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primary\Users\BENDOVA.JANA\ORF\R2018\UZ_33353\PRILOHY\"/>
    </mc:Choice>
  </mc:AlternateContent>
  <bookViews>
    <workbookView xWindow="-15" yWindow="-15" windowWidth="14520" windowHeight="12705" tabRatio="937"/>
  </bookViews>
  <sheets>
    <sheet name="soust.uk.JMK př.č.2" sheetId="2" r:id="rId1"/>
    <sheet name="vzor př.č.2a" sheetId="23" r:id="rId2"/>
    <sheet name="vzor př.č.2b" sheetId="39" r:id="rId3"/>
    <sheet name="vzor výpočtu" sheetId="38" r:id="rId4"/>
    <sheet name="MŠ př.č.2c" sheetId="5" r:id="rId5"/>
    <sheet name="ZŠ př.č.2d" sheetId="6" r:id="rId6"/>
    <sheet name="ZŠ 1.st.Np př.č.2e" sheetId="7" r:id="rId7"/>
    <sheet name="ZŠ 2.st.Np př.č.2f" sheetId="8" r:id="rId8"/>
    <sheet name="ZŠ No př.č.2g" sheetId="9" r:id="rId9"/>
    <sheet name="ŠJ MŠ př.č.2h" sheetId="10" r:id="rId10"/>
    <sheet name="ŠJ MŠ-o př.č.2i" sheetId="11" r:id="rId11"/>
    <sheet name="ŠJ ZŠ př.č.2j" sheetId="12" r:id="rId12"/>
    <sheet name="ŠJ SŠ př.č.2k" sheetId="13" r:id="rId13"/>
    <sheet name="DM př.č.2l" sheetId="14" r:id="rId14"/>
    <sheet name="DM 310 a více př.č.2m" sheetId="24" r:id="rId15"/>
    <sheet name="do 10 zam.př.č.2n" sheetId="25" r:id="rId16"/>
    <sheet name="př.č.2o" sheetId="2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'soust.uk.JMK př.č.2'!$A$7:$R$692</definedName>
    <definedName name="_xlnm._FilterDatabase" localSheetId="1" hidden="1">'vzor př.č.2a'!$A$3:$AM$50</definedName>
    <definedName name="_xlnm._FilterDatabase" localSheetId="2" hidden="1">'vzor př.č.2b'!$A$1:$AM$123</definedName>
    <definedName name="_xlnm._FilterDatabase" localSheetId="3" hidden="1">'vzor výpočtu'!$B$1:$AN$1738</definedName>
    <definedName name="aa" localSheetId="0">#REF!</definedName>
    <definedName name="aa" localSheetId="1">#REF!</definedName>
    <definedName name="aa">#REF!</definedName>
    <definedName name="_xlnm.Database" localSheetId="1">#REF!</definedName>
    <definedName name="_xlnm.Database">#REF!</definedName>
    <definedName name="Excel_BuiltIn_Database" localSheetId="1">#REF!</definedName>
    <definedName name="Excel_BuiltIn_Database">#REF!</definedName>
    <definedName name="Excel_BuiltIn_Print_Area" localSheetId="1">#REF!</definedName>
    <definedName name="Excel_BuiltIn_Print_Area">#REF!</definedName>
    <definedName name="MuzoI">#REF!</definedName>
    <definedName name="_xlnm.Print_Titles" localSheetId="14">'DM 310 a více př.č.2m'!$1:$5</definedName>
    <definedName name="_xlnm.Print_Titles" localSheetId="13">'DM př.č.2l'!$1:$5</definedName>
    <definedName name="_xlnm.Print_Titles" localSheetId="4">'MŠ př.č.2c'!$1:$4</definedName>
    <definedName name="_xlnm.Print_Titles" localSheetId="0">'soust.uk.JMK př.č.2'!$1:$7</definedName>
    <definedName name="_xlnm.Print_Titles" localSheetId="9">'ŠJ MŠ př.č.2h'!$1:$4</definedName>
    <definedName name="_xlnm.Print_Titles" localSheetId="10">'ŠJ MŠ-o př.č.2i'!$1:$4</definedName>
    <definedName name="_xlnm.Print_Titles" localSheetId="12">'ŠJ SŠ př.č.2k'!$1:$4</definedName>
    <definedName name="_xlnm.Print_Titles" localSheetId="11">'ŠJ ZŠ př.č.2j'!$1:$4</definedName>
    <definedName name="_xlnm.Print_Titles" localSheetId="1">'vzor př.č.2a'!$1:$2</definedName>
    <definedName name="_xlnm.Print_Titles" localSheetId="2">'vzor př.č.2b'!$1:$2</definedName>
    <definedName name="_xlnm.Print_Titles" localSheetId="3">'vzor výpočtu'!$1:$2</definedName>
    <definedName name="_xlnm.Print_Titles" localSheetId="6">'ZŠ 1.st.Np př.č.2e'!$1:$4</definedName>
    <definedName name="_xlnm.Print_Titles" localSheetId="7">'ZŠ 2.st.Np př.č.2f'!$1:$4</definedName>
    <definedName name="_xlnm.Print_Titles" localSheetId="8">'ZŠ No př.č.2g'!$1:$4</definedName>
    <definedName name="_xlnm.Print_Titles" localSheetId="5">'ZŠ př.č.2d'!$1:$4</definedName>
    <definedName name="novy" localSheetId="0">#REF!</definedName>
    <definedName name="novy" localSheetId="1">#REF!</definedName>
    <definedName name="novy" localSheetId="3">#REF!</definedName>
    <definedName name="novy">#REF!</definedName>
    <definedName name="_xlnm.Print_Area" localSheetId="14">'DM 310 a více př.č.2m'!$A$1:$K$774</definedName>
    <definedName name="_xlnm.Print_Area" localSheetId="13">'DM př.č.2l'!$A$1:$K$275</definedName>
    <definedName name="_xlnm.Print_Area" localSheetId="4">'MŠ př.č.2c'!$A$1:$O$114</definedName>
    <definedName name="_xlnm.Print_Area" localSheetId="0">'soust.uk.JMK př.č.2'!$A$1:$R$621</definedName>
    <definedName name="_xlnm.Print_Area" localSheetId="9">'ŠJ MŠ př.č.2h'!$A$1:$O$210</definedName>
    <definedName name="_xlnm.Print_Area" localSheetId="10">'ŠJ MŠ-o př.č.2i'!$A$1:$O$209</definedName>
    <definedName name="_xlnm.Print_Area" localSheetId="12">'ŠJ SŠ př.č.2k'!$A$1:$O$1800</definedName>
    <definedName name="_xlnm.Print_Area" localSheetId="11">'ŠJ ZŠ př.č.2j'!$A$1:$O$999</definedName>
    <definedName name="_xlnm.Print_Area" localSheetId="1">'vzor př.č.2a'!$A$1:$AI$50</definedName>
    <definedName name="_xlnm.Print_Area" localSheetId="2">'vzor př.č.2b'!$A$1:$AM$127</definedName>
    <definedName name="_xlnm.Print_Area" localSheetId="3">'vzor výpočtu'!$A$1:$AI$39</definedName>
    <definedName name="_xlnm.Print_Area" localSheetId="6">'ZŠ 1.st.Np př.č.2e'!$A$1:$N$261</definedName>
    <definedName name="_xlnm.Print_Area" localSheetId="7">'ZŠ 2.st.Np př.č.2f'!$A$1:$N$260</definedName>
    <definedName name="_xlnm.Print_Area" localSheetId="8">'ZŠ No př.č.2g'!$A$1:$N$593</definedName>
    <definedName name="_xlnm.Print_Area" localSheetId="5">'ZŠ př.č.2d'!$A$1:$O$164</definedName>
    <definedName name="_xlnm.Print_Area">#REF!</definedName>
    <definedName name="Oniv" localSheetId="1">[1]tabulka_subjektu1!#REF!</definedName>
    <definedName name="Oniv">[1]tabulka_subjektu1!#REF!</definedName>
    <definedName name="ONIVv" localSheetId="1">[2]tabulka_subjektu1!#REF!</definedName>
    <definedName name="ONIVv">[2]tabulka_subjektu1!#REF!</definedName>
    <definedName name="oprava" localSheetId="1">[3]sub_0326!#REF!</definedName>
    <definedName name="oprava">[3]sub_0326!#REF!</definedName>
    <definedName name="pl_REPORT_F" localSheetId="0">#REF!</definedName>
    <definedName name="pl_REPORT_F" localSheetId="1">#REF!</definedName>
    <definedName name="pl_REPORT_F" localSheetId="3">#REF!</definedName>
    <definedName name="pl_REPORT_F">#REF!</definedName>
    <definedName name="pl_REPORT_H" localSheetId="0">#REF!</definedName>
    <definedName name="pl_REPORT_H" localSheetId="1">#REF!</definedName>
    <definedName name="pl_REPORT_H" localSheetId="3">#REF!</definedName>
    <definedName name="pl_REPORT_H">#REF!</definedName>
    <definedName name="pl_REPORT_R" localSheetId="0">#REF!</definedName>
    <definedName name="pl_REPORT_R" localSheetId="1">#REF!</definedName>
    <definedName name="pl_REPORT_R" localSheetId="3">#REF!</definedName>
    <definedName name="pl_REPORT_R">#REF!</definedName>
    <definedName name="pl_STANDARD_H" localSheetId="0">#REF!</definedName>
    <definedName name="pl_STANDARD_H" localSheetId="1">#REF!</definedName>
    <definedName name="pl_STANDARD_H" localSheetId="3">#REF!</definedName>
    <definedName name="pl_STANDARD_H">#REF!</definedName>
    <definedName name="pl_STANDARD_R" localSheetId="0">#REF!</definedName>
    <definedName name="pl_STANDARD_R" localSheetId="1">#REF!</definedName>
    <definedName name="pl_STANDARD_R" localSheetId="3">#REF!</definedName>
    <definedName name="pl_STANDARD_R">#REF!</definedName>
    <definedName name="PLR_F" localSheetId="0">#REF!</definedName>
    <definedName name="PLR_F" localSheetId="1">#REF!</definedName>
    <definedName name="PLR_F" localSheetId="3">#REF!</definedName>
    <definedName name="PLR_F">#REF!</definedName>
    <definedName name="PLR_H" localSheetId="0">#REF!</definedName>
    <definedName name="PLR_H" localSheetId="1">#REF!</definedName>
    <definedName name="PLR_H" localSheetId="3">#REF!</definedName>
    <definedName name="PLR_H">#REF!</definedName>
    <definedName name="PLRN_H" localSheetId="0">#REF!</definedName>
    <definedName name="PLRN_H" localSheetId="1">#REF!</definedName>
    <definedName name="PLRN_H" localSheetId="3">#REF!</definedName>
    <definedName name="PLRN_H">#REF!</definedName>
    <definedName name="PLRN_R" localSheetId="0">#REF!</definedName>
    <definedName name="PLRN_R" localSheetId="1">#REF!</definedName>
    <definedName name="PLRN_R" localSheetId="3">#REF!</definedName>
    <definedName name="PLRN_R">#REF!</definedName>
    <definedName name="PLRT_H" localSheetId="0">#REF!</definedName>
    <definedName name="PLRT_H" localSheetId="1">#REF!</definedName>
    <definedName name="PLRT_H" localSheetId="3">#REF!</definedName>
    <definedName name="PLRT_H">#REF!</definedName>
    <definedName name="PLRT_R" localSheetId="0">#REF!</definedName>
    <definedName name="PLRT_R" localSheetId="1">#REF!</definedName>
    <definedName name="PLRT_R" localSheetId="3">#REF!</definedName>
    <definedName name="PLRT_R">#REF!</definedName>
    <definedName name="pu_KONEC_UKAZATELU_H" localSheetId="0">#REF!</definedName>
    <definedName name="pu_KONEC_UKAZATELU_H" localSheetId="1">#REF!</definedName>
    <definedName name="pu_KONEC_UKAZATELU_H" localSheetId="3">#REF!</definedName>
    <definedName name="pu_KONEC_UKAZATELU_H">#REF!</definedName>
    <definedName name="pu_ZACATEK_UKAZATELU_H" localSheetId="0">#REF!</definedName>
    <definedName name="pu_ZACATEK_UKAZATELU_H" localSheetId="1">#REF!</definedName>
    <definedName name="pu_ZACATEK_UKAZATELU_H" localSheetId="3">#REF!</definedName>
    <definedName name="pu_ZACATEK_UKAZATELU_H">#REF!</definedName>
    <definedName name="pu11_REPORT_F" localSheetId="0">#REF!</definedName>
    <definedName name="pu11_REPORT_F" localSheetId="1">#REF!</definedName>
    <definedName name="pu11_REPORT_F" localSheetId="3">#REF!</definedName>
    <definedName name="pu11_REPORT_F">#REF!</definedName>
    <definedName name="pu11_REPORT_H" localSheetId="0">#REF!</definedName>
    <definedName name="pu11_REPORT_H" localSheetId="1">#REF!</definedName>
    <definedName name="pu11_REPORT_H" localSheetId="3">#REF!</definedName>
    <definedName name="pu11_REPORT_H">#REF!</definedName>
    <definedName name="pu11_REPORT_R" localSheetId="0">#REF!</definedName>
    <definedName name="pu11_REPORT_R" localSheetId="1">#REF!</definedName>
    <definedName name="pu11_REPORT_R" localSheetId="3">#REF!</definedName>
    <definedName name="pu11_REPORT_R">#REF!</definedName>
    <definedName name="pu11_STANDARD_H" localSheetId="0">#REF!</definedName>
    <definedName name="pu11_STANDARD_H" localSheetId="1">#REF!</definedName>
    <definedName name="pu11_STANDARD_H" localSheetId="3">#REF!</definedName>
    <definedName name="pu11_STANDARD_H">#REF!</definedName>
    <definedName name="pu11_STANDARD_R" localSheetId="0">#REF!</definedName>
    <definedName name="pu11_STANDARD_R" localSheetId="1">#REF!</definedName>
    <definedName name="pu11_STANDARD_R" localSheetId="3">#REF!</definedName>
    <definedName name="pu11_STANDARD_R">#REF!</definedName>
    <definedName name="pu12_REPORT_F" localSheetId="0">#REF!</definedName>
    <definedName name="pu12_REPORT_F" localSheetId="1">#REF!</definedName>
    <definedName name="pu12_REPORT_F" localSheetId="3">#REF!</definedName>
    <definedName name="pu12_REPORT_F">#REF!</definedName>
    <definedName name="pu12_REPORT_H" localSheetId="0">#REF!</definedName>
    <definedName name="pu12_REPORT_H" localSheetId="1">#REF!</definedName>
    <definedName name="pu12_REPORT_H" localSheetId="3">#REF!</definedName>
    <definedName name="pu12_REPORT_H">#REF!</definedName>
    <definedName name="pu12_REPORT_R" localSheetId="0">#REF!</definedName>
    <definedName name="pu12_REPORT_R" localSheetId="1">#REF!</definedName>
    <definedName name="pu12_REPORT_R" localSheetId="3">#REF!</definedName>
    <definedName name="pu12_REPORT_R">#REF!</definedName>
    <definedName name="pu12_STANDARD_H" localSheetId="0">#REF!</definedName>
    <definedName name="pu12_STANDARD_H" localSheetId="1">#REF!</definedName>
    <definedName name="pu12_STANDARD_H" localSheetId="3">#REF!</definedName>
    <definedName name="pu12_STANDARD_H">#REF!</definedName>
    <definedName name="pu12_STANDARD_R" localSheetId="0">#REF!</definedName>
    <definedName name="pu12_STANDARD_R" localSheetId="1">#REF!</definedName>
    <definedName name="pu12_STANDARD_R" localSheetId="3">#REF!</definedName>
    <definedName name="pu12_STANDARD_R">#REF!</definedName>
    <definedName name="pu21_REPORT_H" localSheetId="0">#REF!</definedName>
    <definedName name="pu21_REPORT_H" localSheetId="1">#REF!</definedName>
    <definedName name="pu21_REPORT_H" localSheetId="3">#REF!</definedName>
    <definedName name="pu21_REPORT_H">#REF!</definedName>
    <definedName name="pu21_STANDARD_H" localSheetId="0">#REF!</definedName>
    <definedName name="pu21_STANDARD_H" localSheetId="1">#REF!</definedName>
    <definedName name="pu21_STANDARD_H" localSheetId="3">#REF!</definedName>
    <definedName name="pu21_STANDARD_H">#REF!</definedName>
    <definedName name="pu21_UKALAST_R" localSheetId="0">#REF!</definedName>
    <definedName name="pu21_UKALAST_R" localSheetId="1">#REF!</definedName>
    <definedName name="pu21_UKALAST_R" localSheetId="3">#REF!</definedName>
    <definedName name="pu21_UKALAST_R">#REF!</definedName>
    <definedName name="pu21_UKALASTT_R" localSheetId="0">#REF!</definedName>
    <definedName name="pu21_UKALASTT_R" localSheetId="1">#REF!</definedName>
    <definedName name="pu21_UKALASTT_R" localSheetId="3">#REF!</definedName>
    <definedName name="pu21_UKALASTT_R">#REF!</definedName>
    <definedName name="pu21_UKAZATEL_R" localSheetId="0">#REF!</definedName>
    <definedName name="pu21_UKAZATEL_R" localSheetId="1">#REF!</definedName>
    <definedName name="pu21_UKAZATEL_R" localSheetId="3">#REF!</definedName>
    <definedName name="pu21_UKAZATEL_R">#REF!</definedName>
    <definedName name="pu21_UKAZATELT_R" localSheetId="0">#REF!</definedName>
    <definedName name="pu21_UKAZATELT_R" localSheetId="1">#REF!</definedName>
    <definedName name="pu21_UKAZATELT_R" localSheetId="3">#REF!</definedName>
    <definedName name="pu21_UKAZATELT_R">#REF!</definedName>
    <definedName name="pu22_REPORT_H" localSheetId="0">#REF!</definedName>
    <definedName name="pu22_REPORT_H" localSheetId="1">#REF!</definedName>
    <definedName name="pu22_REPORT_H" localSheetId="3">#REF!</definedName>
    <definedName name="pu22_REPORT_H">#REF!</definedName>
    <definedName name="pu22_STANDARD_H" localSheetId="0">#REF!</definedName>
    <definedName name="pu22_STANDARD_H" localSheetId="1">#REF!</definedName>
    <definedName name="pu22_STANDARD_H" localSheetId="3">#REF!</definedName>
    <definedName name="pu22_STANDARD_H">#REF!</definedName>
    <definedName name="pu22_UKALAST_R" localSheetId="0">#REF!</definedName>
    <definedName name="pu22_UKALAST_R" localSheetId="1">#REF!</definedName>
    <definedName name="pu22_UKALAST_R" localSheetId="3">#REF!</definedName>
    <definedName name="pu22_UKALAST_R">#REF!</definedName>
    <definedName name="pu22_UKALASTT_R" localSheetId="0">#REF!</definedName>
    <definedName name="pu22_UKALASTT_R" localSheetId="1">#REF!</definedName>
    <definedName name="pu22_UKALASTT_R" localSheetId="3">#REF!</definedName>
    <definedName name="pu22_UKALASTT_R">#REF!</definedName>
    <definedName name="pu22_UKAZATEL_R" localSheetId="0">#REF!</definedName>
    <definedName name="pu22_UKAZATEL_R" localSheetId="1">#REF!</definedName>
    <definedName name="pu22_UKAZATEL_R" localSheetId="3">#REF!</definedName>
    <definedName name="pu22_UKAZATEL_R">#REF!</definedName>
    <definedName name="pu22_UKAZATELT_R" localSheetId="0">#REF!</definedName>
    <definedName name="pu22_UKAZATELT_R" localSheetId="1">#REF!</definedName>
    <definedName name="pu22_UKAZATELT_R" localSheetId="3">#REF!</definedName>
    <definedName name="pu22_UKAZATELT_R">#REF!</definedName>
    <definedName name="SUB_CASTI_PH_H" localSheetId="0">[4]prehled_casti!#REF!</definedName>
    <definedName name="SUB_CASTI_PH_H" localSheetId="1">[4]prehled_casti!#REF!</definedName>
    <definedName name="SUB_CASTI_PH_H" localSheetId="2">[5]prehled_casti!#REF!</definedName>
    <definedName name="SUB_CASTI_PH_H" localSheetId="3">[5]prehled_casti!#REF!</definedName>
    <definedName name="SUB_CASTI_PH_H">[4]prehled_casti!#REF!</definedName>
    <definedName name="SUB_OPIS_R" localSheetId="1">[6]gym_0311!#REF!</definedName>
    <definedName name="SUB_OPIS_R" localSheetId="2">[7]gym_0311!#REF!</definedName>
    <definedName name="SUB_OPIS_R" localSheetId="3">[7]gym_0311!#REF!</definedName>
    <definedName name="SUB_OPIS_R">[6]gym_0311!#REF!</definedName>
    <definedName name="SUB_PREHLED_H" localSheetId="1">[6]sub_0326!#REF!</definedName>
    <definedName name="SUB_PREHLED_H" localSheetId="2">[7]sub_0326!#REF!</definedName>
    <definedName name="SUB_PREHLED_H" localSheetId="3">[7]sub_0326!#REF!</definedName>
    <definedName name="SUB_PREHLED_H">[6]sub_0326!#REF!</definedName>
    <definedName name="tas1_REPORT_F" localSheetId="1">[8]ROSA!#REF!</definedName>
    <definedName name="tas1_REPORT_F">[8]ROSA!#REF!</definedName>
    <definedName name="tas1_REPORT_H" localSheetId="1">[8]ROSA!#REF!</definedName>
    <definedName name="tas1_REPORT_H">[8]ROSA!#REF!</definedName>
    <definedName name="tas1_REPORT_R" localSheetId="1">[8]ROSA!#REF!</definedName>
    <definedName name="tas1_REPORT_R">[8]ROSA!#REF!</definedName>
    <definedName name="tas1_STANDARD_F" localSheetId="1">[8]ROSA!#REF!</definedName>
    <definedName name="tas1_STANDARD_F">[8]ROSA!#REF!</definedName>
    <definedName name="tas1_STANDARD_H" localSheetId="1">[8]ROSA!#REF!</definedName>
    <definedName name="tas1_STANDARD_H">[8]ROSA!#REF!</definedName>
    <definedName name="tas1_STANDARD_R" localSheetId="1">[8]ROSA!#REF!</definedName>
    <definedName name="tas1_STANDARD_R">[8]ROSA!#REF!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H9" i="5"/>
  <c r="AE109" i="39"/>
  <c r="AD109" i="39"/>
  <c r="AC109" i="39"/>
  <c r="Z109" i="39"/>
  <c r="K109" i="39" s="1"/>
  <c r="AD105" i="39"/>
  <c r="AC105" i="39"/>
  <c r="AD104" i="39"/>
  <c r="AC104" i="39"/>
  <c r="AD103" i="39"/>
  <c r="K103" i="39" s="1"/>
  <c r="L103" i="39" s="1"/>
  <c r="AL103" i="39" s="1"/>
  <c r="AC103" i="39"/>
  <c r="AB102" i="39"/>
  <c r="AA102" i="39"/>
  <c r="AB101" i="39"/>
  <c r="AA101" i="39"/>
  <c r="AB100" i="39"/>
  <c r="AA100" i="39"/>
  <c r="AB99" i="39"/>
  <c r="AA99" i="39"/>
  <c r="J99" i="39" s="1"/>
  <c r="L99" i="39" s="1"/>
  <c r="AD98" i="39"/>
  <c r="AC98" i="39"/>
  <c r="K98" i="39" s="1"/>
  <c r="AD97" i="39"/>
  <c r="K97" i="39" s="1"/>
  <c r="AK97" i="39" s="1"/>
  <c r="AC97" i="39"/>
  <c r="AB97" i="39"/>
  <c r="AA97" i="39"/>
  <c r="AD96" i="39"/>
  <c r="K96" i="39" s="1"/>
  <c r="AK96" i="39" s="1"/>
  <c r="AC96" i="39"/>
  <c r="AB96" i="39"/>
  <c r="AA96" i="39"/>
  <c r="AD95" i="39"/>
  <c r="K95" i="39" s="1"/>
  <c r="AK95" i="39" s="1"/>
  <c r="AC95" i="39"/>
  <c r="AB95" i="39"/>
  <c r="AA95" i="39"/>
  <c r="J95" i="39" s="1"/>
  <c r="AE91" i="39"/>
  <c r="V91" i="39" s="1"/>
  <c r="AD91" i="39"/>
  <c r="AC91" i="39"/>
  <c r="AB91" i="39"/>
  <c r="AA91" i="39"/>
  <c r="Z91" i="39"/>
  <c r="Y91" i="39"/>
  <c r="AE90" i="39"/>
  <c r="AD90" i="39"/>
  <c r="AC90" i="39"/>
  <c r="AB90" i="39"/>
  <c r="AA90" i="39"/>
  <c r="Z90" i="39"/>
  <c r="K90" i="39" s="1"/>
  <c r="N90" i="39" s="1"/>
  <c r="AK90" i="39" s="1"/>
  <c r="Y90" i="39"/>
  <c r="AE89" i="39"/>
  <c r="AD89" i="39"/>
  <c r="AC89" i="39"/>
  <c r="AB89" i="39"/>
  <c r="AA89" i="39"/>
  <c r="Z89" i="39"/>
  <c r="K89" i="39" s="1"/>
  <c r="Y89" i="39"/>
  <c r="J89" i="39" s="1"/>
  <c r="M89" i="39" s="1"/>
  <c r="AJ89" i="39" s="1"/>
  <c r="AE88" i="39"/>
  <c r="V88" i="39" s="1"/>
  <c r="AD88" i="39"/>
  <c r="AC88" i="39"/>
  <c r="AB88" i="39"/>
  <c r="AA88" i="39"/>
  <c r="Z88" i="39"/>
  <c r="Y88" i="39"/>
  <c r="AE87" i="39"/>
  <c r="V87" i="39" s="1"/>
  <c r="AD87" i="39"/>
  <c r="AC87" i="39"/>
  <c r="AB87" i="39"/>
  <c r="AA87" i="39"/>
  <c r="Z87" i="39"/>
  <c r="Y87" i="39"/>
  <c r="AE86" i="39"/>
  <c r="V86" i="39" s="1"/>
  <c r="AD86" i="39"/>
  <c r="AC86" i="39"/>
  <c r="AB86" i="39"/>
  <c r="AA86" i="39"/>
  <c r="Z86" i="39"/>
  <c r="Y86" i="39"/>
  <c r="AE85" i="39"/>
  <c r="AD85" i="39"/>
  <c r="AC85" i="39"/>
  <c r="AB85" i="39"/>
  <c r="AA85" i="39"/>
  <c r="Z85" i="39"/>
  <c r="K85" i="39" s="1"/>
  <c r="Y85" i="39"/>
  <c r="J85" i="39" s="1"/>
  <c r="M85" i="39" s="1"/>
  <c r="AJ85" i="39" s="1"/>
  <c r="AE84" i="39"/>
  <c r="AD84" i="39"/>
  <c r="AC84" i="39"/>
  <c r="AB84" i="39"/>
  <c r="AA84" i="39"/>
  <c r="Z84" i="39"/>
  <c r="Y84" i="39"/>
  <c r="AE82" i="39"/>
  <c r="AB82" i="39"/>
  <c r="AA82" i="39"/>
  <c r="Y82" i="39"/>
  <c r="J82" i="39" s="1"/>
  <c r="L82" i="39" s="1"/>
  <c r="AE81" i="39"/>
  <c r="V81" i="39" s="1"/>
  <c r="AB81" i="39"/>
  <c r="AA81" i="39"/>
  <c r="Y81" i="39"/>
  <c r="AE80" i="39"/>
  <c r="V80" i="39" s="1"/>
  <c r="AB80" i="39"/>
  <c r="AA80" i="39"/>
  <c r="Y80" i="39"/>
  <c r="J80" i="39" s="1"/>
  <c r="AE79" i="39"/>
  <c r="AB79" i="39"/>
  <c r="AA79" i="39"/>
  <c r="Y79" i="39"/>
  <c r="J79" i="39" s="1"/>
  <c r="AE78" i="39"/>
  <c r="AD78" i="39"/>
  <c r="AC78" i="39"/>
  <c r="Z78" i="39"/>
  <c r="AE77" i="39"/>
  <c r="AD77" i="39"/>
  <c r="AC77" i="39"/>
  <c r="Z77" i="39"/>
  <c r="AE76" i="39"/>
  <c r="AD76" i="39"/>
  <c r="AC76" i="39"/>
  <c r="Z76" i="39"/>
  <c r="AE75" i="39"/>
  <c r="AD75" i="39"/>
  <c r="AC75" i="39"/>
  <c r="Z75" i="39"/>
  <c r="AE74" i="39"/>
  <c r="AD74" i="39"/>
  <c r="AC74" i="39"/>
  <c r="Z74" i="39"/>
  <c r="AE73" i="39"/>
  <c r="V73" i="39" s="1"/>
  <c r="AD73" i="39"/>
  <c r="AC73" i="39"/>
  <c r="Z73" i="39"/>
  <c r="AE72" i="39"/>
  <c r="V72" i="39" s="1"/>
  <c r="AD72" i="39"/>
  <c r="AC72" i="39"/>
  <c r="Z72" i="39"/>
  <c r="K72" i="39" s="1"/>
  <c r="AE71" i="39"/>
  <c r="AD71" i="39"/>
  <c r="AC71" i="39"/>
  <c r="Z71" i="39"/>
  <c r="K71" i="39" s="1"/>
  <c r="AE70" i="39"/>
  <c r="V70" i="39" s="1"/>
  <c r="AD70" i="39"/>
  <c r="AC70" i="39"/>
  <c r="Z70" i="39"/>
  <c r="AE69" i="39"/>
  <c r="V69" i="39" s="1"/>
  <c r="AD69" i="39"/>
  <c r="AC69" i="39"/>
  <c r="Z69" i="39"/>
  <c r="K69" i="39" s="1"/>
  <c r="L69" i="39" s="1"/>
  <c r="AE68" i="39"/>
  <c r="V68" i="39" s="1"/>
  <c r="AD68" i="39"/>
  <c r="AC68" i="39"/>
  <c r="Z68" i="39"/>
  <c r="K68" i="39" s="1"/>
  <c r="AE67" i="39"/>
  <c r="V67" i="39" s="1"/>
  <c r="AD67" i="39"/>
  <c r="AC67" i="39"/>
  <c r="Z67" i="39"/>
  <c r="K67" i="39" s="1"/>
  <c r="L67" i="39" s="1"/>
  <c r="AE66" i="39"/>
  <c r="AD66" i="39"/>
  <c r="AC66" i="39"/>
  <c r="Z66" i="39"/>
  <c r="AE65" i="39"/>
  <c r="V65" i="39" s="1"/>
  <c r="AD65" i="39"/>
  <c r="AC65" i="39"/>
  <c r="Z65" i="39"/>
  <c r="AE64" i="39"/>
  <c r="V64" i="39" s="1"/>
  <c r="AD64" i="39"/>
  <c r="AC64" i="39"/>
  <c r="Z64" i="39"/>
  <c r="AE63" i="39"/>
  <c r="V63" i="39" s="1"/>
  <c r="AD63" i="39"/>
  <c r="AC63" i="39"/>
  <c r="AB63" i="39"/>
  <c r="AA63" i="39"/>
  <c r="Z63" i="39"/>
  <c r="Y63" i="39"/>
  <c r="AE62" i="39"/>
  <c r="V62" i="39" s="1"/>
  <c r="AD62" i="39"/>
  <c r="AC62" i="39"/>
  <c r="AB62" i="39"/>
  <c r="AA62" i="39"/>
  <c r="Z62" i="39"/>
  <c r="K62" i="39" s="1"/>
  <c r="N62" i="39" s="1"/>
  <c r="AK62" i="39" s="1"/>
  <c r="Y62" i="39"/>
  <c r="AE61" i="39"/>
  <c r="AD61" i="39"/>
  <c r="AC61" i="39"/>
  <c r="AB61" i="39"/>
  <c r="AA61" i="39"/>
  <c r="Z61" i="39"/>
  <c r="K61" i="39" s="1"/>
  <c r="Y61" i="39"/>
  <c r="J61" i="39" s="1"/>
  <c r="M61" i="39" s="1"/>
  <c r="AE60" i="39"/>
  <c r="AD60" i="39"/>
  <c r="AC60" i="39"/>
  <c r="AB60" i="39"/>
  <c r="AA60" i="39"/>
  <c r="Z60" i="39"/>
  <c r="Y60" i="39"/>
  <c r="J60" i="39" s="1"/>
  <c r="AE59" i="39"/>
  <c r="AD59" i="39"/>
  <c r="AC59" i="39"/>
  <c r="AB59" i="39"/>
  <c r="AA59" i="39"/>
  <c r="Z59" i="39"/>
  <c r="Y59" i="39"/>
  <c r="AE58" i="39"/>
  <c r="V58" i="39" s="1"/>
  <c r="AD58" i="39"/>
  <c r="AC58" i="39"/>
  <c r="AB58" i="39"/>
  <c r="AA58" i="39"/>
  <c r="Z58" i="39"/>
  <c r="K58" i="39" s="1"/>
  <c r="N58" i="39" s="1"/>
  <c r="AK58" i="39" s="1"/>
  <c r="Y58" i="39"/>
  <c r="AE56" i="39"/>
  <c r="AD56" i="39"/>
  <c r="AC56" i="39"/>
  <c r="AB56" i="39"/>
  <c r="AA56" i="39"/>
  <c r="Z56" i="39"/>
  <c r="Y56" i="39"/>
  <c r="AE55" i="39"/>
  <c r="AD55" i="39"/>
  <c r="AC55" i="39"/>
  <c r="AB55" i="39"/>
  <c r="AA55" i="39"/>
  <c r="Z55" i="39"/>
  <c r="Y55" i="39"/>
  <c r="J55" i="39" s="1"/>
  <c r="AE54" i="39"/>
  <c r="V54" i="39" s="1"/>
  <c r="AD54" i="39"/>
  <c r="AC54" i="39"/>
  <c r="AB54" i="39"/>
  <c r="AA54" i="39"/>
  <c r="Z54" i="39"/>
  <c r="Y54" i="39"/>
  <c r="AE53" i="39"/>
  <c r="AD53" i="39"/>
  <c r="AC53" i="39"/>
  <c r="AB53" i="39"/>
  <c r="AA53" i="39"/>
  <c r="Z53" i="39"/>
  <c r="Y53" i="39"/>
  <c r="AE52" i="39"/>
  <c r="AD52" i="39"/>
  <c r="AC52" i="39"/>
  <c r="N52" i="39" s="1"/>
  <c r="AB52" i="39"/>
  <c r="AA52" i="39"/>
  <c r="Z52" i="39"/>
  <c r="Y52" i="39"/>
  <c r="J52" i="39" s="1"/>
  <c r="L52" i="39" s="1"/>
  <c r="AE51" i="39"/>
  <c r="AD51" i="39"/>
  <c r="AC51" i="39"/>
  <c r="N51" i="39" s="1"/>
  <c r="AB51" i="39"/>
  <c r="AA51" i="39"/>
  <c r="Z51" i="39"/>
  <c r="Y51" i="39"/>
  <c r="J51" i="39" s="1"/>
  <c r="AE50" i="39"/>
  <c r="V50" i="39" s="1"/>
  <c r="AD50" i="39"/>
  <c r="AC50" i="39"/>
  <c r="AB50" i="39"/>
  <c r="AA50" i="39"/>
  <c r="Z50" i="39"/>
  <c r="Y50" i="39"/>
  <c r="AE49" i="39"/>
  <c r="V49" i="39" s="1"/>
  <c r="AD49" i="39"/>
  <c r="N49" i="39" s="1"/>
  <c r="AC49" i="39"/>
  <c r="AB49" i="39"/>
  <c r="AA49" i="39"/>
  <c r="Z49" i="39"/>
  <c r="Y49" i="39"/>
  <c r="AE48" i="39"/>
  <c r="AD48" i="39"/>
  <c r="AC48" i="39"/>
  <c r="N48" i="39" s="1"/>
  <c r="AB48" i="39"/>
  <c r="AA48" i="39"/>
  <c r="Z48" i="39"/>
  <c r="Y48" i="39"/>
  <c r="J48" i="39" s="1"/>
  <c r="L48" i="39" s="1"/>
  <c r="AE47" i="39"/>
  <c r="AD47" i="39"/>
  <c r="AC47" i="39"/>
  <c r="N47" i="39" s="1"/>
  <c r="AB47" i="39"/>
  <c r="AA47" i="39"/>
  <c r="Z47" i="39"/>
  <c r="Y47" i="39"/>
  <c r="J47" i="39" s="1"/>
  <c r="L47" i="39" s="1"/>
  <c r="AE46" i="39"/>
  <c r="V46" i="39" s="1"/>
  <c r="AD46" i="39"/>
  <c r="AC46" i="39"/>
  <c r="AB46" i="39"/>
  <c r="AA46" i="39"/>
  <c r="Z46" i="39"/>
  <c r="Y46" i="39"/>
  <c r="AE45" i="39"/>
  <c r="AD45" i="39"/>
  <c r="N45" i="39" s="1"/>
  <c r="AC45" i="39"/>
  <c r="AB45" i="39"/>
  <c r="AA45" i="39"/>
  <c r="Z45" i="39"/>
  <c r="Y45" i="39"/>
  <c r="AE44" i="39"/>
  <c r="AD44" i="39"/>
  <c r="AC44" i="39"/>
  <c r="N44" i="39" s="1"/>
  <c r="AB44" i="39"/>
  <c r="AA44" i="39"/>
  <c r="Z44" i="39"/>
  <c r="Y44" i="39"/>
  <c r="AE43" i="39"/>
  <c r="AD43" i="39"/>
  <c r="AC43" i="39"/>
  <c r="N43" i="39" s="1"/>
  <c r="AB43" i="39"/>
  <c r="AA43" i="39"/>
  <c r="Z43" i="39"/>
  <c r="Y43" i="39"/>
  <c r="J43" i="39" s="1"/>
  <c r="AE42" i="39"/>
  <c r="AD42" i="39"/>
  <c r="AC42" i="39"/>
  <c r="AB42" i="39"/>
  <c r="AA42" i="39"/>
  <c r="Z42" i="39"/>
  <c r="Y42" i="39"/>
  <c r="AE41" i="39"/>
  <c r="AD41" i="39"/>
  <c r="AC41" i="39"/>
  <c r="AB41" i="39"/>
  <c r="AA41" i="39"/>
  <c r="Z41" i="39"/>
  <c r="Y41" i="39"/>
  <c r="AE40" i="39"/>
  <c r="AD40" i="39"/>
  <c r="AC40" i="39"/>
  <c r="AB40" i="39"/>
  <c r="AA40" i="39"/>
  <c r="Z40" i="39"/>
  <c r="K40" i="39" s="1"/>
  <c r="Y40" i="39"/>
  <c r="J40" i="39" s="1"/>
  <c r="AE39" i="39"/>
  <c r="AD39" i="39"/>
  <c r="AC39" i="39"/>
  <c r="AB39" i="39"/>
  <c r="AA39" i="39"/>
  <c r="Z39" i="39"/>
  <c r="Y39" i="39"/>
  <c r="J39" i="39" s="1"/>
  <c r="AE38" i="39"/>
  <c r="V38" i="39" s="1"/>
  <c r="AD38" i="39"/>
  <c r="AC38" i="39"/>
  <c r="AB38" i="39"/>
  <c r="AA38" i="39"/>
  <c r="Z38" i="39"/>
  <c r="Y38" i="39"/>
  <c r="AE37" i="39"/>
  <c r="AD37" i="39"/>
  <c r="AC37" i="39"/>
  <c r="AB37" i="39"/>
  <c r="AA37" i="39"/>
  <c r="Z37" i="39"/>
  <c r="K37" i="39" s="1"/>
  <c r="N37" i="39" s="1"/>
  <c r="AK37" i="39" s="1"/>
  <c r="Y37" i="39"/>
  <c r="AE36" i="39"/>
  <c r="AD36" i="39"/>
  <c r="AC36" i="39"/>
  <c r="AB36" i="39"/>
  <c r="AA36" i="39"/>
  <c r="Z36" i="39"/>
  <c r="Y36" i="39"/>
  <c r="J36" i="39" s="1"/>
  <c r="AE35" i="39"/>
  <c r="AB35" i="39"/>
  <c r="AA35" i="39"/>
  <c r="Y35" i="39"/>
  <c r="AE34" i="39"/>
  <c r="AD34" i="39"/>
  <c r="AC34" i="39"/>
  <c r="AB34" i="39"/>
  <c r="AA34" i="39"/>
  <c r="Z34" i="39"/>
  <c r="Y34" i="39"/>
  <c r="AE33" i="39"/>
  <c r="V33" i="39" s="1"/>
  <c r="AD33" i="39"/>
  <c r="AC33" i="39"/>
  <c r="AB33" i="39"/>
  <c r="AA33" i="39"/>
  <c r="Z33" i="39"/>
  <c r="Y33" i="39"/>
  <c r="AE32" i="39"/>
  <c r="V32" i="39" s="1"/>
  <c r="AD32" i="39"/>
  <c r="AC32" i="39"/>
  <c r="AB32" i="39"/>
  <c r="AA32" i="39"/>
  <c r="Z32" i="39"/>
  <c r="Y32" i="39"/>
  <c r="AE31" i="39"/>
  <c r="AD31" i="39"/>
  <c r="AC31" i="39"/>
  <c r="AB31" i="39"/>
  <c r="AA31" i="39"/>
  <c r="Z31" i="39"/>
  <c r="K31" i="39" s="1"/>
  <c r="Y31" i="39"/>
  <c r="AE29" i="39"/>
  <c r="AD29" i="39"/>
  <c r="AC29" i="39"/>
  <c r="AB29" i="39"/>
  <c r="AA29" i="39"/>
  <c r="Z29" i="39"/>
  <c r="Y29" i="39"/>
  <c r="J29" i="39" s="1"/>
  <c r="AE28" i="39"/>
  <c r="V28" i="39" s="1"/>
  <c r="AD28" i="39"/>
  <c r="AC28" i="39"/>
  <c r="AB28" i="39"/>
  <c r="AA28" i="39"/>
  <c r="Z28" i="39"/>
  <c r="Y28" i="39"/>
  <c r="AE27" i="39"/>
  <c r="V27" i="39" s="1"/>
  <c r="AD27" i="39"/>
  <c r="AC27" i="39"/>
  <c r="AB27" i="39"/>
  <c r="AA27" i="39"/>
  <c r="Z27" i="39"/>
  <c r="Y27" i="39"/>
  <c r="AE25" i="39"/>
  <c r="AD25" i="39"/>
  <c r="AC25" i="39"/>
  <c r="AB25" i="39"/>
  <c r="AA25" i="39"/>
  <c r="Z25" i="39"/>
  <c r="Y25" i="39"/>
  <c r="J25" i="39" s="1"/>
  <c r="AE24" i="39"/>
  <c r="AD24" i="39"/>
  <c r="AC24" i="39"/>
  <c r="N24" i="39" s="1"/>
  <c r="AB24" i="39"/>
  <c r="AA24" i="39"/>
  <c r="Z24" i="39"/>
  <c r="Y24" i="39"/>
  <c r="J24" i="39" s="1"/>
  <c r="AE23" i="39"/>
  <c r="V23" i="39" s="1"/>
  <c r="AD23" i="39"/>
  <c r="AC23" i="39"/>
  <c r="AB23" i="39"/>
  <c r="AA23" i="39"/>
  <c r="Z23" i="39"/>
  <c r="Y23" i="39"/>
  <c r="AE22" i="39"/>
  <c r="V22" i="39" s="1"/>
  <c r="AD22" i="39"/>
  <c r="AC22" i="39"/>
  <c r="AB22" i="39"/>
  <c r="AA22" i="39"/>
  <c r="Z22" i="39"/>
  <c r="Y22" i="39"/>
  <c r="AE21" i="39"/>
  <c r="AD21" i="39"/>
  <c r="AC21" i="39"/>
  <c r="AB21" i="39"/>
  <c r="AA21" i="39"/>
  <c r="Z21" i="39"/>
  <c r="Y21" i="39"/>
  <c r="J21" i="39" s="1"/>
  <c r="AE20" i="39"/>
  <c r="AD20" i="39"/>
  <c r="AC20" i="39"/>
  <c r="N20" i="39" s="1"/>
  <c r="AB20" i="39"/>
  <c r="AA20" i="39"/>
  <c r="Z20" i="39"/>
  <c r="Y20" i="39"/>
  <c r="J20" i="39" s="1"/>
  <c r="AE19" i="39"/>
  <c r="V19" i="39" s="1"/>
  <c r="AD19" i="39"/>
  <c r="AC19" i="39"/>
  <c r="AB19" i="39"/>
  <c r="AA19" i="39"/>
  <c r="Z19" i="39"/>
  <c r="Y19" i="39"/>
  <c r="AE18" i="39"/>
  <c r="V18" i="39" s="1"/>
  <c r="AD18" i="39"/>
  <c r="N18" i="39" s="1"/>
  <c r="AC18" i="39"/>
  <c r="AB18" i="39"/>
  <c r="AA18" i="39"/>
  <c r="Z18" i="39"/>
  <c r="Y18" i="39"/>
  <c r="AE17" i="39"/>
  <c r="AD17" i="39"/>
  <c r="AC17" i="39"/>
  <c r="AB17" i="39"/>
  <c r="AA17" i="39"/>
  <c r="Z17" i="39"/>
  <c r="Y17" i="39"/>
  <c r="J17" i="39" s="1"/>
  <c r="AE16" i="39"/>
  <c r="AD16" i="39"/>
  <c r="AC16" i="39"/>
  <c r="AB16" i="39"/>
  <c r="AA16" i="39"/>
  <c r="Z16" i="39"/>
  <c r="Y16" i="39"/>
  <c r="J16" i="39" s="1"/>
  <c r="AE15" i="39"/>
  <c r="AD15" i="39"/>
  <c r="AC15" i="39"/>
  <c r="AB15" i="39"/>
  <c r="AA15" i="39"/>
  <c r="Z15" i="39"/>
  <c r="Y15" i="39"/>
  <c r="AE14" i="39"/>
  <c r="V14" i="39" s="1"/>
  <c r="AD14" i="39"/>
  <c r="AC14" i="39"/>
  <c r="AB14" i="39"/>
  <c r="AA14" i="39"/>
  <c r="Z14" i="39"/>
  <c r="Y14" i="39"/>
  <c r="AE13" i="39"/>
  <c r="AD13" i="39"/>
  <c r="AC13" i="39"/>
  <c r="AB13" i="39"/>
  <c r="AA13" i="39"/>
  <c r="Z13" i="39"/>
  <c r="Y13" i="39"/>
  <c r="J13" i="39" s="1"/>
  <c r="AE12" i="39"/>
  <c r="AD12" i="39"/>
  <c r="AC12" i="39"/>
  <c r="AB12" i="39"/>
  <c r="AA12" i="39"/>
  <c r="Z12" i="39"/>
  <c r="Y12" i="39"/>
  <c r="J12" i="39" s="1"/>
  <c r="AE11" i="39"/>
  <c r="V11" i="39" s="1"/>
  <c r="AD11" i="39"/>
  <c r="AC11" i="39"/>
  <c r="AB11" i="39"/>
  <c r="AA11" i="39"/>
  <c r="Z11" i="39"/>
  <c r="Y11" i="39"/>
  <c r="AE10" i="39"/>
  <c r="V10" i="39" s="1"/>
  <c r="AD10" i="39"/>
  <c r="AC10" i="39"/>
  <c r="AB10" i="39"/>
  <c r="AA10" i="39"/>
  <c r="Z10" i="39"/>
  <c r="K10" i="39" s="1"/>
  <c r="N10" i="39" s="1"/>
  <c r="AK10" i="39" s="1"/>
  <c r="Y10" i="39"/>
  <c r="AE9" i="39"/>
  <c r="AD9" i="39"/>
  <c r="AC9" i="39"/>
  <c r="AB9" i="39"/>
  <c r="AA9" i="39"/>
  <c r="Z9" i="39"/>
  <c r="K9" i="39" s="1"/>
  <c r="Y9" i="39"/>
  <c r="J9" i="39" s="1"/>
  <c r="M9" i="39" s="1"/>
  <c r="AE8" i="39"/>
  <c r="AD8" i="39"/>
  <c r="AC8" i="39"/>
  <c r="AB8" i="39"/>
  <c r="AA8" i="39"/>
  <c r="Z8" i="39"/>
  <c r="Y8" i="39"/>
  <c r="J8" i="39" s="1"/>
  <c r="AE7" i="39"/>
  <c r="V7" i="39" s="1"/>
  <c r="AD7" i="39"/>
  <c r="AC7" i="39"/>
  <c r="AB7" i="39"/>
  <c r="AA7" i="39"/>
  <c r="Z7" i="39"/>
  <c r="Y7" i="39"/>
  <c r="AE6" i="39"/>
  <c r="V6" i="39" s="1"/>
  <c r="AD6" i="39"/>
  <c r="AC6" i="39"/>
  <c r="AB6" i="39"/>
  <c r="AA6" i="39"/>
  <c r="Z6" i="39"/>
  <c r="Y6" i="39"/>
  <c r="AE5" i="39"/>
  <c r="AD5" i="39"/>
  <c r="AC5" i="39"/>
  <c r="AB5" i="39"/>
  <c r="AA5" i="39"/>
  <c r="Z5" i="39"/>
  <c r="K5" i="39" s="1"/>
  <c r="Y5" i="39"/>
  <c r="J5" i="39" s="1"/>
  <c r="M5" i="39" s="1"/>
  <c r="AE39" i="38"/>
  <c r="AD39" i="38"/>
  <c r="AC39" i="38"/>
  <c r="AE37" i="38"/>
  <c r="AD37" i="38"/>
  <c r="AC37" i="38"/>
  <c r="Z37" i="38"/>
  <c r="K37" i="38" s="1"/>
  <c r="AE36" i="38"/>
  <c r="V36" i="38" s="1"/>
  <c r="AB36" i="38"/>
  <c r="AA36" i="38"/>
  <c r="Y36" i="38"/>
  <c r="AE35" i="38"/>
  <c r="AD35" i="38"/>
  <c r="AC35" i="38"/>
  <c r="AB35" i="38"/>
  <c r="AA35" i="38"/>
  <c r="Z35" i="38"/>
  <c r="Y35" i="38"/>
  <c r="AE34" i="38"/>
  <c r="V34" i="38" s="1"/>
  <c r="AD34" i="38"/>
  <c r="AC34" i="38"/>
  <c r="AB34" i="38"/>
  <c r="AA34" i="38"/>
  <c r="Z34" i="38"/>
  <c r="Y34" i="38"/>
  <c r="AE32" i="38"/>
  <c r="AD32" i="38"/>
  <c r="AC32" i="38"/>
  <c r="N32" i="38" s="1"/>
  <c r="AK32" i="38" s="1"/>
  <c r="Z32" i="38"/>
  <c r="AE31" i="38"/>
  <c r="AD31" i="38"/>
  <c r="AC31" i="38"/>
  <c r="Z31" i="38"/>
  <c r="AE30" i="38"/>
  <c r="AD30" i="38"/>
  <c r="AC30" i="38"/>
  <c r="Z30" i="38"/>
  <c r="AE29" i="38"/>
  <c r="AD29" i="38"/>
  <c r="AC29" i="38"/>
  <c r="Z29" i="38"/>
  <c r="AE28" i="38"/>
  <c r="AD28" i="38"/>
  <c r="AC28" i="38"/>
  <c r="AB28" i="38"/>
  <c r="AA28" i="38"/>
  <c r="Z28" i="38"/>
  <c r="Y28" i="38"/>
  <c r="AE27" i="38"/>
  <c r="AD27" i="38"/>
  <c r="AC27" i="38"/>
  <c r="AB27" i="38"/>
  <c r="AA27" i="38"/>
  <c r="Z27" i="38"/>
  <c r="Y27" i="38"/>
  <c r="J27" i="38" s="1"/>
  <c r="L27" i="38" s="1"/>
  <c r="AD22" i="38"/>
  <c r="K22" i="38" s="1"/>
  <c r="AK22" i="38" s="1"/>
  <c r="AC22" i="38"/>
  <c r="AB22" i="38"/>
  <c r="AA22" i="38"/>
  <c r="AB21" i="38"/>
  <c r="J21" i="38" s="1"/>
  <c r="L21" i="38" s="1"/>
  <c r="AL21" i="38" s="1"/>
  <c r="AA21" i="38"/>
  <c r="AE20" i="38"/>
  <c r="AB20" i="38"/>
  <c r="AA20" i="38"/>
  <c r="Y20" i="38"/>
  <c r="AE19" i="38"/>
  <c r="AD19" i="38"/>
  <c r="AC19" i="38"/>
  <c r="N19" i="38" s="1"/>
  <c r="AB19" i="38"/>
  <c r="AA19" i="38"/>
  <c r="Z19" i="38"/>
  <c r="Y19" i="38"/>
  <c r="J19" i="38" s="1"/>
  <c r="L19" i="38" s="1"/>
  <c r="AE18" i="38"/>
  <c r="AD18" i="38"/>
  <c r="AC18" i="38"/>
  <c r="N18" i="38" s="1"/>
  <c r="AB18" i="38"/>
  <c r="AA18" i="38"/>
  <c r="Z18" i="38"/>
  <c r="Y18" i="38"/>
  <c r="AE17" i="38"/>
  <c r="V17" i="38" s="1"/>
  <c r="AD17" i="38"/>
  <c r="AC17" i="38"/>
  <c r="AB17" i="38"/>
  <c r="AA17" i="38"/>
  <c r="Z17" i="38"/>
  <c r="Y17" i="38"/>
  <c r="AE16" i="38"/>
  <c r="V16" i="38" s="1"/>
  <c r="AD16" i="38"/>
  <c r="AC16" i="38"/>
  <c r="AB16" i="38"/>
  <c r="AA16" i="38"/>
  <c r="Z16" i="38"/>
  <c r="K16" i="38" s="1"/>
  <c r="N16" i="38" s="1"/>
  <c r="AK16" i="38" s="1"/>
  <c r="Y16" i="38"/>
  <c r="AE15" i="38"/>
  <c r="AD15" i="38"/>
  <c r="AC15" i="38"/>
  <c r="AB15" i="38"/>
  <c r="AA15" i="38"/>
  <c r="Z15" i="38"/>
  <c r="Y15" i="38"/>
  <c r="J15" i="38" s="1"/>
  <c r="M15" i="38" s="1"/>
  <c r="AE14" i="38"/>
  <c r="AD14" i="38"/>
  <c r="AC14" i="38"/>
  <c r="AB14" i="38"/>
  <c r="AA14" i="38"/>
  <c r="Z14" i="38"/>
  <c r="Y14" i="38"/>
  <c r="J14" i="38" s="1"/>
  <c r="M14" i="38" s="1"/>
  <c r="AD10" i="38"/>
  <c r="AC10" i="38"/>
  <c r="AB10" i="38"/>
  <c r="AA10" i="38"/>
  <c r="J10" i="38" s="1"/>
  <c r="L10" i="38" s="1"/>
  <c r="AE9" i="38"/>
  <c r="V9" i="38" s="1"/>
  <c r="AD9" i="38"/>
  <c r="AC9" i="38"/>
  <c r="Z9" i="38"/>
  <c r="K9" i="38" s="1"/>
  <c r="AE8" i="38"/>
  <c r="V8" i="38" s="1"/>
  <c r="AD8" i="38"/>
  <c r="AC8" i="38"/>
  <c r="AB8" i="38"/>
  <c r="AA8" i="38"/>
  <c r="Z8" i="38"/>
  <c r="Y8" i="38"/>
  <c r="AE7" i="38"/>
  <c r="AD7" i="38"/>
  <c r="AC7" i="38"/>
  <c r="AB7" i="38"/>
  <c r="AA7" i="38"/>
  <c r="Z7" i="38"/>
  <c r="K7" i="38" s="1"/>
  <c r="Y7" i="38"/>
  <c r="AE6" i="38"/>
  <c r="AD6" i="38"/>
  <c r="AC6" i="38"/>
  <c r="AB6" i="38"/>
  <c r="AA6" i="38"/>
  <c r="Z6" i="38"/>
  <c r="Y6" i="38"/>
  <c r="J6" i="38" s="1"/>
  <c r="P110" i="39"/>
  <c r="O110" i="39"/>
  <c r="M110" i="39"/>
  <c r="J110" i="39"/>
  <c r="AJ110" i="39" s="1"/>
  <c r="V109" i="39"/>
  <c r="V110" i="39" s="1"/>
  <c r="R109" i="39"/>
  <c r="R110" i="39" s="1"/>
  <c r="P106" i="39"/>
  <c r="P111" i="39" s="1"/>
  <c r="O106" i="39"/>
  <c r="O111" i="39" s="1"/>
  <c r="AF105" i="39"/>
  <c r="S105" i="39"/>
  <c r="AF104" i="39"/>
  <c r="S104" i="39"/>
  <c r="AF103" i="39"/>
  <c r="S103" i="39"/>
  <c r="AF102" i="39"/>
  <c r="S102" i="39"/>
  <c r="AF101" i="39"/>
  <c r="S101" i="39"/>
  <c r="AF100" i="39"/>
  <c r="S100" i="39"/>
  <c r="V99" i="39"/>
  <c r="R99" i="39"/>
  <c r="Q99" i="39"/>
  <c r="M99" i="39"/>
  <c r="V98" i="39"/>
  <c r="T98" i="39"/>
  <c r="S98" i="39"/>
  <c r="R98" i="39"/>
  <c r="Q98" i="39" s="1"/>
  <c r="U98" i="39" s="1"/>
  <c r="N98" i="39"/>
  <c r="V97" i="39"/>
  <c r="R97" i="39"/>
  <c r="Q97" i="39" s="1"/>
  <c r="N97" i="39"/>
  <c r="M97" i="39"/>
  <c r="J97" i="39"/>
  <c r="V96" i="39"/>
  <c r="R96" i="39"/>
  <c r="Q96" i="39" s="1"/>
  <c r="S96" i="39" s="1"/>
  <c r="T96" i="39" s="1"/>
  <c r="N96" i="39"/>
  <c r="M96" i="39"/>
  <c r="J96" i="39"/>
  <c r="V95" i="39"/>
  <c r="R95" i="39"/>
  <c r="Q95" i="39" s="1"/>
  <c r="N95" i="39"/>
  <c r="M95" i="39"/>
  <c r="R91" i="39"/>
  <c r="L91" i="39"/>
  <c r="K91" i="39"/>
  <c r="N91" i="39" s="1"/>
  <c r="AK91" i="39" s="1"/>
  <c r="J91" i="39"/>
  <c r="I91" i="39"/>
  <c r="V90" i="39"/>
  <c r="R90" i="39"/>
  <c r="J90" i="39"/>
  <c r="M90" i="39" s="1"/>
  <c r="AJ90" i="39" s="1"/>
  <c r="I90" i="39"/>
  <c r="V89" i="39"/>
  <c r="R89" i="39"/>
  <c r="I89" i="39"/>
  <c r="K88" i="39"/>
  <c r="R88" i="39"/>
  <c r="J88" i="39"/>
  <c r="M88" i="39" s="1"/>
  <c r="I88" i="39"/>
  <c r="R87" i="39"/>
  <c r="K87" i="39"/>
  <c r="J87" i="39"/>
  <c r="I87" i="39"/>
  <c r="R86" i="39"/>
  <c r="K86" i="39"/>
  <c r="N86" i="39" s="1"/>
  <c r="AK86" i="39" s="1"/>
  <c r="J86" i="39"/>
  <c r="I86" i="39"/>
  <c r="V85" i="39"/>
  <c r="R85" i="39"/>
  <c r="J84" i="39"/>
  <c r="V84" i="39"/>
  <c r="R84" i="39"/>
  <c r="K84" i="39"/>
  <c r="N84" i="39" s="1"/>
  <c r="AK84" i="39" s="1"/>
  <c r="V83" i="39"/>
  <c r="R83" i="39"/>
  <c r="Q83" i="39"/>
  <c r="S83" i="39" s="1"/>
  <c r="V82" i="39"/>
  <c r="R82" i="39"/>
  <c r="R81" i="39"/>
  <c r="J81" i="39"/>
  <c r="I81" i="39"/>
  <c r="R80" i="39"/>
  <c r="V79" i="39"/>
  <c r="R79" i="39"/>
  <c r="I79" i="39"/>
  <c r="R78" i="39"/>
  <c r="G78" i="39"/>
  <c r="V78" i="39" s="1"/>
  <c r="R77" i="39"/>
  <c r="G77" i="39"/>
  <c r="V77" i="39" s="1"/>
  <c r="R76" i="39"/>
  <c r="G76" i="39"/>
  <c r="R75" i="39"/>
  <c r="G75" i="39"/>
  <c r="V74" i="39"/>
  <c r="R74" i="39"/>
  <c r="G74" i="39"/>
  <c r="R73" i="39"/>
  <c r="G73" i="39"/>
  <c r="R72" i="39"/>
  <c r="V71" i="39"/>
  <c r="R71" i="39"/>
  <c r="R70" i="39"/>
  <c r="K70" i="39"/>
  <c r="N70" i="39" s="1"/>
  <c r="R69" i="39"/>
  <c r="R68" i="39"/>
  <c r="G68" i="39"/>
  <c r="R67" i="39"/>
  <c r="V66" i="39"/>
  <c r="K66" i="39"/>
  <c r="L66" i="39" s="1"/>
  <c r="R66" i="39"/>
  <c r="R65" i="39"/>
  <c r="K65" i="39"/>
  <c r="R64" i="39"/>
  <c r="K64" i="39"/>
  <c r="N64" i="39" s="1"/>
  <c r="R63" i="39"/>
  <c r="K63" i="39"/>
  <c r="N63" i="39" s="1"/>
  <c r="AK63" i="39" s="1"/>
  <c r="J63" i="39"/>
  <c r="I63" i="39"/>
  <c r="R62" i="39"/>
  <c r="J62" i="39"/>
  <c r="I62" i="39"/>
  <c r="V61" i="39"/>
  <c r="R61" i="39"/>
  <c r="I61" i="39"/>
  <c r="V60" i="39"/>
  <c r="R60" i="39"/>
  <c r="K60" i="39"/>
  <c r="N60" i="39" s="1"/>
  <c r="AK60" i="39" s="1"/>
  <c r="I60" i="39"/>
  <c r="N59" i="39"/>
  <c r="AK59" i="39" s="1"/>
  <c r="V59" i="39"/>
  <c r="R59" i="39"/>
  <c r="K59" i="39"/>
  <c r="J59" i="39"/>
  <c r="I59" i="39"/>
  <c r="R58" i="39"/>
  <c r="J58" i="39"/>
  <c r="I58" i="39"/>
  <c r="V57" i="39"/>
  <c r="R57" i="39"/>
  <c r="Q57" i="39"/>
  <c r="V56" i="39"/>
  <c r="R56" i="39"/>
  <c r="J56" i="39"/>
  <c r="N55" i="39"/>
  <c r="V55" i="39"/>
  <c r="R55" i="39"/>
  <c r="N54" i="39"/>
  <c r="J54" i="39"/>
  <c r="R54" i="39"/>
  <c r="N53" i="39"/>
  <c r="J53" i="39"/>
  <c r="V53" i="39"/>
  <c r="R53" i="39"/>
  <c r="V52" i="39"/>
  <c r="R52" i="39"/>
  <c r="V51" i="39"/>
  <c r="R51" i="39"/>
  <c r="J50" i="39"/>
  <c r="M50" i="39" s="1"/>
  <c r="R50" i="39"/>
  <c r="N50" i="39"/>
  <c r="J49" i="39"/>
  <c r="L49" i="39" s="1"/>
  <c r="R49" i="39"/>
  <c r="V48" i="39"/>
  <c r="R48" i="39"/>
  <c r="V47" i="39"/>
  <c r="R47" i="39"/>
  <c r="J46" i="39"/>
  <c r="R46" i="39"/>
  <c r="N46" i="39"/>
  <c r="J45" i="39"/>
  <c r="L45" i="39" s="1"/>
  <c r="V45" i="39"/>
  <c r="R45" i="39"/>
  <c r="V44" i="39"/>
  <c r="R44" i="39"/>
  <c r="J44" i="39"/>
  <c r="V43" i="39"/>
  <c r="R43" i="39"/>
  <c r="J42" i="39"/>
  <c r="V42" i="39"/>
  <c r="R42" i="39"/>
  <c r="K42" i="39"/>
  <c r="N42" i="39" s="1"/>
  <c r="AK42" i="39" s="1"/>
  <c r="I42" i="39"/>
  <c r="K41" i="39"/>
  <c r="V41" i="39"/>
  <c r="R41" i="39"/>
  <c r="J41" i="39"/>
  <c r="I41" i="39"/>
  <c r="V40" i="39"/>
  <c r="R40" i="39"/>
  <c r="I40" i="39"/>
  <c r="V39" i="39"/>
  <c r="R39" i="39"/>
  <c r="K39" i="39"/>
  <c r="N39" i="39" s="1"/>
  <c r="AK39" i="39" s="1"/>
  <c r="I39" i="39"/>
  <c r="R38" i="39"/>
  <c r="K38" i="39"/>
  <c r="N38" i="39" s="1"/>
  <c r="AK38" i="39" s="1"/>
  <c r="J38" i="39"/>
  <c r="I38" i="39"/>
  <c r="V37" i="39"/>
  <c r="R37" i="39"/>
  <c r="J37" i="39"/>
  <c r="I37" i="39"/>
  <c r="V36" i="39"/>
  <c r="R36" i="39"/>
  <c r="K36" i="39"/>
  <c r="I36" i="39"/>
  <c r="V35" i="39"/>
  <c r="R35" i="39"/>
  <c r="N35" i="39"/>
  <c r="J35" i="39"/>
  <c r="I35" i="39"/>
  <c r="J34" i="39"/>
  <c r="V34" i="39"/>
  <c r="R34" i="39"/>
  <c r="K34" i="39"/>
  <c r="N34" i="39" s="1"/>
  <c r="AK34" i="39" s="1"/>
  <c r="J33" i="39"/>
  <c r="R33" i="39"/>
  <c r="K33" i="39"/>
  <c r="N33" i="39" s="1"/>
  <c r="AK33" i="39" s="1"/>
  <c r="I33" i="39"/>
  <c r="R32" i="39"/>
  <c r="K32" i="39"/>
  <c r="N32" i="39" s="1"/>
  <c r="AK32" i="39" s="1"/>
  <c r="J32" i="39"/>
  <c r="V31" i="39"/>
  <c r="R31" i="39"/>
  <c r="J31" i="39"/>
  <c r="M31" i="39" s="1"/>
  <c r="I31" i="39"/>
  <c r="V30" i="39"/>
  <c r="R30" i="39"/>
  <c r="S30" i="39" s="1"/>
  <c r="Q30" i="39"/>
  <c r="U30" i="39" s="1"/>
  <c r="V29" i="39"/>
  <c r="R29" i="39"/>
  <c r="K29" i="39"/>
  <c r="J28" i="39"/>
  <c r="R28" i="39"/>
  <c r="K28" i="39"/>
  <c r="N28" i="39" s="1"/>
  <c r="AK28" i="39" s="1"/>
  <c r="J27" i="39"/>
  <c r="M27" i="39" s="1"/>
  <c r="R27" i="39"/>
  <c r="K27" i="39"/>
  <c r="N27" i="39" s="1"/>
  <c r="AK27" i="39" s="1"/>
  <c r="I27" i="39"/>
  <c r="V26" i="39"/>
  <c r="S26" i="39"/>
  <c r="T26" i="39" s="1"/>
  <c r="W26" i="39" s="1"/>
  <c r="R26" i="39"/>
  <c r="Q26" i="39"/>
  <c r="U26" i="39" s="1"/>
  <c r="V25" i="39"/>
  <c r="R25" i="39"/>
  <c r="V24" i="39"/>
  <c r="R24" i="39"/>
  <c r="J23" i="39"/>
  <c r="L23" i="39" s="1"/>
  <c r="R23" i="39"/>
  <c r="N23" i="39"/>
  <c r="N22" i="39"/>
  <c r="J22" i="39"/>
  <c r="R22" i="39"/>
  <c r="V21" i="39"/>
  <c r="R21" i="39"/>
  <c r="V20" i="39"/>
  <c r="R20" i="39"/>
  <c r="J19" i="39"/>
  <c r="L19" i="39" s="1"/>
  <c r="R19" i="39"/>
  <c r="N19" i="39"/>
  <c r="J18" i="39"/>
  <c r="R18" i="39"/>
  <c r="N17" i="39"/>
  <c r="V17" i="39"/>
  <c r="R17" i="39"/>
  <c r="N16" i="39"/>
  <c r="V16" i="39"/>
  <c r="R16" i="39"/>
  <c r="J15" i="39"/>
  <c r="L15" i="39" s="1"/>
  <c r="V15" i="39"/>
  <c r="R15" i="39"/>
  <c r="N15" i="39"/>
  <c r="N14" i="39"/>
  <c r="J14" i="39"/>
  <c r="R14" i="39"/>
  <c r="V13" i="39"/>
  <c r="R13" i="39"/>
  <c r="V12" i="39"/>
  <c r="R12" i="39"/>
  <c r="K12" i="39"/>
  <c r="N12" i="39" s="1"/>
  <c r="AK12" i="39" s="1"/>
  <c r="I12" i="39"/>
  <c r="R11" i="39"/>
  <c r="K11" i="39"/>
  <c r="N11" i="39" s="1"/>
  <c r="AK11" i="39" s="1"/>
  <c r="J11" i="39"/>
  <c r="I11" i="39"/>
  <c r="J10" i="39"/>
  <c r="M10" i="39" s="1"/>
  <c r="R10" i="39"/>
  <c r="I10" i="39"/>
  <c r="V9" i="39"/>
  <c r="R9" i="39"/>
  <c r="I9" i="39"/>
  <c r="V8" i="39"/>
  <c r="R8" i="39"/>
  <c r="K8" i="39"/>
  <c r="N8" i="39" s="1"/>
  <c r="AK8" i="39" s="1"/>
  <c r="I8" i="39"/>
  <c r="R7" i="39"/>
  <c r="K7" i="39"/>
  <c r="N7" i="39" s="1"/>
  <c r="AK7" i="39" s="1"/>
  <c r="J7" i="39"/>
  <c r="R6" i="39"/>
  <c r="K6" i="39"/>
  <c r="N6" i="39" s="1"/>
  <c r="AK6" i="39" s="1"/>
  <c r="J6" i="39"/>
  <c r="I6" i="39"/>
  <c r="V5" i="39"/>
  <c r="R5" i="39"/>
  <c r="I5" i="39"/>
  <c r="V39" i="38"/>
  <c r="R39" i="38"/>
  <c r="R38" i="38"/>
  <c r="P38" i="38"/>
  <c r="O38" i="38"/>
  <c r="V37" i="38"/>
  <c r="R37" i="38"/>
  <c r="J36" i="38"/>
  <c r="L36" i="38" s="1"/>
  <c r="R36" i="38"/>
  <c r="I36" i="38"/>
  <c r="N35" i="38"/>
  <c r="V35" i="38"/>
  <c r="R35" i="38"/>
  <c r="J35" i="38"/>
  <c r="M35" i="38" s="1"/>
  <c r="AJ35" i="38" s="1"/>
  <c r="R34" i="38"/>
  <c r="K34" i="38"/>
  <c r="N34" i="38" s="1"/>
  <c r="AK34" i="38" s="1"/>
  <c r="J34" i="38"/>
  <c r="I34" i="38"/>
  <c r="U33" i="38"/>
  <c r="V32" i="38"/>
  <c r="K32" i="38"/>
  <c r="L32" i="38" s="1"/>
  <c r="R32" i="38"/>
  <c r="V31" i="38"/>
  <c r="R31" i="38"/>
  <c r="K31" i="38"/>
  <c r="V30" i="38"/>
  <c r="R30" i="38"/>
  <c r="K30" i="38"/>
  <c r="V29" i="38"/>
  <c r="R29" i="38"/>
  <c r="V28" i="38"/>
  <c r="R28" i="38"/>
  <c r="K28" i="38"/>
  <c r="N28" i="38" s="1"/>
  <c r="AK28" i="38" s="1"/>
  <c r="J28" i="38"/>
  <c r="V27" i="38"/>
  <c r="R27" i="38"/>
  <c r="K27" i="38"/>
  <c r="N27" i="38" s="1"/>
  <c r="I27" i="38"/>
  <c r="P23" i="38"/>
  <c r="O23" i="38"/>
  <c r="R23" i="38" s="1"/>
  <c r="V22" i="38"/>
  <c r="R22" i="38"/>
  <c r="Q22" i="38"/>
  <c r="N22" i="38"/>
  <c r="M22" i="38"/>
  <c r="J22" i="38"/>
  <c r="AF21" i="38"/>
  <c r="S21" i="38"/>
  <c r="V20" i="38"/>
  <c r="R20" i="38"/>
  <c r="J20" i="38"/>
  <c r="I20" i="38"/>
  <c r="V19" i="38"/>
  <c r="R19" i="38"/>
  <c r="J18" i="38"/>
  <c r="V18" i="38"/>
  <c r="R18" i="38"/>
  <c r="N17" i="38"/>
  <c r="R17" i="38"/>
  <c r="J17" i="38"/>
  <c r="J16" i="38"/>
  <c r="R16" i="38"/>
  <c r="I16" i="38"/>
  <c r="V15" i="38"/>
  <c r="R15" i="38"/>
  <c r="K15" i="38"/>
  <c r="N15" i="38" s="1"/>
  <c r="AK15" i="38" s="1"/>
  <c r="V14" i="38"/>
  <c r="R14" i="38"/>
  <c r="N14" i="38"/>
  <c r="K14" i="38"/>
  <c r="I14" i="38"/>
  <c r="P11" i="38"/>
  <c r="R11" i="38" s="1"/>
  <c r="O11" i="38"/>
  <c r="V10" i="38"/>
  <c r="R10" i="38"/>
  <c r="Q10" i="38"/>
  <c r="U10" i="38" s="1"/>
  <c r="N10" i="38"/>
  <c r="M10" i="38"/>
  <c r="K10" i="38"/>
  <c r="AK10" i="38" s="1"/>
  <c r="R9" i="38"/>
  <c r="R8" i="38"/>
  <c r="K8" i="38"/>
  <c r="N8" i="38" s="1"/>
  <c r="AK8" i="38" s="1"/>
  <c r="J8" i="38"/>
  <c r="M8" i="38" s="1"/>
  <c r="I8" i="38"/>
  <c r="V7" i="38"/>
  <c r="R7" i="38"/>
  <c r="J7" i="38"/>
  <c r="M7" i="38" s="1"/>
  <c r="AJ7" i="38" s="1"/>
  <c r="V6" i="38"/>
  <c r="R6" i="38"/>
  <c r="K6" i="38"/>
  <c r="N6" i="38" s="1"/>
  <c r="I6" i="38"/>
  <c r="T83" i="39" l="1"/>
  <c r="U95" i="39"/>
  <c r="S95" i="39"/>
  <c r="T95" i="39" s="1"/>
  <c r="L27" i="39"/>
  <c r="V75" i="39"/>
  <c r="U83" i="39"/>
  <c r="W83" i="39" s="1"/>
  <c r="L8" i="39"/>
  <c r="N9" i="39"/>
  <c r="AK9" i="39" s="1"/>
  <c r="L12" i="39"/>
  <c r="N13" i="39"/>
  <c r="N21" i="39"/>
  <c r="N25" i="39"/>
  <c r="M29" i="39"/>
  <c r="N40" i="39"/>
  <c r="AK40" i="39" s="1"/>
  <c r="M43" i="39"/>
  <c r="Q43" i="39" s="1"/>
  <c r="U43" i="39" s="1"/>
  <c r="M49" i="39"/>
  <c r="N56" i="39"/>
  <c r="N61" i="39"/>
  <c r="AK61" i="39" s="1"/>
  <c r="K73" i="39"/>
  <c r="L73" i="39" s="1"/>
  <c r="K74" i="39"/>
  <c r="K75" i="39"/>
  <c r="K76" i="39"/>
  <c r="K77" i="39"/>
  <c r="N77" i="39" s="1"/>
  <c r="Q77" i="39" s="1"/>
  <c r="K78" i="39"/>
  <c r="N89" i="39"/>
  <c r="AJ95" i="39"/>
  <c r="J100" i="39"/>
  <c r="L100" i="39" s="1"/>
  <c r="AL100" i="39" s="1"/>
  <c r="J102" i="39"/>
  <c r="L102" i="39" s="1"/>
  <c r="AL102" i="39" s="1"/>
  <c r="K104" i="39"/>
  <c r="L104" i="39" s="1"/>
  <c r="AL104" i="39" s="1"/>
  <c r="L50" i="39"/>
  <c r="M33" i="39"/>
  <c r="AJ33" i="39" s="1"/>
  <c r="L34" i="39"/>
  <c r="N36" i="39"/>
  <c r="AK36" i="39" s="1"/>
  <c r="M46" i="39"/>
  <c r="AJ46" i="39" s="1"/>
  <c r="AJ97" i="39"/>
  <c r="J101" i="39"/>
  <c r="L101" i="39" s="1"/>
  <c r="AL101" i="39" s="1"/>
  <c r="R106" i="39"/>
  <c r="R111" i="39" s="1"/>
  <c r="L6" i="39"/>
  <c r="L28" i="39"/>
  <c r="L32" i="39"/>
  <c r="S57" i="39"/>
  <c r="T57" i="39" s="1"/>
  <c r="V76" i="39"/>
  <c r="V106" i="39" s="1"/>
  <c r="V111" i="39" s="1"/>
  <c r="K105" i="39"/>
  <c r="L105" i="39" s="1"/>
  <c r="AL105" i="39" s="1"/>
  <c r="N5" i="39"/>
  <c r="L5" i="39"/>
  <c r="M24" i="39"/>
  <c r="Q24" i="39" s="1"/>
  <c r="L24" i="39"/>
  <c r="L74" i="39"/>
  <c r="N74" i="39"/>
  <c r="Q74" i="39" s="1"/>
  <c r="L75" i="39"/>
  <c r="N75" i="39"/>
  <c r="Q75" i="39" s="1"/>
  <c r="N76" i="39"/>
  <c r="Q76" i="39" s="1"/>
  <c r="L76" i="39"/>
  <c r="L78" i="39"/>
  <c r="N78" i="39"/>
  <c r="Q78" i="39" s="1"/>
  <c r="U78" i="39" s="1"/>
  <c r="N85" i="39"/>
  <c r="L85" i="39"/>
  <c r="AK89" i="39"/>
  <c r="Q89" i="39"/>
  <c r="AL89" i="39" s="1"/>
  <c r="AK98" i="39"/>
  <c r="L98" i="39"/>
  <c r="AL98" i="39" s="1"/>
  <c r="K110" i="39"/>
  <c r="L110" i="39" s="1"/>
  <c r="N109" i="39"/>
  <c r="L109" i="39"/>
  <c r="L20" i="39"/>
  <c r="M20" i="39"/>
  <c r="L16" i="39"/>
  <c r="M16" i="39"/>
  <c r="M55" i="39"/>
  <c r="Q55" i="39" s="1"/>
  <c r="L55" i="39"/>
  <c r="L60" i="39"/>
  <c r="M60" i="39"/>
  <c r="Q70" i="39"/>
  <c r="S70" i="39" s="1"/>
  <c r="AK70" i="39"/>
  <c r="Q10" i="39"/>
  <c r="S10" i="39" s="1"/>
  <c r="M32" i="39"/>
  <c r="AJ32" i="39" s="1"/>
  <c r="L33" i="39"/>
  <c r="M34" i="39"/>
  <c r="Q34" i="39" s="1"/>
  <c r="S34" i="39" s="1"/>
  <c r="L64" i="39"/>
  <c r="L70" i="39"/>
  <c r="M86" i="39"/>
  <c r="AJ86" i="39" s="1"/>
  <c r="M6" i="39"/>
  <c r="AJ6" i="39" s="1"/>
  <c r="N29" i="39"/>
  <c r="AK29" i="39" s="1"/>
  <c r="L90" i="39"/>
  <c r="M91" i="39"/>
  <c r="AJ91" i="39" s="1"/>
  <c r="L46" i="39"/>
  <c r="L61" i="39"/>
  <c r="L86" i="39"/>
  <c r="M87" i="39"/>
  <c r="L89" i="39"/>
  <c r="L37" i="38"/>
  <c r="N37" i="38"/>
  <c r="Q37" i="38" s="1"/>
  <c r="S37" i="38" s="1"/>
  <c r="V11" i="38"/>
  <c r="L35" i="38"/>
  <c r="M17" i="38"/>
  <c r="AJ17" i="38" s="1"/>
  <c r="V38" i="38"/>
  <c r="Q35" i="38"/>
  <c r="AL35" i="38" s="1"/>
  <c r="L22" i="38"/>
  <c r="M36" i="38"/>
  <c r="K23" i="38"/>
  <c r="M20" i="38"/>
  <c r="Q20" i="38" s="1"/>
  <c r="N30" i="38"/>
  <c r="Q30" i="38" s="1"/>
  <c r="L34" i="38"/>
  <c r="M6" i="38"/>
  <c r="J11" i="38"/>
  <c r="L6" i="38"/>
  <c r="N7" i="38"/>
  <c r="AK7" i="38" s="1"/>
  <c r="L7" i="38"/>
  <c r="L9" i="38"/>
  <c r="N9" i="38"/>
  <c r="M16" i="38"/>
  <c r="L16" i="38"/>
  <c r="Q9" i="39"/>
  <c r="AJ9" i="39"/>
  <c r="M39" i="39"/>
  <c r="L39" i="39"/>
  <c r="AJ8" i="38"/>
  <c r="Q8" i="38"/>
  <c r="AJ10" i="38"/>
  <c r="AJ14" i="38"/>
  <c r="Q14" i="38"/>
  <c r="AK27" i="38"/>
  <c r="Q5" i="39"/>
  <c r="AJ5" i="39"/>
  <c r="T34" i="39"/>
  <c r="K11" i="38"/>
  <c r="AK6" i="38"/>
  <c r="AJ15" i="38"/>
  <c r="Q15" i="38"/>
  <c r="M18" i="38"/>
  <c r="L18" i="38"/>
  <c r="AJ36" i="38"/>
  <c r="Q36" i="38"/>
  <c r="Q6" i="39"/>
  <c r="AJ31" i="39"/>
  <c r="Q50" i="39"/>
  <c r="AJ50" i="39"/>
  <c r="N23" i="38"/>
  <c r="AK23" i="38" s="1"/>
  <c r="S22" i="38"/>
  <c r="AL22" i="38"/>
  <c r="J38" i="38"/>
  <c r="M21" i="39"/>
  <c r="L21" i="39"/>
  <c r="M25" i="39"/>
  <c r="L25" i="39"/>
  <c r="L8" i="38"/>
  <c r="AL10" i="38"/>
  <c r="L15" i="38"/>
  <c r="L20" i="38"/>
  <c r="AJ22" i="38"/>
  <c r="Z39" i="38"/>
  <c r="K39" i="38" s="1"/>
  <c r="K29" i="38"/>
  <c r="N31" i="38"/>
  <c r="L31" i="38"/>
  <c r="Q32" i="38"/>
  <c r="S35" i="38"/>
  <c r="T37" i="38"/>
  <c r="W37" i="38" s="1"/>
  <c r="AM37" i="38" s="1"/>
  <c r="AK5" i="39"/>
  <c r="M28" i="39"/>
  <c r="Q33" i="39"/>
  <c r="M35" i="39"/>
  <c r="M37" i="39"/>
  <c r="L37" i="39"/>
  <c r="L40" i="39"/>
  <c r="M40" i="39"/>
  <c r="L41" i="39"/>
  <c r="M41" i="39"/>
  <c r="Q49" i="39"/>
  <c r="AJ49" i="39"/>
  <c r="U55" i="39"/>
  <c r="S55" i="39"/>
  <c r="AJ55" i="39"/>
  <c r="L58" i="39"/>
  <c r="M58" i="39"/>
  <c r="Q60" i="39"/>
  <c r="AJ60" i="39"/>
  <c r="N72" i="39"/>
  <c r="L72" i="39"/>
  <c r="S10" i="38"/>
  <c r="L14" i="38"/>
  <c r="V23" i="38"/>
  <c r="L17" i="38"/>
  <c r="M27" i="38"/>
  <c r="M28" i="38"/>
  <c r="L28" i="38"/>
  <c r="AL37" i="38"/>
  <c r="U37" i="38"/>
  <c r="M7" i="39"/>
  <c r="L7" i="39"/>
  <c r="L9" i="39"/>
  <c r="M11" i="39"/>
  <c r="L11" i="39"/>
  <c r="Q27" i="39"/>
  <c r="AJ27" i="39"/>
  <c r="L29" i="39"/>
  <c r="AJ29" i="39"/>
  <c r="T30" i="39"/>
  <c r="W30" i="39" s="1"/>
  <c r="AJ34" i="39"/>
  <c r="L35" i="39"/>
  <c r="M36" i="39"/>
  <c r="L36" i="39"/>
  <c r="N41" i="39"/>
  <c r="AK41" i="39" s="1"/>
  <c r="L42" i="39"/>
  <c r="M42" i="39"/>
  <c r="L43" i="39"/>
  <c r="Q46" i="39"/>
  <c r="M51" i="39"/>
  <c r="L51" i="39"/>
  <c r="L59" i="39"/>
  <c r="M59" i="39"/>
  <c r="N71" i="39"/>
  <c r="L71" i="39"/>
  <c r="Q17" i="38"/>
  <c r="M19" i="38"/>
  <c r="U22" i="38"/>
  <c r="L30" i="38"/>
  <c r="M34" i="38"/>
  <c r="U35" i="38"/>
  <c r="AK37" i="38"/>
  <c r="M8" i="39"/>
  <c r="L10" i="39"/>
  <c r="AJ10" i="39"/>
  <c r="M12" i="39"/>
  <c r="L14" i="39"/>
  <c r="M14" i="39"/>
  <c r="M15" i="39"/>
  <c r="AJ16" i="39"/>
  <c r="Q16" i="39"/>
  <c r="L18" i="39"/>
  <c r="M18" i="39"/>
  <c r="M19" i="39"/>
  <c r="AJ20" i="39"/>
  <c r="Q20" i="39"/>
  <c r="L22" i="39"/>
  <c r="M22" i="39"/>
  <c r="M23" i="39"/>
  <c r="AJ24" i="39"/>
  <c r="M45" i="39"/>
  <c r="Q61" i="39"/>
  <c r="AJ61" i="39"/>
  <c r="L62" i="39"/>
  <c r="M62" i="39"/>
  <c r="N66" i="39"/>
  <c r="N67" i="39"/>
  <c r="J23" i="38"/>
  <c r="L23" i="38" s="1"/>
  <c r="AK14" i="38"/>
  <c r="M13" i="39"/>
  <c r="L13" i="39"/>
  <c r="M17" i="39"/>
  <c r="L17" i="39"/>
  <c r="N31" i="39"/>
  <c r="AK31" i="39" s="1"/>
  <c r="L31" i="39"/>
  <c r="U34" i="39"/>
  <c r="L63" i="39"/>
  <c r="M63" i="39"/>
  <c r="N65" i="39"/>
  <c r="L65" i="39"/>
  <c r="L80" i="39"/>
  <c r="M80" i="39"/>
  <c r="M38" i="39"/>
  <c r="L38" i="39"/>
  <c r="M47" i="39"/>
  <c r="M53" i="39"/>
  <c r="L53" i="39"/>
  <c r="M56" i="39"/>
  <c r="L56" i="39"/>
  <c r="M84" i="39"/>
  <c r="L84" i="39"/>
  <c r="AJ87" i="39"/>
  <c r="AJ88" i="39"/>
  <c r="L54" i="39"/>
  <c r="M54" i="39"/>
  <c r="T70" i="39"/>
  <c r="S75" i="39"/>
  <c r="U75" i="39"/>
  <c r="AK76" i="39"/>
  <c r="M79" i="39"/>
  <c r="L79" i="39"/>
  <c r="N87" i="39"/>
  <c r="AK87" i="39" s="1"/>
  <c r="L87" i="39"/>
  <c r="M44" i="39"/>
  <c r="M48" i="39"/>
  <c r="M52" i="39"/>
  <c r="U57" i="39"/>
  <c r="W57" i="39" s="1"/>
  <c r="Q64" i="39"/>
  <c r="AK64" i="39"/>
  <c r="N69" i="39"/>
  <c r="M81" i="39"/>
  <c r="L81" i="39"/>
  <c r="N88" i="39"/>
  <c r="AK88" i="39" s="1"/>
  <c r="L88" i="39"/>
  <c r="L44" i="39"/>
  <c r="N68" i="39"/>
  <c r="L68" i="39"/>
  <c r="AL70" i="39"/>
  <c r="U70" i="39"/>
  <c r="L97" i="39"/>
  <c r="AL97" i="39" s="1"/>
  <c r="S97" i="39"/>
  <c r="U97" i="39"/>
  <c r="W98" i="39"/>
  <c r="AL99" i="39"/>
  <c r="S99" i="39"/>
  <c r="U99" i="39"/>
  <c r="Q86" i="39"/>
  <c r="Q90" i="39"/>
  <c r="L95" i="39"/>
  <c r="AL95" i="39" s="1"/>
  <c r="U96" i="39"/>
  <c r="W96" i="39" s="1"/>
  <c r="AJ99" i="39"/>
  <c r="M82" i="39"/>
  <c r="L96" i="39"/>
  <c r="AL96" i="39" s="1"/>
  <c r="AJ96" i="39"/>
  <c r="AL43" i="39" l="1"/>
  <c r="S78" i="39"/>
  <c r="AJ43" i="39"/>
  <c r="W34" i="39"/>
  <c r="AM34" i="39" s="1"/>
  <c r="W95" i="39"/>
  <c r="K106" i="39"/>
  <c r="K111" i="39" s="1"/>
  <c r="J106" i="39"/>
  <c r="AL34" i="39"/>
  <c r="S43" i="39"/>
  <c r="Q32" i="39"/>
  <c r="AL55" i="39"/>
  <c r="L77" i="39"/>
  <c r="N73" i="39"/>
  <c r="Q73" i="39" s="1"/>
  <c r="U73" i="39" s="1"/>
  <c r="W70" i="39"/>
  <c r="AM70" i="39" s="1"/>
  <c r="U89" i="39"/>
  <c r="Q91" i="39"/>
  <c r="S91" i="39" s="1"/>
  <c r="S89" i="39"/>
  <c r="U10" i="39"/>
  <c r="N110" i="39"/>
  <c r="AK110" i="39" s="1"/>
  <c r="Q109" i="39"/>
  <c r="AL10" i="39"/>
  <c r="S73" i="39"/>
  <c r="S74" i="39"/>
  <c r="T74" i="39" s="1"/>
  <c r="W74" i="39" s="1"/>
  <c r="U74" i="39"/>
  <c r="M106" i="39"/>
  <c r="Q29" i="39"/>
  <c r="AL29" i="39" s="1"/>
  <c r="AK85" i="39"/>
  <c r="Q85" i="39"/>
  <c r="S77" i="39"/>
  <c r="U77" i="39"/>
  <c r="AK30" i="38"/>
  <c r="AJ20" i="38"/>
  <c r="AJ106" i="39"/>
  <c r="M111" i="39"/>
  <c r="S90" i="39"/>
  <c r="AL90" i="39"/>
  <c r="U90" i="39"/>
  <c r="AK68" i="39"/>
  <c r="Q68" i="39"/>
  <c r="AJ52" i="39"/>
  <c r="Q52" i="39"/>
  <c r="S76" i="39"/>
  <c r="AL76" i="39"/>
  <c r="U76" i="39"/>
  <c r="AJ80" i="39"/>
  <c r="Q80" i="39"/>
  <c r="Q62" i="39"/>
  <c r="AJ62" i="39"/>
  <c r="Q45" i="39"/>
  <c r="AJ45" i="39"/>
  <c r="Q19" i="39"/>
  <c r="AJ19" i="39"/>
  <c r="Q51" i="39"/>
  <c r="AJ51" i="39"/>
  <c r="AJ36" i="39"/>
  <c r="Q36" i="39"/>
  <c r="AL27" i="39"/>
  <c r="U27" i="39"/>
  <c r="S27" i="39"/>
  <c r="AJ28" i="38"/>
  <c r="Q28" i="38"/>
  <c r="L29" i="38"/>
  <c r="K38" i="38"/>
  <c r="N29" i="38"/>
  <c r="AJ18" i="38"/>
  <c r="Q18" i="38"/>
  <c r="AJ39" i="39"/>
  <c r="Q39" i="39"/>
  <c r="S86" i="39"/>
  <c r="AL86" i="39"/>
  <c r="U86" i="39"/>
  <c r="AJ18" i="39"/>
  <c r="Q18" i="39"/>
  <c r="Q59" i="39"/>
  <c r="AJ59" i="39"/>
  <c r="Q7" i="39"/>
  <c r="AJ7" i="39"/>
  <c r="T10" i="38"/>
  <c r="W10" i="38"/>
  <c r="AJ37" i="39"/>
  <c r="Q37" i="39"/>
  <c r="N106" i="39"/>
  <c r="S32" i="38"/>
  <c r="AL32" i="38"/>
  <c r="U32" i="38"/>
  <c r="AK9" i="38"/>
  <c r="Q9" i="38"/>
  <c r="T99" i="39"/>
  <c r="W99" i="39" s="1"/>
  <c r="AL64" i="39"/>
  <c r="U64" i="39"/>
  <c r="S64" i="39"/>
  <c r="AJ44" i="39"/>
  <c r="Q44" i="39"/>
  <c r="AJ84" i="39"/>
  <c r="Q84" i="39"/>
  <c r="AJ38" i="39"/>
  <c r="Q38" i="39"/>
  <c r="T89" i="39"/>
  <c r="W89" i="39" s="1"/>
  <c r="AM89" i="39" s="1"/>
  <c r="Q67" i="39"/>
  <c r="AK67" i="39"/>
  <c r="AL20" i="39"/>
  <c r="U20" i="39"/>
  <c r="S20" i="39"/>
  <c r="AJ14" i="39"/>
  <c r="Q14" i="39"/>
  <c r="Q34" i="38"/>
  <c r="AJ34" i="38"/>
  <c r="AL17" i="38"/>
  <c r="S17" i="38"/>
  <c r="U17" i="38"/>
  <c r="U46" i="39"/>
  <c r="AL46" i="39"/>
  <c r="S46" i="39"/>
  <c r="Q11" i="39"/>
  <c r="AJ11" i="39"/>
  <c r="AL30" i="38"/>
  <c r="U30" i="38"/>
  <c r="S30" i="38"/>
  <c r="Q40" i="39"/>
  <c r="AJ40" i="39"/>
  <c r="Q35" i="39"/>
  <c r="AJ35" i="39"/>
  <c r="Q28" i="39"/>
  <c r="AJ28" i="39"/>
  <c r="AJ21" i="39"/>
  <c r="Q21" i="39"/>
  <c r="AL9" i="39"/>
  <c r="U9" i="39"/>
  <c r="S9" i="39"/>
  <c r="L11" i="38"/>
  <c r="AK69" i="39"/>
  <c r="Q69" i="39"/>
  <c r="U91" i="39"/>
  <c r="Q47" i="39"/>
  <c r="AJ47" i="39"/>
  <c r="Q63" i="39"/>
  <c r="AJ63" i="39"/>
  <c r="AJ22" i="39"/>
  <c r="Q22" i="39"/>
  <c r="Q12" i="39"/>
  <c r="AJ12" i="39"/>
  <c r="Q71" i="39"/>
  <c r="AK71" i="39"/>
  <c r="Q42" i="39"/>
  <c r="AJ42" i="39"/>
  <c r="U29" i="39"/>
  <c r="Q58" i="39"/>
  <c r="AJ58" i="39"/>
  <c r="AJ41" i="39"/>
  <c r="Q41" i="39"/>
  <c r="AL33" i="39"/>
  <c r="U33" i="39"/>
  <c r="S33" i="39"/>
  <c r="AJ25" i="39"/>
  <c r="Q25" i="39"/>
  <c r="U50" i="39"/>
  <c r="AL50" i="39"/>
  <c r="S50" i="39"/>
  <c r="U6" i="39"/>
  <c r="AL6" i="39"/>
  <c r="S6" i="39"/>
  <c r="Q16" i="38"/>
  <c r="AJ16" i="38"/>
  <c r="AJ48" i="39"/>
  <c r="Q48" i="39"/>
  <c r="Q54" i="39"/>
  <c r="AJ54" i="39"/>
  <c r="Q88" i="39"/>
  <c r="AJ56" i="39"/>
  <c r="Q56" i="39"/>
  <c r="AJ13" i="39"/>
  <c r="Q13" i="39"/>
  <c r="AL24" i="39"/>
  <c r="U24" i="39"/>
  <c r="S24" i="39"/>
  <c r="Q15" i="39"/>
  <c r="AJ15" i="39"/>
  <c r="Q19" i="38"/>
  <c r="AJ19" i="38"/>
  <c r="M38" i="38"/>
  <c r="Q27" i="38"/>
  <c r="AJ27" i="38"/>
  <c r="AK72" i="39"/>
  <c r="Q72" i="39"/>
  <c r="T43" i="39"/>
  <c r="W43" i="39" s="1"/>
  <c r="AM43" i="39" s="1"/>
  <c r="N39" i="38"/>
  <c r="Q39" i="38" s="1"/>
  <c r="L39" i="38"/>
  <c r="L38" i="38"/>
  <c r="AL20" i="38"/>
  <c r="U20" i="38"/>
  <c r="S20" i="38"/>
  <c r="Q31" i="39"/>
  <c r="S36" i="38"/>
  <c r="U36" i="38"/>
  <c r="AL36" i="38"/>
  <c r="AL15" i="38"/>
  <c r="S15" i="38"/>
  <c r="U15" i="38"/>
  <c r="N11" i="38"/>
  <c r="AK11" i="38" s="1"/>
  <c r="AL32" i="39"/>
  <c r="U32" i="39"/>
  <c r="S32" i="39"/>
  <c r="S14" i="38"/>
  <c r="AL14" i="38"/>
  <c r="U14" i="38"/>
  <c r="U8" i="38"/>
  <c r="S8" i="38"/>
  <c r="AL8" i="38"/>
  <c r="AJ82" i="39"/>
  <c r="Q82" i="39"/>
  <c r="T97" i="39"/>
  <c r="W97" i="39" s="1"/>
  <c r="Q81" i="39"/>
  <c r="AJ81" i="39"/>
  <c r="AJ79" i="39"/>
  <c r="Q79" i="39"/>
  <c r="T75" i="39"/>
  <c r="W75" i="39" s="1"/>
  <c r="Q87" i="39"/>
  <c r="AJ53" i="39"/>
  <c r="Q53" i="39"/>
  <c r="J111" i="39"/>
  <c r="L111" i="39" s="1"/>
  <c r="L106" i="39"/>
  <c r="AK65" i="39"/>
  <c r="Q65" i="39"/>
  <c r="AJ17" i="39"/>
  <c r="Q17" i="39"/>
  <c r="Q66" i="39"/>
  <c r="AK66" i="39"/>
  <c r="AL61" i="39"/>
  <c r="U61" i="39"/>
  <c r="S61" i="39"/>
  <c r="Q23" i="39"/>
  <c r="AJ23" i="39"/>
  <c r="AL16" i="39"/>
  <c r="U16" i="39"/>
  <c r="S16" i="39"/>
  <c r="Q8" i="39"/>
  <c r="AJ8" i="39"/>
  <c r="T78" i="39"/>
  <c r="W78" i="39" s="1"/>
  <c r="AL60" i="39"/>
  <c r="U60" i="39"/>
  <c r="S60" i="39"/>
  <c r="T55" i="39"/>
  <c r="W55" i="39" s="1"/>
  <c r="AM55" i="39" s="1"/>
  <c r="U49" i="39"/>
  <c r="AL49" i="39"/>
  <c r="S49" i="39"/>
  <c r="T10" i="39"/>
  <c r="W10" i="39" s="1"/>
  <c r="AM10" i="39" s="1"/>
  <c r="T35" i="38"/>
  <c r="W35" i="38" s="1"/>
  <c r="AM35" i="38" s="1"/>
  <c r="AK31" i="38"/>
  <c r="Q31" i="38"/>
  <c r="T22" i="38"/>
  <c r="W22" i="38" s="1"/>
  <c r="AL5" i="39"/>
  <c r="U5" i="39"/>
  <c r="S5" i="39"/>
  <c r="Q7" i="38"/>
  <c r="M23" i="38"/>
  <c r="AJ6" i="38"/>
  <c r="M11" i="38"/>
  <c r="Q6" i="38"/>
  <c r="AL91" i="39" l="1"/>
  <c r="S29" i="39"/>
  <c r="T77" i="39"/>
  <c r="W77" i="39" s="1"/>
  <c r="T73" i="39"/>
  <c r="W73" i="39" s="1"/>
  <c r="U85" i="39"/>
  <c r="S85" i="39"/>
  <c r="AL85" i="39"/>
  <c r="AL109" i="39"/>
  <c r="Q110" i="39"/>
  <c r="U109" i="39"/>
  <c r="U110" i="39" s="1"/>
  <c r="S109" i="39"/>
  <c r="T109" i="39" s="1"/>
  <c r="T110" i="39" s="1"/>
  <c r="AL31" i="39"/>
  <c r="S31" i="39"/>
  <c r="U31" i="39"/>
  <c r="AL27" i="38"/>
  <c r="U27" i="38"/>
  <c r="S27" i="38"/>
  <c r="S25" i="39"/>
  <c r="U25" i="39"/>
  <c r="AL25" i="39"/>
  <c r="AL58" i="39"/>
  <c r="U58" i="39"/>
  <c r="S58" i="39"/>
  <c r="T9" i="39"/>
  <c r="W9" i="39" s="1"/>
  <c r="AM9" i="39" s="1"/>
  <c r="S35" i="39"/>
  <c r="U35" i="39"/>
  <c r="AL35" i="39"/>
  <c r="T46" i="39"/>
  <c r="W46" i="39" s="1"/>
  <c r="AM46" i="39" s="1"/>
  <c r="S14" i="39"/>
  <c r="AL14" i="39"/>
  <c r="U14" i="39"/>
  <c r="S9" i="38"/>
  <c r="AL9" i="38"/>
  <c r="U9" i="38"/>
  <c r="T32" i="38"/>
  <c r="W32" i="38" s="1"/>
  <c r="AM32" i="38" s="1"/>
  <c r="T27" i="39"/>
  <c r="W27" i="39" s="1"/>
  <c r="AM27" i="39" s="1"/>
  <c r="U19" i="39"/>
  <c r="AL19" i="39"/>
  <c r="S19" i="39"/>
  <c r="AL62" i="39"/>
  <c r="U62" i="39"/>
  <c r="S62" i="39"/>
  <c r="T90" i="39"/>
  <c r="W90" i="39" s="1"/>
  <c r="AM90" i="39" s="1"/>
  <c r="S7" i="38"/>
  <c r="U7" i="38"/>
  <c r="AL7" i="38"/>
  <c r="T16" i="39"/>
  <c r="W16" i="39"/>
  <c r="AM16" i="39" s="1"/>
  <c r="U23" i="39"/>
  <c r="AL23" i="39"/>
  <c r="S23" i="39"/>
  <c r="S65" i="39"/>
  <c r="AL65" i="39"/>
  <c r="U65" i="39"/>
  <c r="S53" i="39"/>
  <c r="U53" i="39"/>
  <c r="AL53" i="39"/>
  <c r="AL81" i="39"/>
  <c r="U81" i="39"/>
  <c r="S81" i="39"/>
  <c r="T8" i="38"/>
  <c r="W8" i="38"/>
  <c r="AM8" i="38" s="1"/>
  <c r="T14" i="38"/>
  <c r="T20" i="38"/>
  <c r="W20" i="38"/>
  <c r="AM20" i="38" s="1"/>
  <c r="S72" i="39"/>
  <c r="U72" i="39"/>
  <c r="AL72" i="39"/>
  <c r="Q38" i="38"/>
  <c r="AJ38" i="38"/>
  <c r="U15" i="39"/>
  <c r="AL15" i="39"/>
  <c r="S15" i="39"/>
  <c r="AL56" i="39"/>
  <c r="S56" i="39"/>
  <c r="U56" i="39"/>
  <c r="U54" i="39"/>
  <c r="AL54" i="39"/>
  <c r="S54" i="39"/>
  <c r="AL16" i="38"/>
  <c r="U16" i="38"/>
  <c r="U23" i="38" s="1"/>
  <c r="S16" i="38"/>
  <c r="T50" i="39"/>
  <c r="W50" i="39" s="1"/>
  <c r="AM50" i="39" s="1"/>
  <c r="S41" i="39"/>
  <c r="U41" i="39"/>
  <c r="AL41" i="39"/>
  <c r="AL42" i="39"/>
  <c r="U42" i="39"/>
  <c r="S42" i="39"/>
  <c r="AL12" i="39"/>
  <c r="U12" i="39"/>
  <c r="S12" i="39"/>
  <c r="AL63" i="39"/>
  <c r="U63" i="39"/>
  <c r="S63" i="39"/>
  <c r="S38" i="39"/>
  <c r="AL38" i="39"/>
  <c r="U38" i="39"/>
  <c r="S44" i="39"/>
  <c r="U44" i="39"/>
  <c r="AL44" i="39"/>
  <c r="N111" i="39"/>
  <c r="AK111" i="39" s="1"/>
  <c r="AK106" i="39"/>
  <c r="AL59" i="39"/>
  <c r="U59" i="39"/>
  <c r="S59" i="39"/>
  <c r="S18" i="38"/>
  <c r="U18" i="38"/>
  <c r="AL18" i="38"/>
  <c r="S80" i="39"/>
  <c r="U80" i="39"/>
  <c r="AL80" i="39"/>
  <c r="T76" i="39"/>
  <c r="W76" i="39" s="1"/>
  <c r="AM76" i="39" s="1"/>
  <c r="Q106" i="39"/>
  <c r="AJ11" i="38"/>
  <c r="Q11" i="38"/>
  <c r="T5" i="39"/>
  <c r="W5" i="39" s="1"/>
  <c r="AM5" i="39" s="1"/>
  <c r="T60" i="39"/>
  <c r="W60" i="39" s="1"/>
  <c r="AM60" i="39" s="1"/>
  <c r="T61" i="39"/>
  <c r="W61" i="39" s="1"/>
  <c r="AM61" i="39" s="1"/>
  <c r="S66" i="39"/>
  <c r="AL66" i="39"/>
  <c r="U66" i="39"/>
  <c r="AL79" i="39"/>
  <c r="U79" i="39"/>
  <c r="S79" i="39"/>
  <c r="AL82" i="39"/>
  <c r="U82" i="39"/>
  <c r="S82" i="39"/>
  <c r="T32" i="39"/>
  <c r="W32" i="39" s="1"/>
  <c r="AM32" i="39" s="1"/>
  <c r="AL39" i="38"/>
  <c r="S39" i="38"/>
  <c r="U39" i="38"/>
  <c r="T24" i="39"/>
  <c r="W24" i="39" s="1"/>
  <c r="AM24" i="39" s="1"/>
  <c r="S48" i="39"/>
  <c r="AL48" i="39"/>
  <c r="U48" i="39"/>
  <c r="T6" i="39"/>
  <c r="W6" i="39"/>
  <c r="AM6" i="39" s="1"/>
  <c r="T33" i="39"/>
  <c r="W33" i="39" s="1"/>
  <c r="AM33" i="39" s="1"/>
  <c r="S22" i="39"/>
  <c r="AL22" i="39"/>
  <c r="U22" i="39"/>
  <c r="T91" i="39"/>
  <c r="W91" i="39" s="1"/>
  <c r="AM91" i="39" s="1"/>
  <c r="AL28" i="39"/>
  <c r="U28" i="39"/>
  <c r="S28" i="39"/>
  <c r="AL40" i="39"/>
  <c r="U40" i="39"/>
  <c r="S40" i="39"/>
  <c r="T20" i="39"/>
  <c r="W20" i="39" s="1"/>
  <c r="AM20" i="39" s="1"/>
  <c r="AL67" i="39"/>
  <c r="U67" i="39"/>
  <c r="S67" i="39"/>
  <c r="S37" i="39"/>
  <c r="U37" i="39"/>
  <c r="AL37" i="39"/>
  <c r="S18" i="39"/>
  <c r="AL18" i="39"/>
  <c r="U18" i="39"/>
  <c r="T86" i="39"/>
  <c r="W86" i="39"/>
  <c r="AM86" i="39" s="1"/>
  <c r="S28" i="38"/>
  <c r="AL28" i="38"/>
  <c r="U28" i="38"/>
  <c r="AL51" i="39"/>
  <c r="U51" i="39"/>
  <c r="S51" i="39"/>
  <c r="U45" i="39"/>
  <c r="AL45" i="39"/>
  <c r="S45" i="39"/>
  <c r="AL52" i="39"/>
  <c r="S52" i="39"/>
  <c r="U52" i="39"/>
  <c r="AJ111" i="39"/>
  <c r="Q23" i="38"/>
  <c r="AJ23" i="38"/>
  <c r="AL8" i="39"/>
  <c r="U8" i="39"/>
  <c r="S8" i="39"/>
  <c r="T17" i="38"/>
  <c r="W17" i="38"/>
  <c r="AM17" i="38" s="1"/>
  <c r="S68" i="39"/>
  <c r="U68" i="39"/>
  <c r="AL68" i="39"/>
  <c r="S6" i="38"/>
  <c r="AL6" i="38"/>
  <c r="U6" i="38"/>
  <c r="T49" i="39"/>
  <c r="W49" i="39" s="1"/>
  <c r="AM49" i="39" s="1"/>
  <c r="S31" i="38"/>
  <c r="U31" i="38"/>
  <c r="AL31" i="38"/>
  <c r="S17" i="39"/>
  <c r="U17" i="39"/>
  <c r="AL17" i="39"/>
  <c r="S87" i="39"/>
  <c r="AL87" i="39"/>
  <c r="U87" i="39"/>
  <c r="T15" i="38"/>
  <c r="W15" i="38"/>
  <c r="AM15" i="38" s="1"/>
  <c r="T36" i="38"/>
  <c r="W36" i="38" s="1"/>
  <c r="AM36" i="38" s="1"/>
  <c r="U19" i="38"/>
  <c r="AL19" i="38"/>
  <c r="S19" i="38"/>
  <c r="S13" i="39"/>
  <c r="U13" i="39"/>
  <c r="AL13" i="39"/>
  <c r="S88" i="39"/>
  <c r="AL88" i="39"/>
  <c r="U88" i="39"/>
  <c r="T29" i="39"/>
  <c r="W29" i="39" s="1"/>
  <c r="AM29" i="39" s="1"/>
  <c r="AL71" i="39"/>
  <c r="U71" i="39"/>
  <c r="S71" i="39"/>
  <c r="AL47" i="39"/>
  <c r="U47" i="39"/>
  <c r="S47" i="39"/>
  <c r="S69" i="39"/>
  <c r="U69" i="39"/>
  <c r="AL69" i="39"/>
  <c r="S21" i="39"/>
  <c r="U21" i="39"/>
  <c r="AL21" i="39"/>
  <c r="T30" i="38"/>
  <c r="W30" i="38"/>
  <c r="AM30" i="38" s="1"/>
  <c r="AL11" i="39"/>
  <c r="U11" i="39"/>
  <c r="S11" i="39"/>
  <c r="AL34" i="38"/>
  <c r="U34" i="38"/>
  <c r="S34" i="38"/>
  <c r="S84" i="39"/>
  <c r="U84" i="39"/>
  <c r="AL84" i="39"/>
  <c r="T64" i="39"/>
  <c r="W64" i="39" s="1"/>
  <c r="AM64" i="39" s="1"/>
  <c r="AL7" i="39"/>
  <c r="U7" i="39"/>
  <c r="S7" i="39"/>
  <c r="S39" i="39"/>
  <c r="U39" i="39"/>
  <c r="AL39" i="39"/>
  <c r="Q29" i="38"/>
  <c r="AK29" i="38"/>
  <c r="N38" i="38"/>
  <c r="AK38" i="38" s="1"/>
  <c r="S36" i="39"/>
  <c r="U36" i="39"/>
  <c r="AL36" i="39"/>
  <c r="U106" i="39" l="1"/>
  <c r="U111" i="39" s="1"/>
  <c r="W109" i="39"/>
  <c r="AM109" i="39" s="1"/>
  <c r="T85" i="39"/>
  <c r="W85" i="39" s="1"/>
  <c r="AM85" i="39" s="1"/>
  <c r="AL110" i="39"/>
  <c r="S110" i="39"/>
  <c r="W110" i="39" s="1"/>
  <c r="T45" i="39"/>
  <c r="W45" i="39" s="1"/>
  <c r="AM45" i="39" s="1"/>
  <c r="T28" i="38"/>
  <c r="W28" i="38" s="1"/>
  <c r="AM28" i="38" s="1"/>
  <c r="W48" i="39"/>
  <c r="AM48" i="39" s="1"/>
  <c r="T48" i="39"/>
  <c r="T66" i="39"/>
  <c r="W66" i="39" s="1"/>
  <c r="AM66" i="39" s="1"/>
  <c r="S38" i="38"/>
  <c r="AL38" i="38"/>
  <c r="T19" i="39"/>
  <c r="W19" i="39" s="1"/>
  <c r="AM19" i="39" s="1"/>
  <c r="T58" i="39"/>
  <c r="W58" i="39" s="1"/>
  <c r="AM58" i="39" s="1"/>
  <c r="T28" i="39"/>
  <c r="W28" i="39" s="1"/>
  <c r="AM28" i="39" s="1"/>
  <c r="T22" i="39"/>
  <c r="W22" i="39" s="1"/>
  <c r="AM22" i="39" s="1"/>
  <c r="Q111" i="39"/>
  <c r="S106" i="39"/>
  <c r="AL106" i="39"/>
  <c r="T18" i="38"/>
  <c r="W18" i="38" s="1"/>
  <c r="AM18" i="38" s="1"/>
  <c r="T44" i="39"/>
  <c r="W44" i="39" s="1"/>
  <c r="AM44" i="39" s="1"/>
  <c r="T9" i="38"/>
  <c r="W9" i="38" s="1"/>
  <c r="AM9" i="38" s="1"/>
  <c r="W25" i="39"/>
  <c r="AM25" i="39" s="1"/>
  <c r="T25" i="39"/>
  <c r="T84" i="39"/>
  <c r="W84" i="39" s="1"/>
  <c r="AM84" i="39" s="1"/>
  <c r="T13" i="39"/>
  <c r="W13" i="39" s="1"/>
  <c r="AM13" i="39" s="1"/>
  <c r="T40" i="39"/>
  <c r="W40" i="39" s="1"/>
  <c r="AM40" i="39" s="1"/>
  <c r="T80" i="39"/>
  <c r="W80" i="39" s="1"/>
  <c r="AM80" i="39" s="1"/>
  <c r="T59" i="39"/>
  <c r="W59" i="39"/>
  <c r="AM59" i="39" s="1"/>
  <c r="T54" i="39"/>
  <c r="W54" i="39" s="1"/>
  <c r="AM54" i="39" s="1"/>
  <c r="T56" i="39"/>
  <c r="W56" i="39" s="1"/>
  <c r="AM56" i="39" s="1"/>
  <c r="T81" i="39"/>
  <c r="W81" i="39" s="1"/>
  <c r="AM81" i="39" s="1"/>
  <c r="T65" i="39"/>
  <c r="W65" i="39" s="1"/>
  <c r="AM65" i="39" s="1"/>
  <c r="T7" i="38"/>
  <c r="W7" i="38"/>
  <c r="AM7" i="38" s="1"/>
  <c r="T27" i="38"/>
  <c r="T31" i="39"/>
  <c r="W31" i="39" s="1"/>
  <c r="AM31" i="39" s="1"/>
  <c r="W36" i="39"/>
  <c r="AM36" i="39" s="1"/>
  <c r="T36" i="39"/>
  <c r="T69" i="39"/>
  <c r="W69" i="39" s="1"/>
  <c r="AM69" i="39" s="1"/>
  <c r="T71" i="39"/>
  <c r="W71" i="39" s="1"/>
  <c r="AM71" i="39" s="1"/>
  <c r="T17" i="39"/>
  <c r="W17" i="39" s="1"/>
  <c r="AM17" i="39" s="1"/>
  <c r="T68" i="39"/>
  <c r="W68" i="39" s="1"/>
  <c r="AM68" i="39" s="1"/>
  <c r="T37" i="39"/>
  <c r="W37" i="39" s="1"/>
  <c r="AM37" i="39" s="1"/>
  <c r="T39" i="38"/>
  <c r="W39" i="38" s="1"/>
  <c r="AM39" i="38" s="1"/>
  <c r="T82" i="39"/>
  <c r="W82" i="39" s="1"/>
  <c r="AM82" i="39" s="1"/>
  <c r="T38" i="39"/>
  <c r="W38" i="39" s="1"/>
  <c r="AM38" i="39" s="1"/>
  <c r="T12" i="39"/>
  <c r="W12" i="39" s="1"/>
  <c r="AM12" i="39" s="1"/>
  <c r="T41" i="39"/>
  <c r="W41" i="39" s="1"/>
  <c r="AM41" i="39" s="1"/>
  <c r="T15" i="39"/>
  <c r="W15" i="39"/>
  <c r="AM15" i="39" s="1"/>
  <c r="T14" i="39"/>
  <c r="W14" i="39" s="1"/>
  <c r="AM14" i="39" s="1"/>
  <c r="T21" i="39"/>
  <c r="W21" i="39" s="1"/>
  <c r="AM21" i="39" s="1"/>
  <c r="T47" i="39"/>
  <c r="W47" i="39" s="1"/>
  <c r="AM47" i="39" s="1"/>
  <c r="T87" i="39"/>
  <c r="W87" i="39"/>
  <c r="AM87" i="39" s="1"/>
  <c r="T6" i="38"/>
  <c r="T11" i="38" s="1"/>
  <c r="T18" i="39"/>
  <c r="W18" i="39" s="1"/>
  <c r="AM18" i="39" s="1"/>
  <c r="T67" i="39"/>
  <c r="W67" i="39" s="1"/>
  <c r="AM67" i="39" s="1"/>
  <c r="T63" i="39"/>
  <c r="W63" i="39" s="1"/>
  <c r="AM63" i="39" s="1"/>
  <c r="T62" i="39"/>
  <c r="W62" i="39" s="1"/>
  <c r="AM62" i="39" s="1"/>
  <c r="T35" i="39"/>
  <c r="W35" i="39" s="1"/>
  <c r="AM35" i="39" s="1"/>
  <c r="T39" i="39"/>
  <c r="W39" i="39" s="1"/>
  <c r="AM39" i="39" s="1"/>
  <c r="T11" i="39"/>
  <c r="W11" i="39" s="1"/>
  <c r="AM11" i="39" s="1"/>
  <c r="T52" i="39"/>
  <c r="W52" i="39" s="1"/>
  <c r="AM52" i="39" s="1"/>
  <c r="AL29" i="38"/>
  <c r="U29" i="38"/>
  <c r="S29" i="38"/>
  <c r="T7" i="39"/>
  <c r="W7" i="39" s="1"/>
  <c r="AM7" i="39" s="1"/>
  <c r="T34" i="38"/>
  <c r="W34" i="38"/>
  <c r="AM34" i="38" s="1"/>
  <c r="T88" i="39"/>
  <c r="W88" i="39" s="1"/>
  <c r="AM88" i="39" s="1"/>
  <c r="T19" i="38"/>
  <c r="W19" i="38" s="1"/>
  <c r="AM19" i="38" s="1"/>
  <c r="T31" i="38"/>
  <c r="W31" i="38" s="1"/>
  <c r="AM31" i="38" s="1"/>
  <c r="U11" i="38"/>
  <c r="T8" i="39"/>
  <c r="W8" i="39" s="1"/>
  <c r="AM8" i="39" s="1"/>
  <c r="AL23" i="38"/>
  <c r="S23" i="38"/>
  <c r="T51" i="39"/>
  <c r="W51" i="39" s="1"/>
  <c r="AM51" i="39" s="1"/>
  <c r="T79" i="39"/>
  <c r="W79" i="39"/>
  <c r="AM79" i="39" s="1"/>
  <c r="S11" i="38"/>
  <c r="AL11" i="38"/>
  <c r="T42" i="39"/>
  <c r="W42" i="39"/>
  <c r="AM42" i="39" s="1"/>
  <c r="T16" i="38"/>
  <c r="T72" i="39"/>
  <c r="W72" i="39" s="1"/>
  <c r="AM72" i="39" s="1"/>
  <c r="W14" i="38"/>
  <c r="AM14" i="38" s="1"/>
  <c r="T53" i="39"/>
  <c r="W53" i="39" s="1"/>
  <c r="AM53" i="39" s="1"/>
  <c r="T23" i="39"/>
  <c r="W23" i="39"/>
  <c r="AM23" i="39" s="1"/>
  <c r="U38" i="38"/>
  <c r="T23" i="38" l="1"/>
  <c r="W6" i="38"/>
  <c r="AM6" i="38" s="1"/>
  <c r="W11" i="38"/>
  <c r="W16" i="38"/>
  <c r="AM16" i="38" s="1"/>
  <c r="W23" i="38"/>
  <c r="AL111" i="39"/>
  <c r="S111" i="39"/>
  <c r="T29" i="38"/>
  <c r="W29" i="38" s="1"/>
  <c r="AM29" i="38" s="1"/>
  <c r="T106" i="39"/>
  <c r="T111" i="39" s="1"/>
  <c r="W27" i="38"/>
  <c r="AM27" i="38" s="1"/>
  <c r="W111" i="39" l="1"/>
  <c r="T38" i="38"/>
  <c r="W38" i="38" s="1"/>
  <c r="W106" i="39"/>
  <c r="R523" i="2" l="1"/>
  <c r="Q523" i="2" s="1"/>
  <c r="R522" i="2"/>
  <c r="Q522" i="2" s="1"/>
  <c r="R521" i="2"/>
  <c r="Q521" i="2" s="1"/>
  <c r="R520" i="2"/>
  <c r="Q520" i="2" s="1"/>
  <c r="R519" i="2"/>
  <c r="Q519" i="2" s="1"/>
  <c r="R518" i="2"/>
  <c r="Q518" i="2" s="1"/>
  <c r="R517" i="2"/>
  <c r="Q517" i="2" s="1"/>
  <c r="R516" i="2"/>
  <c r="Q516" i="2" s="1"/>
  <c r="R515" i="2"/>
  <c r="Q515" i="2" s="1"/>
  <c r="R514" i="2"/>
  <c r="Q514" i="2" s="1"/>
  <c r="R513" i="2"/>
  <c r="Q513" i="2" s="1"/>
  <c r="R512" i="2"/>
  <c r="Q512" i="2" s="1"/>
  <c r="R511" i="2"/>
  <c r="Q511" i="2" s="1"/>
  <c r="R510" i="2"/>
  <c r="Q510" i="2" s="1"/>
  <c r="R509" i="2"/>
  <c r="Q509" i="2" s="1"/>
  <c r="R508" i="2"/>
  <c r="Q508" i="2" s="1"/>
  <c r="R507" i="2"/>
  <c r="Q507" i="2" s="1"/>
  <c r="R506" i="2"/>
  <c r="Q506" i="2" s="1"/>
  <c r="R505" i="2"/>
  <c r="Q505" i="2" s="1"/>
  <c r="R504" i="2"/>
  <c r="Q504" i="2" s="1"/>
  <c r="R503" i="2"/>
  <c r="Q503" i="2" s="1"/>
  <c r="R502" i="2"/>
  <c r="Q502" i="2" s="1"/>
  <c r="R501" i="2"/>
  <c r="Q501" i="2" s="1"/>
  <c r="R500" i="2"/>
  <c r="Q500" i="2" s="1"/>
  <c r="R499" i="2"/>
  <c r="Q499" i="2" s="1"/>
  <c r="R498" i="2"/>
  <c r="Q498" i="2" s="1"/>
  <c r="R497" i="2"/>
  <c r="Q497" i="2" s="1"/>
  <c r="R496" i="2"/>
  <c r="Q496" i="2" s="1"/>
  <c r="R495" i="2"/>
  <c r="Q495" i="2" s="1"/>
  <c r="R494" i="2"/>
  <c r="Q494" i="2" s="1"/>
  <c r="R493" i="2"/>
  <c r="Q493" i="2" s="1"/>
  <c r="R492" i="2"/>
  <c r="Q492" i="2" s="1"/>
  <c r="R491" i="2"/>
  <c r="Q491" i="2" s="1"/>
  <c r="R490" i="2"/>
  <c r="Q490" i="2" s="1"/>
  <c r="R489" i="2"/>
  <c r="Q489" i="2" s="1"/>
  <c r="R488" i="2"/>
  <c r="Q488" i="2" s="1"/>
  <c r="R487" i="2"/>
  <c r="Q487" i="2" s="1"/>
  <c r="R486" i="2"/>
  <c r="Q486" i="2" s="1"/>
  <c r="R485" i="2"/>
  <c r="Q485" i="2" s="1"/>
  <c r="R484" i="2"/>
  <c r="Q484" i="2" s="1"/>
  <c r="R483" i="2"/>
  <c r="Q483" i="2" s="1"/>
  <c r="R482" i="2"/>
  <c r="Q482" i="2" s="1"/>
  <c r="R481" i="2"/>
  <c r="Q481" i="2" s="1"/>
  <c r="R480" i="2"/>
  <c r="Q480" i="2" s="1"/>
  <c r="R479" i="2"/>
  <c r="Q479" i="2" s="1"/>
  <c r="R478" i="2"/>
  <c r="Q478" i="2" s="1"/>
  <c r="R477" i="2"/>
  <c r="Q477" i="2" s="1"/>
  <c r="R476" i="2"/>
  <c r="Q476" i="2" s="1"/>
  <c r="R475" i="2"/>
  <c r="Q475" i="2" s="1"/>
  <c r="R474" i="2"/>
  <c r="Q474" i="2" s="1"/>
  <c r="R473" i="2"/>
  <c r="Q473" i="2" s="1"/>
  <c r="R472" i="2"/>
  <c r="Q472" i="2" s="1"/>
  <c r="R471" i="2"/>
  <c r="Q471" i="2" s="1"/>
  <c r="R470" i="2"/>
  <c r="Q470" i="2" s="1"/>
  <c r="R469" i="2"/>
  <c r="Q469" i="2" s="1"/>
  <c r="R468" i="2"/>
  <c r="Q468" i="2" s="1"/>
  <c r="R467" i="2"/>
  <c r="Q467" i="2" s="1"/>
  <c r="R466" i="2"/>
  <c r="Q466" i="2" s="1"/>
  <c r="R465" i="2"/>
  <c r="Q465" i="2" s="1"/>
  <c r="R464" i="2"/>
  <c r="Q464" i="2" s="1"/>
  <c r="R463" i="2"/>
  <c r="Q463" i="2" s="1"/>
  <c r="R462" i="2"/>
  <c r="Q462" i="2" s="1"/>
  <c r="R461" i="2"/>
  <c r="Q461" i="2" s="1"/>
  <c r="R460" i="2"/>
  <c r="Q460" i="2" s="1"/>
  <c r="R459" i="2"/>
  <c r="Q459" i="2" s="1"/>
  <c r="R458" i="2"/>
  <c r="Q458" i="2" s="1"/>
  <c r="R457" i="2"/>
  <c r="Q457" i="2" s="1"/>
  <c r="R456" i="2"/>
  <c r="Q456" i="2" s="1"/>
  <c r="R455" i="2"/>
  <c r="Q455" i="2" s="1"/>
  <c r="R454" i="2"/>
  <c r="Q454" i="2" s="1"/>
  <c r="R453" i="2"/>
  <c r="Q453" i="2" s="1"/>
  <c r="R452" i="2"/>
  <c r="Q452" i="2" s="1"/>
  <c r="R451" i="2"/>
  <c r="Q451" i="2" s="1"/>
  <c r="R450" i="2"/>
  <c r="Q450" i="2" s="1"/>
  <c r="R449" i="2"/>
  <c r="Q449" i="2" s="1"/>
  <c r="R448" i="2"/>
  <c r="Q448" i="2" s="1"/>
  <c r="R447" i="2"/>
  <c r="Q447" i="2" s="1"/>
  <c r="R446" i="2"/>
  <c r="Q446" i="2" s="1"/>
  <c r="R445" i="2"/>
  <c r="Q445" i="2" s="1"/>
  <c r="R444" i="2"/>
  <c r="Q444" i="2" s="1"/>
  <c r="R443" i="2"/>
  <c r="Q443" i="2" s="1"/>
  <c r="R442" i="2"/>
  <c r="Q442" i="2" s="1"/>
  <c r="R441" i="2"/>
  <c r="Q441" i="2" s="1"/>
  <c r="R440" i="2"/>
  <c r="Q440" i="2" s="1"/>
  <c r="R439" i="2"/>
  <c r="Q439" i="2" s="1"/>
  <c r="R438" i="2"/>
  <c r="Q438" i="2" s="1"/>
  <c r="R437" i="2"/>
  <c r="Q437" i="2" s="1"/>
  <c r="R436" i="2"/>
  <c r="Q436" i="2" s="1"/>
  <c r="R435" i="2"/>
  <c r="Q435" i="2" s="1"/>
  <c r="R434" i="2"/>
  <c r="Q434" i="2" s="1"/>
  <c r="R433" i="2"/>
  <c r="Q433" i="2" s="1"/>
  <c r="R432" i="2"/>
  <c r="Q432" i="2" s="1"/>
  <c r="R431" i="2"/>
  <c r="Q431" i="2" s="1"/>
  <c r="R430" i="2"/>
  <c r="Q430" i="2" s="1"/>
  <c r="R429" i="2"/>
  <c r="Q429" i="2" s="1"/>
  <c r="R428" i="2"/>
  <c r="Q428" i="2" s="1"/>
  <c r="R427" i="2"/>
  <c r="Q427" i="2" s="1"/>
  <c r="R426" i="2"/>
  <c r="Q426" i="2" s="1"/>
  <c r="R425" i="2"/>
  <c r="Q425" i="2" s="1"/>
  <c r="R424" i="2"/>
  <c r="Q424" i="2" s="1"/>
  <c r="R423" i="2"/>
  <c r="Q423" i="2" s="1"/>
  <c r="R422" i="2"/>
  <c r="Q422" i="2" s="1"/>
  <c r="R421" i="2"/>
  <c r="Q421" i="2" s="1"/>
  <c r="R420" i="2"/>
  <c r="Q420" i="2" s="1"/>
  <c r="R419" i="2"/>
  <c r="Q419" i="2" s="1"/>
  <c r="R418" i="2"/>
  <c r="Q418" i="2" s="1"/>
  <c r="R417" i="2"/>
  <c r="Q417" i="2" s="1"/>
  <c r="R416" i="2"/>
  <c r="Q416" i="2" s="1"/>
  <c r="R415" i="2"/>
  <c r="Q415" i="2" s="1"/>
  <c r="R414" i="2"/>
  <c r="Q414" i="2" s="1"/>
  <c r="R413" i="2"/>
  <c r="Q413" i="2" s="1"/>
  <c r="R412" i="2"/>
  <c r="Q412" i="2" s="1"/>
  <c r="R411" i="2"/>
  <c r="Q411" i="2" s="1"/>
  <c r="R410" i="2"/>
  <c r="Q410" i="2" s="1"/>
  <c r="R409" i="2"/>
  <c r="Q409" i="2" s="1"/>
  <c r="R408" i="2"/>
  <c r="Q408" i="2" s="1"/>
  <c r="R407" i="2"/>
  <c r="Q407" i="2" s="1"/>
  <c r="R406" i="2"/>
  <c r="Q406" i="2" s="1"/>
  <c r="R405" i="2"/>
  <c r="Q405" i="2" s="1"/>
  <c r="R404" i="2"/>
  <c r="Q404" i="2" s="1"/>
  <c r="R403" i="2"/>
  <c r="Q403" i="2" s="1"/>
  <c r="R402" i="2"/>
  <c r="Q402" i="2" s="1"/>
  <c r="R401" i="2"/>
  <c r="Q401" i="2" s="1"/>
  <c r="R400" i="2"/>
  <c r="Q400" i="2" s="1"/>
  <c r="R399" i="2"/>
  <c r="Q399" i="2" s="1"/>
  <c r="R398" i="2"/>
  <c r="Q398" i="2" s="1"/>
  <c r="R397" i="2"/>
  <c r="Q397" i="2" s="1"/>
  <c r="R396" i="2"/>
  <c r="Q396" i="2" s="1"/>
  <c r="R395" i="2"/>
  <c r="Q395" i="2" s="1"/>
  <c r="R394" i="2"/>
  <c r="Q394" i="2" s="1"/>
  <c r="R393" i="2"/>
  <c r="Q393" i="2" s="1"/>
  <c r="R392" i="2"/>
  <c r="Q392" i="2" s="1"/>
  <c r="R391" i="2"/>
  <c r="Q391" i="2" s="1"/>
  <c r="R390" i="2"/>
  <c r="Q390" i="2" s="1"/>
  <c r="R389" i="2"/>
  <c r="Q389" i="2" s="1"/>
  <c r="R388" i="2"/>
  <c r="Q388" i="2" s="1"/>
  <c r="R387" i="2"/>
  <c r="Q387" i="2" s="1"/>
  <c r="R386" i="2"/>
  <c r="Q386" i="2" s="1"/>
  <c r="R385" i="2"/>
  <c r="Q385" i="2" s="1"/>
  <c r="R384" i="2"/>
  <c r="Q384" i="2" s="1"/>
  <c r="R383" i="2"/>
  <c r="Q383" i="2" s="1"/>
  <c r="R382" i="2"/>
  <c r="Q382" i="2" s="1"/>
  <c r="R381" i="2"/>
  <c r="Q381" i="2" s="1"/>
  <c r="R380" i="2"/>
  <c r="Q380" i="2" s="1"/>
  <c r="R379" i="2"/>
  <c r="Q379" i="2" s="1"/>
  <c r="R378" i="2"/>
  <c r="Q378" i="2" s="1"/>
  <c r="R377" i="2"/>
  <c r="Q377" i="2" s="1"/>
  <c r="R376" i="2"/>
  <c r="Q376" i="2" s="1"/>
  <c r="R375" i="2"/>
  <c r="Q375" i="2" s="1"/>
  <c r="R374" i="2"/>
  <c r="Q374" i="2" s="1"/>
  <c r="R373" i="2"/>
  <c r="Q373" i="2" s="1"/>
  <c r="R372" i="2"/>
  <c r="Q372" i="2" s="1"/>
  <c r="R371" i="2"/>
  <c r="Q371" i="2" s="1"/>
  <c r="R370" i="2"/>
  <c r="Q370" i="2" s="1"/>
  <c r="R369" i="2"/>
  <c r="Q369" i="2" s="1"/>
  <c r="R368" i="2"/>
  <c r="Q368" i="2" s="1"/>
  <c r="R367" i="2"/>
  <c r="Q367" i="2" s="1"/>
  <c r="R366" i="2"/>
  <c r="Q366" i="2" s="1"/>
  <c r="R365" i="2"/>
  <c r="Q365" i="2" s="1"/>
  <c r="R364" i="2"/>
  <c r="Q364" i="2" s="1"/>
  <c r="R363" i="2"/>
  <c r="Q363" i="2" s="1"/>
  <c r="R359" i="2"/>
  <c r="Q359" i="2" s="1"/>
  <c r="R358" i="2"/>
  <c r="Q358" i="2" s="1"/>
  <c r="R357" i="2"/>
  <c r="Q357" i="2" s="1"/>
  <c r="R356" i="2"/>
  <c r="Q356" i="2" s="1"/>
  <c r="R355" i="2"/>
  <c r="Q355" i="2" s="1"/>
  <c r="G351" i="2"/>
  <c r="R351" i="2" s="1"/>
  <c r="Q351" i="2" s="1"/>
  <c r="G350" i="2"/>
  <c r="R350" i="2" s="1"/>
  <c r="Q350" i="2" s="1"/>
  <c r="G349" i="2"/>
  <c r="R349" i="2" s="1"/>
  <c r="Q349" i="2" s="1"/>
  <c r="R348" i="2"/>
  <c r="Q348" i="2"/>
  <c r="G348" i="2"/>
  <c r="R347" i="2"/>
  <c r="Q347" i="2" s="1"/>
  <c r="G347" i="2"/>
  <c r="G346" i="2"/>
  <c r="R346" i="2" s="1"/>
  <c r="Q346" i="2" s="1"/>
  <c r="G345" i="2"/>
  <c r="R345" i="2" s="1"/>
  <c r="Q345" i="2" s="1"/>
  <c r="R344" i="2"/>
  <c r="Q344" i="2"/>
  <c r="G344" i="2"/>
  <c r="R343" i="2"/>
  <c r="Q343" i="2" s="1"/>
  <c r="G343" i="2"/>
  <c r="G342" i="2"/>
  <c r="R342" i="2" s="1"/>
  <c r="Q342" i="2" s="1"/>
  <c r="G341" i="2"/>
  <c r="R341" i="2" s="1"/>
  <c r="Q341" i="2" s="1"/>
  <c r="R340" i="2"/>
  <c r="Q340" i="2"/>
  <c r="G340" i="2"/>
  <c r="R339" i="2"/>
  <c r="Q339" i="2" s="1"/>
  <c r="G339" i="2"/>
  <c r="G338" i="2"/>
  <c r="R338" i="2" s="1"/>
  <c r="Q338" i="2" s="1"/>
  <c r="G337" i="2"/>
  <c r="R337" i="2" s="1"/>
  <c r="Q337" i="2" s="1"/>
  <c r="R336" i="2"/>
  <c r="Q336" i="2"/>
  <c r="G336" i="2"/>
  <c r="R335" i="2"/>
  <c r="Q335" i="2" s="1"/>
  <c r="G335" i="2"/>
  <c r="G334" i="2"/>
  <c r="R334" i="2" s="1"/>
  <c r="Q334" i="2" s="1"/>
  <c r="G333" i="2"/>
  <c r="R333" i="2" s="1"/>
  <c r="Q333" i="2" s="1"/>
  <c r="R332" i="2"/>
  <c r="Q332" i="2"/>
  <c r="G332" i="2"/>
  <c r="R331" i="2"/>
  <c r="Q331" i="2" s="1"/>
  <c r="G331" i="2"/>
  <c r="G330" i="2"/>
  <c r="R330" i="2" s="1"/>
  <c r="Q330" i="2" s="1"/>
  <c r="G329" i="2"/>
  <c r="R329" i="2" s="1"/>
  <c r="Q329" i="2" s="1"/>
  <c r="R328" i="2"/>
  <c r="Q328" i="2"/>
  <c r="G328" i="2"/>
  <c r="R327" i="2"/>
  <c r="Q327" i="2" s="1"/>
  <c r="G327" i="2"/>
  <c r="G326" i="2"/>
  <c r="R326" i="2" s="1"/>
  <c r="Q326" i="2" s="1"/>
  <c r="G325" i="2"/>
  <c r="R325" i="2" s="1"/>
  <c r="Q325" i="2" s="1"/>
  <c r="R324" i="2"/>
  <c r="Q324" i="2"/>
  <c r="G324" i="2"/>
  <c r="R323" i="2"/>
  <c r="Q323" i="2" s="1"/>
  <c r="G323" i="2"/>
  <c r="G322" i="2"/>
  <c r="R322" i="2" s="1"/>
  <c r="Q322" i="2" s="1"/>
  <c r="R321" i="2"/>
  <c r="Q321" i="2" s="1"/>
  <c r="G321" i="2"/>
  <c r="R320" i="2"/>
  <c r="Q320" i="2"/>
  <c r="G320" i="2"/>
  <c r="R319" i="2"/>
  <c r="Q319" i="2" s="1"/>
  <c r="G319" i="2"/>
  <c r="Q318" i="2"/>
  <c r="G318" i="2"/>
  <c r="R318" i="2" s="1"/>
  <c r="R317" i="2"/>
  <c r="Q317" i="2" s="1"/>
  <c r="G317" i="2"/>
  <c r="R316" i="2"/>
  <c r="Q316" i="2"/>
  <c r="G316" i="2"/>
  <c r="G315" i="2"/>
  <c r="R315" i="2" s="1"/>
  <c r="Q315" i="2" s="1"/>
  <c r="G314" i="2"/>
  <c r="R314" i="2" s="1"/>
  <c r="Q314" i="2" s="1"/>
  <c r="G313" i="2"/>
  <c r="R313" i="2" s="1"/>
  <c r="Q313" i="2" s="1"/>
  <c r="R312" i="2"/>
  <c r="Q312" i="2"/>
  <c r="G312" i="2"/>
  <c r="R311" i="2"/>
  <c r="Q311" i="2" s="1"/>
  <c r="G311" i="2"/>
  <c r="G310" i="2"/>
  <c r="R310" i="2" s="1"/>
  <c r="Q310" i="2" s="1"/>
  <c r="G309" i="2"/>
  <c r="R309" i="2" s="1"/>
  <c r="Q309" i="2" s="1"/>
  <c r="R308" i="2"/>
  <c r="Q308" i="2"/>
  <c r="G308" i="2"/>
  <c r="G307" i="2"/>
  <c r="R307" i="2" s="1"/>
  <c r="Q307" i="2" s="1"/>
  <c r="G306" i="2"/>
  <c r="R306" i="2" s="1"/>
  <c r="Q306" i="2" s="1"/>
  <c r="G305" i="2"/>
  <c r="R305" i="2" s="1"/>
  <c r="Q305" i="2" s="1"/>
  <c r="R304" i="2"/>
  <c r="Q304" i="2"/>
  <c r="G304" i="2"/>
  <c r="R303" i="2"/>
  <c r="Q303" i="2" s="1"/>
  <c r="G303" i="2"/>
  <c r="G302" i="2"/>
  <c r="R302" i="2" s="1"/>
  <c r="Q302" i="2" s="1"/>
  <c r="G301" i="2"/>
  <c r="R301" i="2" s="1"/>
  <c r="Q301" i="2" s="1"/>
  <c r="R300" i="2"/>
  <c r="Q300" i="2"/>
  <c r="G300" i="2"/>
  <c r="G299" i="2"/>
  <c r="R299" i="2" s="1"/>
  <c r="Q299" i="2" s="1"/>
  <c r="G298" i="2"/>
  <c r="R298" i="2" s="1"/>
  <c r="Q298" i="2" s="1"/>
  <c r="G297" i="2"/>
  <c r="R297" i="2" s="1"/>
  <c r="Q297" i="2" s="1"/>
  <c r="R296" i="2"/>
  <c r="Q296" i="2"/>
  <c r="G296" i="2"/>
  <c r="R295" i="2"/>
  <c r="Q295" i="2" s="1"/>
  <c r="G295" i="2"/>
  <c r="G294" i="2"/>
  <c r="R294" i="2" s="1"/>
  <c r="Q294" i="2" s="1"/>
  <c r="G293" i="2"/>
  <c r="R293" i="2" s="1"/>
  <c r="Q293" i="2" s="1"/>
  <c r="R292" i="2"/>
  <c r="Q292" i="2"/>
  <c r="G292" i="2"/>
  <c r="G291" i="2"/>
  <c r="R291" i="2" s="1"/>
  <c r="Q291" i="2" s="1"/>
  <c r="G290" i="2"/>
  <c r="R290" i="2" s="1"/>
  <c r="Q290" i="2" s="1"/>
  <c r="G289" i="2"/>
  <c r="R289" i="2" s="1"/>
  <c r="Q289" i="2" s="1"/>
  <c r="R288" i="2"/>
  <c r="Q288" i="2"/>
  <c r="G288" i="2"/>
  <c r="R287" i="2"/>
  <c r="Q287" i="2" s="1"/>
  <c r="G287" i="2"/>
  <c r="G286" i="2"/>
  <c r="R286" i="2" s="1"/>
  <c r="Q286" i="2" s="1"/>
  <c r="G285" i="2"/>
  <c r="R285" i="2" s="1"/>
  <c r="Q285" i="2" s="1"/>
  <c r="R284" i="2"/>
  <c r="Q284" i="2"/>
  <c r="G284" i="2"/>
  <c r="G283" i="2"/>
  <c r="R283" i="2" s="1"/>
  <c r="Q283" i="2" s="1"/>
  <c r="G282" i="2"/>
  <c r="R282" i="2" s="1"/>
  <c r="Q282" i="2" s="1"/>
  <c r="G281" i="2"/>
  <c r="R281" i="2" s="1"/>
  <c r="Q281" i="2" s="1"/>
  <c r="R280" i="2"/>
  <c r="Q280" i="2"/>
  <c r="G280" i="2"/>
  <c r="R279" i="2"/>
  <c r="Q279" i="2" s="1"/>
  <c r="G279" i="2"/>
  <c r="G278" i="2"/>
  <c r="R278" i="2" s="1"/>
  <c r="Q278" i="2" s="1"/>
  <c r="G277" i="2"/>
  <c r="R277" i="2" s="1"/>
  <c r="Q277" i="2" s="1"/>
  <c r="R276" i="2"/>
  <c r="Q276" i="2"/>
  <c r="G276" i="2"/>
  <c r="G275" i="2"/>
  <c r="R275" i="2" s="1"/>
  <c r="Q275" i="2" s="1"/>
  <c r="G274" i="2"/>
  <c r="R274" i="2" s="1"/>
  <c r="Q274" i="2" s="1"/>
  <c r="G273" i="2"/>
  <c r="R273" i="2" s="1"/>
  <c r="Q273" i="2" s="1"/>
  <c r="R272" i="2"/>
  <c r="Q272" i="2"/>
  <c r="G272" i="2"/>
  <c r="R271" i="2"/>
  <c r="Q271" i="2" s="1"/>
  <c r="G271" i="2"/>
  <c r="G270" i="2"/>
  <c r="R270" i="2" s="1"/>
  <c r="Q270" i="2" s="1"/>
  <c r="G269" i="2"/>
  <c r="R269" i="2" s="1"/>
  <c r="Q269" i="2" s="1"/>
  <c r="R268" i="2"/>
  <c r="Q268" i="2"/>
  <c r="G268" i="2"/>
  <c r="G267" i="2"/>
  <c r="R267" i="2" s="1"/>
  <c r="Q267" i="2" s="1"/>
  <c r="G266" i="2"/>
  <c r="R266" i="2" s="1"/>
  <c r="Q266" i="2" s="1"/>
  <c r="G265" i="2"/>
  <c r="R265" i="2" s="1"/>
  <c r="Q265" i="2" s="1"/>
  <c r="R264" i="2"/>
  <c r="Q264" i="2"/>
  <c r="G264" i="2"/>
  <c r="R263" i="2"/>
  <c r="Q263" i="2" s="1"/>
  <c r="G263" i="2"/>
  <c r="G262" i="2"/>
  <c r="R262" i="2" s="1"/>
  <c r="Q262" i="2" s="1"/>
  <c r="G261" i="2"/>
  <c r="R261" i="2" s="1"/>
  <c r="Q261" i="2" s="1"/>
  <c r="R260" i="2"/>
  <c r="Q260" i="2"/>
  <c r="G260" i="2"/>
  <c r="G259" i="2"/>
  <c r="R259" i="2" s="1"/>
  <c r="Q259" i="2" s="1"/>
  <c r="G258" i="2"/>
  <c r="R258" i="2" s="1"/>
  <c r="Q258" i="2" s="1"/>
  <c r="G257" i="2"/>
  <c r="R257" i="2" s="1"/>
  <c r="Q257" i="2" s="1"/>
  <c r="R256" i="2"/>
  <c r="Q256" i="2"/>
  <c r="G256" i="2"/>
  <c r="R255" i="2"/>
  <c r="Q255" i="2" s="1"/>
  <c r="G255" i="2"/>
  <c r="G254" i="2"/>
  <c r="R254" i="2" s="1"/>
  <c r="Q254" i="2" s="1"/>
  <c r="G253" i="2"/>
  <c r="R253" i="2" s="1"/>
  <c r="Q253" i="2" s="1"/>
  <c r="R252" i="2"/>
  <c r="Q252" i="2"/>
  <c r="G252" i="2"/>
  <c r="G251" i="2"/>
  <c r="R251" i="2" s="1"/>
  <c r="Q251" i="2" s="1"/>
  <c r="G250" i="2"/>
  <c r="R250" i="2" s="1"/>
  <c r="Q250" i="2" s="1"/>
  <c r="G249" i="2"/>
  <c r="R249" i="2" s="1"/>
  <c r="Q249" i="2" s="1"/>
  <c r="R248" i="2"/>
  <c r="Q248" i="2"/>
  <c r="G248" i="2"/>
  <c r="R247" i="2"/>
  <c r="Q247" i="2" s="1"/>
  <c r="G247" i="2"/>
  <c r="G246" i="2"/>
  <c r="R246" i="2" s="1"/>
  <c r="Q246" i="2" s="1"/>
  <c r="G245" i="2"/>
  <c r="R245" i="2" s="1"/>
  <c r="Q245" i="2" s="1"/>
  <c r="R244" i="2"/>
  <c r="Q244" i="2"/>
  <c r="G244" i="2"/>
  <c r="G243" i="2"/>
  <c r="R243" i="2" s="1"/>
  <c r="Q243" i="2" s="1"/>
  <c r="G242" i="2"/>
  <c r="R242" i="2" s="1"/>
  <c r="Q242" i="2" s="1"/>
  <c r="G241" i="2"/>
  <c r="R241" i="2" s="1"/>
  <c r="Q241" i="2" s="1"/>
  <c r="R240" i="2"/>
  <c r="Q240" i="2"/>
  <c r="G240" i="2"/>
  <c r="R239" i="2"/>
  <c r="Q239" i="2" s="1"/>
  <c r="G239" i="2"/>
  <c r="G238" i="2"/>
  <c r="R238" i="2" s="1"/>
  <c r="Q238" i="2" s="1"/>
  <c r="G237" i="2"/>
  <c r="R237" i="2" s="1"/>
  <c r="Q237" i="2" s="1"/>
  <c r="R236" i="2"/>
  <c r="Q236" i="2"/>
  <c r="G236" i="2"/>
  <c r="G235" i="2"/>
  <c r="R235" i="2" s="1"/>
  <c r="Q235" i="2" s="1"/>
  <c r="G234" i="2"/>
  <c r="R234" i="2" s="1"/>
  <c r="Q234" i="2" s="1"/>
  <c r="G233" i="2"/>
  <c r="R233" i="2" s="1"/>
  <c r="Q233" i="2" s="1"/>
  <c r="R232" i="2"/>
  <c r="Q232" i="2"/>
  <c r="G232" i="2"/>
  <c r="R231" i="2"/>
  <c r="Q231" i="2" s="1"/>
  <c r="G231" i="2"/>
  <c r="G230" i="2"/>
  <c r="R230" i="2" s="1"/>
  <c r="Q230" i="2" s="1"/>
  <c r="G229" i="2"/>
  <c r="R229" i="2" s="1"/>
  <c r="Q229" i="2" s="1"/>
  <c r="R228" i="2"/>
  <c r="Q228" i="2"/>
  <c r="G228" i="2"/>
  <c r="G227" i="2"/>
  <c r="R227" i="2" s="1"/>
  <c r="Q227" i="2" s="1"/>
  <c r="G226" i="2"/>
  <c r="R226" i="2" s="1"/>
  <c r="Q226" i="2" s="1"/>
  <c r="G225" i="2"/>
  <c r="R225" i="2" s="1"/>
  <c r="Q225" i="2" s="1"/>
  <c r="R224" i="2"/>
  <c r="Q224" i="2"/>
  <c r="G224" i="2"/>
  <c r="R223" i="2"/>
  <c r="Q223" i="2" s="1"/>
  <c r="G223" i="2"/>
  <c r="G222" i="2"/>
  <c r="R222" i="2" s="1"/>
  <c r="Q222" i="2" s="1"/>
  <c r="G221" i="2"/>
  <c r="R221" i="2" s="1"/>
  <c r="Q221" i="2" s="1"/>
  <c r="R220" i="2"/>
  <c r="Q220" i="2"/>
  <c r="G220" i="2"/>
  <c r="G219" i="2"/>
  <c r="R219" i="2" s="1"/>
  <c r="Q219" i="2" s="1"/>
  <c r="G218" i="2"/>
  <c r="R218" i="2" s="1"/>
  <c r="Q218" i="2" s="1"/>
  <c r="G217" i="2"/>
  <c r="R217" i="2" s="1"/>
  <c r="Q217" i="2" s="1"/>
  <c r="R216" i="2"/>
  <c r="Q216" i="2"/>
  <c r="G216" i="2"/>
  <c r="R215" i="2"/>
  <c r="Q215" i="2" s="1"/>
  <c r="G215" i="2"/>
  <c r="G214" i="2"/>
  <c r="R214" i="2" s="1"/>
  <c r="Q214" i="2" s="1"/>
  <c r="G213" i="2"/>
  <c r="R213" i="2" s="1"/>
  <c r="Q213" i="2" s="1"/>
  <c r="R212" i="2"/>
  <c r="Q212" i="2"/>
  <c r="G212" i="2"/>
  <c r="G211" i="2"/>
  <c r="R211" i="2" s="1"/>
  <c r="Q211" i="2" s="1"/>
  <c r="G210" i="2"/>
  <c r="R210" i="2" s="1"/>
  <c r="Q210" i="2" s="1"/>
  <c r="G209" i="2"/>
  <c r="R209" i="2" s="1"/>
  <c r="Q209" i="2" s="1"/>
  <c r="R208" i="2"/>
  <c r="Q208" i="2"/>
  <c r="G208" i="2"/>
  <c r="R207" i="2"/>
  <c r="Q207" i="2" s="1"/>
  <c r="G207" i="2"/>
  <c r="G206" i="2"/>
  <c r="R206" i="2" s="1"/>
  <c r="Q206" i="2" s="1"/>
  <c r="G205" i="2"/>
  <c r="R205" i="2" s="1"/>
  <c r="Q205" i="2" s="1"/>
  <c r="R204" i="2"/>
  <c r="Q204" i="2"/>
  <c r="G204" i="2"/>
  <c r="G203" i="2"/>
  <c r="R203" i="2" s="1"/>
  <c r="Q203" i="2" s="1"/>
  <c r="G202" i="2"/>
  <c r="R202" i="2" s="1"/>
  <c r="Q202" i="2" s="1"/>
  <c r="G201" i="2"/>
  <c r="R201" i="2" s="1"/>
  <c r="Q201" i="2" s="1"/>
  <c r="R200" i="2"/>
  <c r="Q200" i="2"/>
  <c r="G200" i="2"/>
  <c r="R199" i="2"/>
  <c r="Q199" i="2" s="1"/>
  <c r="G199" i="2"/>
  <c r="G198" i="2"/>
  <c r="R198" i="2" s="1"/>
  <c r="Q198" i="2" s="1"/>
  <c r="G197" i="2"/>
  <c r="R197" i="2" s="1"/>
  <c r="Q197" i="2" s="1"/>
  <c r="R196" i="2"/>
  <c r="Q196" i="2"/>
  <c r="G196" i="2"/>
  <c r="G195" i="2"/>
  <c r="R195" i="2" s="1"/>
  <c r="Q195" i="2" s="1"/>
  <c r="G194" i="2"/>
  <c r="R194" i="2" s="1"/>
  <c r="Q194" i="2" s="1"/>
  <c r="G193" i="2"/>
  <c r="R193" i="2" s="1"/>
  <c r="Q193" i="2" s="1"/>
  <c r="R192" i="2"/>
  <c r="Q192" i="2"/>
  <c r="G192" i="2"/>
  <c r="R191" i="2"/>
  <c r="Q191" i="2" s="1"/>
  <c r="G191" i="2"/>
  <c r="G190" i="2"/>
  <c r="R190" i="2" s="1"/>
  <c r="Q190" i="2" s="1"/>
  <c r="G189" i="2"/>
  <c r="R189" i="2" s="1"/>
  <c r="Q189" i="2" s="1"/>
  <c r="R188" i="2"/>
  <c r="Q188" i="2"/>
  <c r="G188" i="2"/>
  <c r="G187" i="2"/>
  <c r="R187" i="2" s="1"/>
  <c r="Q187" i="2" s="1"/>
  <c r="G186" i="2"/>
  <c r="R186" i="2" s="1"/>
  <c r="Q186" i="2" s="1"/>
  <c r="G185" i="2"/>
  <c r="R185" i="2" s="1"/>
  <c r="Q185" i="2" s="1"/>
  <c r="R184" i="2"/>
  <c r="Q184" i="2"/>
  <c r="G184" i="2"/>
  <c r="R183" i="2"/>
  <c r="Q183" i="2" s="1"/>
  <c r="G183" i="2"/>
  <c r="G182" i="2"/>
  <c r="R182" i="2" s="1"/>
  <c r="Q182" i="2" s="1"/>
  <c r="R181" i="2"/>
  <c r="Q181" i="2"/>
  <c r="G181" i="2"/>
  <c r="R180" i="2"/>
  <c r="Q180" i="2" s="1"/>
  <c r="G180" i="2"/>
  <c r="Q179" i="2"/>
  <c r="G179" i="2"/>
  <c r="R179" i="2" s="1"/>
  <c r="G178" i="2"/>
  <c r="R178" i="2" s="1"/>
  <c r="Q178" i="2" s="1"/>
  <c r="R177" i="2"/>
  <c r="Q177" i="2"/>
  <c r="G177" i="2"/>
  <c r="R176" i="2"/>
  <c r="Q176" i="2" s="1"/>
  <c r="G176" i="2"/>
  <c r="Q175" i="2"/>
  <c r="G175" i="2"/>
  <c r="R175" i="2" s="1"/>
  <c r="G174" i="2"/>
  <c r="R174" i="2" s="1"/>
  <c r="Q174" i="2" s="1"/>
  <c r="R173" i="2"/>
  <c r="Q173" i="2"/>
  <c r="G173" i="2"/>
  <c r="R172" i="2"/>
  <c r="Q172" i="2" s="1"/>
  <c r="G172" i="2"/>
  <c r="Q171" i="2"/>
  <c r="G171" i="2"/>
  <c r="R171" i="2" s="1"/>
  <c r="G170" i="2"/>
  <c r="R170" i="2" s="1"/>
  <c r="Q170" i="2" s="1"/>
  <c r="R169" i="2"/>
  <c r="Q169" i="2"/>
  <c r="G169" i="2"/>
  <c r="R168" i="2"/>
  <c r="Q168" i="2" s="1"/>
  <c r="G168" i="2"/>
  <c r="Q167" i="2"/>
  <c r="G167" i="2"/>
  <c r="R167" i="2" s="1"/>
  <c r="G166" i="2"/>
  <c r="R166" i="2" s="1"/>
  <c r="Q166" i="2" s="1"/>
  <c r="R165" i="2"/>
  <c r="Q165" i="2"/>
  <c r="G165" i="2"/>
  <c r="R164" i="2"/>
  <c r="Q164" i="2" s="1"/>
  <c r="G164" i="2"/>
  <c r="Q163" i="2"/>
  <c r="G163" i="2"/>
  <c r="R163" i="2" s="1"/>
  <c r="G162" i="2"/>
  <c r="R162" i="2" s="1"/>
  <c r="Q162" i="2" s="1"/>
  <c r="R161" i="2"/>
  <c r="Q161" i="2"/>
  <c r="G161" i="2"/>
  <c r="R160" i="2"/>
  <c r="Q160" i="2" s="1"/>
  <c r="G160" i="2"/>
  <c r="Q159" i="2"/>
  <c r="G159" i="2"/>
  <c r="R159" i="2" s="1"/>
  <c r="G158" i="2"/>
  <c r="R158" i="2" s="1"/>
  <c r="Q158" i="2" s="1"/>
  <c r="R157" i="2"/>
  <c r="Q157" i="2"/>
  <c r="G157" i="2"/>
  <c r="R156" i="2"/>
  <c r="Q156" i="2" s="1"/>
  <c r="G156" i="2"/>
  <c r="Q155" i="2"/>
  <c r="G155" i="2"/>
  <c r="R155" i="2" s="1"/>
  <c r="G154" i="2"/>
  <c r="R154" i="2" s="1"/>
  <c r="Q154" i="2" s="1"/>
  <c r="R153" i="2"/>
  <c r="Q153" i="2"/>
  <c r="G153" i="2"/>
  <c r="R152" i="2"/>
  <c r="Q152" i="2" s="1"/>
  <c r="G152" i="2"/>
  <c r="Q151" i="2"/>
  <c r="G151" i="2"/>
  <c r="R151" i="2" s="1"/>
  <c r="G150" i="2"/>
  <c r="R150" i="2" s="1"/>
  <c r="Q150" i="2" s="1"/>
  <c r="R149" i="2"/>
  <c r="Q149" i="2"/>
  <c r="G149" i="2"/>
  <c r="R148" i="2"/>
  <c r="Q148" i="2" s="1"/>
  <c r="G148" i="2"/>
  <c r="Q147" i="2"/>
  <c r="G147" i="2"/>
  <c r="R147" i="2" s="1"/>
  <c r="G146" i="2"/>
  <c r="R146" i="2" s="1"/>
  <c r="Q146" i="2" s="1"/>
  <c r="R145" i="2"/>
  <c r="Q145" i="2"/>
  <c r="G145" i="2"/>
  <c r="R144" i="2"/>
  <c r="Q144" i="2" s="1"/>
  <c r="G144" i="2"/>
  <c r="Q143" i="2"/>
  <c r="G143" i="2"/>
  <c r="R143" i="2" s="1"/>
  <c r="G142" i="2"/>
  <c r="R142" i="2" s="1"/>
  <c r="Q142" i="2" s="1"/>
  <c r="R141" i="2"/>
  <c r="Q141" i="2"/>
  <c r="G141" i="2"/>
  <c r="R140" i="2"/>
  <c r="Q140" i="2" s="1"/>
  <c r="G140" i="2"/>
  <c r="Q139" i="2"/>
  <c r="G139" i="2"/>
  <c r="R139" i="2" s="1"/>
  <c r="G138" i="2"/>
  <c r="R138" i="2" s="1"/>
  <c r="Q138" i="2" s="1"/>
  <c r="R137" i="2"/>
  <c r="Q137" i="2"/>
  <c r="G137" i="2"/>
  <c r="R136" i="2"/>
  <c r="Q136" i="2" s="1"/>
  <c r="G136" i="2"/>
  <c r="Q135" i="2"/>
  <c r="G135" i="2"/>
  <c r="R135" i="2" s="1"/>
  <c r="G134" i="2"/>
  <c r="R134" i="2" s="1"/>
  <c r="Q134" i="2" s="1"/>
  <c r="R133" i="2"/>
  <c r="Q133" i="2"/>
  <c r="G133" i="2"/>
  <c r="R132" i="2"/>
  <c r="Q132" i="2" s="1"/>
  <c r="G132" i="2"/>
  <c r="Q131" i="2"/>
  <c r="G131" i="2"/>
  <c r="R131" i="2" s="1"/>
  <c r="G130" i="2"/>
  <c r="R130" i="2" s="1"/>
  <c r="Q130" i="2" s="1"/>
  <c r="R129" i="2"/>
  <c r="Q129" i="2"/>
  <c r="G129" i="2"/>
  <c r="R128" i="2"/>
  <c r="Q128" i="2" s="1"/>
  <c r="G128" i="2"/>
  <c r="Q127" i="2"/>
  <c r="G127" i="2"/>
  <c r="R127" i="2" s="1"/>
  <c r="G126" i="2"/>
  <c r="R126" i="2" s="1"/>
  <c r="Q126" i="2" s="1"/>
  <c r="R125" i="2"/>
  <c r="Q125" i="2"/>
  <c r="G125" i="2"/>
  <c r="R124" i="2"/>
  <c r="Q124" i="2" s="1"/>
  <c r="G124" i="2"/>
  <c r="Q123" i="2"/>
  <c r="G123" i="2"/>
  <c r="R123" i="2" s="1"/>
  <c r="G122" i="2"/>
  <c r="R122" i="2" s="1"/>
  <c r="Q122" i="2" s="1"/>
  <c r="R121" i="2"/>
  <c r="Q121" i="2"/>
  <c r="G121" i="2"/>
  <c r="R120" i="2"/>
  <c r="Q120" i="2" s="1"/>
  <c r="G120" i="2"/>
  <c r="Q119" i="2"/>
  <c r="G119" i="2"/>
  <c r="R119" i="2" s="1"/>
  <c r="G118" i="2"/>
  <c r="R118" i="2" s="1"/>
  <c r="Q118" i="2" s="1"/>
  <c r="R117" i="2"/>
  <c r="Q117" i="2"/>
  <c r="G117" i="2"/>
  <c r="R116" i="2"/>
  <c r="Q116" i="2" s="1"/>
  <c r="G116" i="2"/>
  <c r="Q115" i="2"/>
  <c r="G115" i="2"/>
  <c r="R115" i="2" s="1"/>
  <c r="R114" i="2"/>
  <c r="Q114" i="2" s="1"/>
  <c r="G114" i="2"/>
  <c r="R113" i="2"/>
  <c r="Q113" i="2"/>
  <c r="G113" i="2"/>
  <c r="G112" i="2"/>
  <c r="R112" i="2" s="1"/>
  <c r="Q112" i="2" s="1"/>
  <c r="G111" i="2"/>
  <c r="R111" i="2" s="1"/>
  <c r="Q111" i="2" s="1"/>
  <c r="G110" i="2"/>
  <c r="R110" i="2" s="1"/>
  <c r="Q110" i="2" s="1"/>
  <c r="R109" i="2"/>
  <c r="Q109" i="2"/>
  <c r="G109" i="2"/>
  <c r="R108" i="2"/>
  <c r="Q108" i="2" s="1"/>
  <c r="G108" i="2"/>
  <c r="Q107" i="2"/>
  <c r="G107" i="2"/>
  <c r="R107" i="2" s="1"/>
  <c r="R106" i="2"/>
  <c r="Q106" i="2" s="1"/>
  <c r="G106" i="2"/>
  <c r="R105" i="2"/>
  <c r="Q105" i="2"/>
  <c r="G105" i="2"/>
  <c r="G104" i="2"/>
  <c r="R104" i="2" s="1"/>
  <c r="Q104" i="2" s="1"/>
  <c r="G103" i="2"/>
  <c r="R103" i="2" s="1"/>
  <c r="Q103" i="2" s="1"/>
  <c r="G102" i="2"/>
  <c r="R102" i="2" s="1"/>
  <c r="Q102" i="2" s="1"/>
  <c r="R101" i="2"/>
  <c r="Q101" i="2"/>
  <c r="G101" i="2"/>
  <c r="R100" i="2"/>
  <c r="Q100" i="2" s="1"/>
  <c r="G100" i="2"/>
  <c r="Q99" i="2"/>
  <c r="G99" i="2"/>
  <c r="R99" i="2" s="1"/>
  <c r="R98" i="2"/>
  <c r="Q98" i="2" s="1"/>
  <c r="G98" i="2"/>
  <c r="R97" i="2"/>
  <c r="Q97" i="2"/>
  <c r="G97" i="2"/>
  <c r="G96" i="2"/>
  <c r="R96" i="2" s="1"/>
  <c r="Q96" i="2" s="1"/>
  <c r="G95" i="2"/>
  <c r="R95" i="2" s="1"/>
  <c r="Q95" i="2" s="1"/>
  <c r="G94" i="2"/>
  <c r="R94" i="2" s="1"/>
  <c r="Q94" i="2" s="1"/>
  <c r="R93" i="2"/>
  <c r="Q93" i="2"/>
  <c r="G93" i="2"/>
  <c r="R92" i="2"/>
  <c r="Q92" i="2" s="1"/>
  <c r="G92" i="2"/>
  <c r="Q91" i="2"/>
  <c r="G91" i="2"/>
  <c r="R91" i="2" s="1"/>
  <c r="R90" i="2"/>
  <c r="Q90" i="2" s="1"/>
  <c r="G90" i="2"/>
  <c r="R89" i="2"/>
  <c r="Q89" i="2"/>
  <c r="G89" i="2"/>
  <c r="G88" i="2"/>
  <c r="R88" i="2" s="1"/>
  <c r="Q88" i="2" s="1"/>
  <c r="G87" i="2"/>
  <c r="R87" i="2" s="1"/>
  <c r="Q87" i="2" s="1"/>
  <c r="G86" i="2"/>
  <c r="R86" i="2" s="1"/>
  <c r="Q86" i="2" s="1"/>
  <c r="R85" i="2"/>
  <c r="Q85" i="2"/>
  <c r="G85" i="2"/>
  <c r="R84" i="2"/>
  <c r="Q84" i="2" s="1"/>
  <c r="G84" i="2"/>
  <c r="Q83" i="2"/>
  <c r="G83" i="2"/>
  <c r="R83" i="2" s="1"/>
  <c r="R82" i="2"/>
  <c r="Q82" i="2" s="1"/>
  <c r="R81" i="2"/>
  <c r="Q81" i="2" s="1"/>
  <c r="R80" i="2"/>
  <c r="Q80" i="2" s="1"/>
  <c r="R79" i="2"/>
  <c r="Q79" i="2" s="1"/>
  <c r="R78" i="2"/>
  <c r="Q78" i="2" s="1"/>
  <c r="L77" i="2"/>
  <c r="L76" i="2"/>
  <c r="L74" i="2"/>
  <c r="L73" i="2"/>
  <c r="L71" i="2"/>
  <c r="L70" i="2"/>
  <c r="L68" i="2"/>
  <c r="L67" i="2"/>
  <c r="R65" i="2"/>
  <c r="L65" i="2"/>
  <c r="R64" i="2"/>
  <c r="Q64" i="2"/>
  <c r="L64" i="2"/>
  <c r="R63" i="2"/>
  <c r="Q63" i="2" s="1"/>
  <c r="R56" i="2"/>
  <c r="Q56" i="2" s="1"/>
  <c r="R55" i="2"/>
  <c r="Q55" i="2" s="1"/>
  <c r="R54" i="2"/>
  <c r="Q54" i="2" s="1"/>
  <c r="R53" i="2"/>
  <c r="Q53" i="2" s="1"/>
  <c r="R52" i="2"/>
  <c r="Q52" i="2" s="1"/>
  <c r="R51" i="2"/>
  <c r="Q51" i="2" s="1"/>
  <c r="R50" i="2"/>
  <c r="Q50" i="2" s="1"/>
  <c r="R49" i="2"/>
  <c r="Q49" i="2" s="1"/>
  <c r="G48" i="2"/>
  <c r="R48" i="2" s="1"/>
  <c r="Q48" i="2" s="1"/>
  <c r="G47" i="2"/>
  <c r="R47" i="2" s="1"/>
  <c r="Q47" i="2" s="1"/>
  <c r="G46" i="2"/>
  <c r="R46" i="2" s="1"/>
  <c r="Q46" i="2" s="1"/>
  <c r="R45" i="2"/>
  <c r="Q45" i="2"/>
  <c r="G45" i="2"/>
  <c r="R44" i="2"/>
  <c r="Q44" i="2" s="1"/>
  <c r="G44" i="2"/>
  <c r="L21" i="2"/>
  <c r="L18" i="2"/>
  <c r="L15" i="2"/>
  <c r="L12" i="2"/>
  <c r="L9" i="2"/>
  <c r="Q65" i="2" l="1"/>
  <c r="AE45" i="23" l="1"/>
  <c r="AB45" i="23"/>
  <c r="AA45" i="23"/>
  <c r="Y45" i="23"/>
  <c r="AE44" i="23"/>
  <c r="AB44" i="23"/>
  <c r="AA44" i="23"/>
  <c r="Y44" i="23"/>
  <c r="K41" i="23"/>
  <c r="K40" i="23"/>
  <c r="K36" i="23"/>
  <c r="AD35" i="23"/>
  <c r="AC35" i="23"/>
  <c r="AB34" i="23"/>
  <c r="AA34" i="23"/>
  <c r="AE33" i="23"/>
  <c r="AD33" i="23"/>
  <c r="AC33" i="23"/>
  <c r="AB33" i="23"/>
  <c r="AA33" i="23"/>
  <c r="Z33" i="23"/>
  <c r="Y33" i="23"/>
  <c r="AE32" i="23"/>
  <c r="AD32" i="23"/>
  <c r="AC32" i="23"/>
  <c r="AB32" i="23"/>
  <c r="AA32" i="23"/>
  <c r="Z32" i="23"/>
  <c r="Y32" i="23"/>
  <c r="AE24" i="23"/>
  <c r="AD24" i="23"/>
  <c r="AC24" i="23"/>
  <c r="AB24" i="23"/>
  <c r="AA24" i="23"/>
  <c r="Z24" i="23"/>
  <c r="Y24" i="23"/>
  <c r="AE23" i="23"/>
  <c r="AD23" i="23"/>
  <c r="AC23" i="23"/>
  <c r="AB23" i="23"/>
  <c r="AA23" i="23"/>
  <c r="Z23" i="23"/>
  <c r="Y23" i="23"/>
  <c r="AE18" i="23"/>
  <c r="AD18" i="23"/>
  <c r="AC18" i="23"/>
  <c r="AB18" i="23"/>
  <c r="AA18" i="23"/>
  <c r="Z18" i="23"/>
  <c r="Y18" i="23"/>
  <c r="AE17" i="23"/>
  <c r="AD17" i="23"/>
  <c r="AC17" i="23"/>
  <c r="AB17" i="23"/>
  <c r="AA17" i="23"/>
  <c r="Z17" i="23"/>
  <c r="Y17" i="23"/>
  <c r="AE15" i="23"/>
  <c r="AD15" i="23"/>
  <c r="AC15" i="23"/>
  <c r="AB15" i="23"/>
  <c r="AA15" i="23"/>
  <c r="Z15" i="23"/>
  <c r="Y15" i="23"/>
  <c r="AE16" i="23"/>
  <c r="AD16" i="23"/>
  <c r="AC16" i="23"/>
  <c r="AB16" i="23"/>
  <c r="AA16" i="23"/>
  <c r="Z16" i="23"/>
  <c r="Y16" i="23"/>
  <c r="AE14" i="23"/>
  <c r="AD14" i="23"/>
  <c r="AC14" i="23"/>
  <c r="AB14" i="23"/>
  <c r="AA14" i="23"/>
  <c r="Z14" i="23"/>
  <c r="Y14" i="23"/>
  <c r="AE7" i="23"/>
  <c r="AD7" i="23"/>
  <c r="AC7" i="23"/>
  <c r="AB7" i="23"/>
  <c r="AA7" i="23"/>
  <c r="Z7" i="23"/>
  <c r="Y7" i="23"/>
  <c r="AE11" i="23"/>
  <c r="AD11" i="23"/>
  <c r="AC11" i="23"/>
  <c r="AB11" i="23"/>
  <c r="AA11" i="23"/>
  <c r="Z11" i="23"/>
  <c r="Y11" i="23"/>
  <c r="AE9" i="23"/>
  <c r="AD9" i="23"/>
  <c r="AC9" i="23"/>
  <c r="AB9" i="23"/>
  <c r="AA9" i="23"/>
  <c r="Z9" i="23"/>
  <c r="Y9" i="23"/>
  <c r="AE6" i="23"/>
  <c r="AD6" i="23"/>
  <c r="AC6" i="23"/>
  <c r="AB6" i="23"/>
  <c r="AA6" i="23"/>
  <c r="Z6" i="23"/>
  <c r="Y6" i="23"/>
  <c r="AE10" i="23"/>
  <c r="AD10" i="23"/>
  <c r="AC10" i="23"/>
  <c r="AB10" i="23"/>
  <c r="AA10" i="23"/>
  <c r="Z10" i="23"/>
  <c r="Y10" i="23"/>
  <c r="AE8" i="23"/>
  <c r="AD8" i="23"/>
  <c r="AC8" i="23"/>
  <c r="AB8" i="23"/>
  <c r="AA8" i="23"/>
  <c r="Z8" i="23"/>
  <c r="Y8" i="23"/>
  <c r="Z5" i="23"/>
  <c r="Y5" i="23"/>
  <c r="J34" i="23" l="1"/>
  <c r="K35" i="23"/>
  <c r="G774" i="24" l="1"/>
  <c r="F774" i="24"/>
  <c r="E774" i="24"/>
  <c r="E311" i="24"/>
  <c r="F311" i="24"/>
  <c r="G311" i="24"/>
  <c r="E312" i="24"/>
  <c r="F312" i="24"/>
  <c r="G312" i="24"/>
  <c r="E313" i="24"/>
  <c r="F313" i="24"/>
  <c r="G313" i="24"/>
  <c r="E314" i="24"/>
  <c r="F314" i="24"/>
  <c r="G314" i="24"/>
  <c r="E315" i="24"/>
  <c r="F315" i="24"/>
  <c r="G315" i="24"/>
  <c r="E316" i="24"/>
  <c r="F316" i="24"/>
  <c r="G316" i="24"/>
  <c r="E317" i="24"/>
  <c r="F317" i="24"/>
  <c r="G317" i="24"/>
  <c r="E318" i="24"/>
  <c r="F318" i="24"/>
  <c r="G318" i="24"/>
  <c r="E319" i="24"/>
  <c r="F319" i="24"/>
  <c r="G319" i="24"/>
  <c r="E320" i="24"/>
  <c r="F320" i="24"/>
  <c r="G320" i="24"/>
  <c r="E321" i="24"/>
  <c r="F321" i="24"/>
  <c r="G321" i="24"/>
  <c r="E322" i="24"/>
  <c r="F322" i="24"/>
  <c r="G322" i="24"/>
  <c r="E323" i="24"/>
  <c r="F323" i="24"/>
  <c r="G323" i="24"/>
  <c r="E324" i="24"/>
  <c r="F324" i="24"/>
  <c r="G324" i="24"/>
  <c r="E325" i="24"/>
  <c r="F325" i="24"/>
  <c r="G325" i="24"/>
  <c r="E326" i="24"/>
  <c r="F326" i="24"/>
  <c r="G326" i="24"/>
  <c r="E327" i="24"/>
  <c r="F327" i="24"/>
  <c r="G327" i="24"/>
  <c r="E328" i="24"/>
  <c r="F328" i="24"/>
  <c r="G328" i="24"/>
  <c r="E329" i="24"/>
  <c r="F329" i="24"/>
  <c r="G329" i="24"/>
  <c r="E330" i="24"/>
  <c r="F330" i="24"/>
  <c r="G330" i="24"/>
  <c r="E331" i="24"/>
  <c r="F331" i="24"/>
  <c r="G331" i="24"/>
  <c r="E332" i="24"/>
  <c r="F332" i="24"/>
  <c r="G332" i="24"/>
  <c r="E333" i="24"/>
  <c r="F333" i="24"/>
  <c r="G333" i="24"/>
  <c r="E334" i="24"/>
  <c r="F334" i="24"/>
  <c r="G334" i="24"/>
  <c r="E335" i="24"/>
  <c r="F335" i="24"/>
  <c r="G335" i="24"/>
  <c r="E336" i="24"/>
  <c r="F336" i="24"/>
  <c r="G336" i="24"/>
  <c r="E337" i="24"/>
  <c r="F337" i="24"/>
  <c r="G337" i="24"/>
  <c r="E338" i="24"/>
  <c r="F338" i="24"/>
  <c r="G338" i="24"/>
  <c r="E339" i="24"/>
  <c r="F339" i="24"/>
  <c r="G339" i="24"/>
  <c r="E340" i="24"/>
  <c r="F340" i="24"/>
  <c r="G340" i="24"/>
  <c r="E341" i="24"/>
  <c r="F341" i="24"/>
  <c r="G341" i="24"/>
  <c r="E342" i="24"/>
  <c r="F342" i="24"/>
  <c r="G342" i="24"/>
  <c r="E343" i="24"/>
  <c r="F343" i="24"/>
  <c r="G343" i="24"/>
  <c r="E344" i="24"/>
  <c r="F344" i="24"/>
  <c r="G344" i="24"/>
  <c r="E345" i="24"/>
  <c r="F345" i="24"/>
  <c r="G345" i="24"/>
  <c r="E346" i="24"/>
  <c r="F346" i="24"/>
  <c r="G346" i="24"/>
  <c r="E347" i="24"/>
  <c r="F347" i="24"/>
  <c r="G347" i="24"/>
  <c r="E348" i="24"/>
  <c r="F348" i="24"/>
  <c r="G348" i="24"/>
  <c r="E349" i="24"/>
  <c r="F349" i="24"/>
  <c r="G349" i="24"/>
  <c r="E350" i="24"/>
  <c r="F350" i="24"/>
  <c r="G350" i="24"/>
  <c r="E351" i="24"/>
  <c r="F351" i="24"/>
  <c r="G351" i="24"/>
  <c r="E352" i="24"/>
  <c r="F352" i="24"/>
  <c r="G352" i="24"/>
  <c r="E353" i="24"/>
  <c r="F353" i="24"/>
  <c r="G353" i="24"/>
  <c r="E354" i="24"/>
  <c r="F354" i="24"/>
  <c r="G354" i="24"/>
  <c r="E355" i="24"/>
  <c r="F355" i="24"/>
  <c r="G355" i="24"/>
  <c r="E356" i="24"/>
  <c r="F356" i="24"/>
  <c r="G356" i="24"/>
  <c r="E357" i="24"/>
  <c r="F357" i="24"/>
  <c r="G357" i="24"/>
  <c r="E358" i="24"/>
  <c r="F358" i="24"/>
  <c r="G358" i="24"/>
  <c r="E359" i="24"/>
  <c r="F359" i="24"/>
  <c r="G359" i="24"/>
  <c r="E360" i="24"/>
  <c r="F360" i="24"/>
  <c r="G360" i="24"/>
  <c r="E361" i="24"/>
  <c r="F361" i="24"/>
  <c r="G361" i="24"/>
  <c r="E362" i="24"/>
  <c r="F362" i="24"/>
  <c r="G362" i="24"/>
  <c r="E363" i="24"/>
  <c r="F363" i="24"/>
  <c r="G363" i="24"/>
  <c r="E364" i="24"/>
  <c r="F364" i="24"/>
  <c r="G364" i="24"/>
  <c r="E365" i="24"/>
  <c r="F365" i="24"/>
  <c r="G365" i="24"/>
  <c r="E366" i="24"/>
  <c r="F366" i="24"/>
  <c r="G366" i="24"/>
  <c r="E367" i="24"/>
  <c r="F367" i="24"/>
  <c r="G367" i="24"/>
  <c r="E368" i="24"/>
  <c r="F368" i="24"/>
  <c r="G368" i="24"/>
  <c r="E369" i="24"/>
  <c r="F369" i="24"/>
  <c r="G369" i="24"/>
  <c r="E370" i="24"/>
  <c r="F370" i="24"/>
  <c r="G370" i="24"/>
  <c r="E371" i="24"/>
  <c r="F371" i="24"/>
  <c r="G371" i="24"/>
  <c r="E372" i="24"/>
  <c r="F372" i="24"/>
  <c r="G372" i="24"/>
  <c r="E373" i="24"/>
  <c r="F373" i="24"/>
  <c r="G373" i="24"/>
  <c r="E374" i="24"/>
  <c r="F374" i="24"/>
  <c r="G374" i="24"/>
  <c r="E375" i="24"/>
  <c r="F375" i="24"/>
  <c r="G375" i="24"/>
  <c r="E376" i="24"/>
  <c r="F376" i="24"/>
  <c r="G376" i="24"/>
  <c r="E377" i="24"/>
  <c r="F377" i="24"/>
  <c r="G377" i="24"/>
  <c r="E378" i="24"/>
  <c r="F378" i="24"/>
  <c r="G378" i="24"/>
  <c r="E379" i="24"/>
  <c r="F379" i="24"/>
  <c r="G379" i="24"/>
  <c r="E380" i="24"/>
  <c r="F380" i="24"/>
  <c r="G380" i="24"/>
  <c r="E381" i="24"/>
  <c r="F381" i="24"/>
  <c r="G381" i="24"/>
  <c r="E382" i="24"/>
  <c r="F382" i="24"/>
  <c r="G382" i="24"/>
  <c r="E383" i="24"/>
  <c r="F383" i="24"/>
  <c r="G383" i="24"/>
  <c r="E384" i="24"/>
  <c r="F384" i="24"/>
  <c r="G384" i="24"/>
  <c r="E385" i="24"/>
  <c r="F385" i="24"/>
  <c r="G385" i="24"/>
  <c r="E386" i="24"/>
  <c r="F386" i="24"/>
  <c r="G386" i="24"/>
  <c r="E387" i="24"/>
  <c r="F387" i="24"/>
  <c r="G387" i="24"/>
  <c r="E388" i="24"/>
  <c r="F388" i="24"/>
  <c r="G388" i="24"/>
  <c r="E389" i="24"/>
  <c r="F389" i="24"/>
  <c r="G389" i="24"/>
  <c r="E390" i="24"/>
  <c r="F390" i="24"/>
  <c r="G390" i="24"/>
  <c r="E391" i="24"/>
  <c r="F391" i="24"/>
  <c r="G391" i="24"/>
  <c r="E392" i="24"/>
  <c r="F392" i="24"/>
  <c r="G392" i="24"/>
  <c r="E393" i="24"/>
  <c r="F393" i="24"/>
  <c r="G393" i="24"/>
  <c r="E394" i="24"/>
  <c r="F394" i="24"/>
  <c r="G394" i="24"/>
  <c r="E395" i="24"/>
  <c r="F395" i="24"/>
  <c r="G395" i="24"/>
  <c r="E396" i="24"/>
  <c r="F396" i="24"/>
  <c r="G396" i="24"/>
  <c r="E397" i="24"/>
  <c r="F397" i="24"/>
  <c r="G397" i="24"/>
  <c r="E398" i="24"/>
  <c r="F398" i="24"/>
  <c r="G398" i="24"/>
  <c r="E399" i="24"/>
  <c r="F399" i="24"/>
  <c r="G399" i="24"/>
  <c r="E400" i="24"/>
  <c r="F400" i="24"/>
  <c r="G400" i="24"/>
  <c r="E401" i="24"/>
  <c r="F401" i="24"/>
  <c r="G401" i="24"/>
  <c r="E402" i="24"/>
  <c r="F402" i="24"/>
  <c r="G402" i="24"/>
  <c r="E403" i="24"/>
  <c r="F403" i="24"/>
  <c r="G403" i="24"/>
  <c r="E404" i="24"/>
  <c r="F404" i="24"/>
  <c r="G404" i="24"/>
  <c r="E405" i="24"/>
  <c r="F405" i="24"/>
  <c r="G405" i="24"/>
  <c r="E406" i="24"/>
  <c r="F406" i="24"/>
  <c r="G406" i="24"/>
  <c r="E407" i="24"/>
  <c r="F407" i="24"/>
  <c r="G407" i="24"/>
  <c r="E408" i="24"/>
  <c r="F408" i="24"/>
  <c r="G408" i="24"/>
  <c r="E409" i="24"/>
  <c r="F409" i="24"/>
  <c r="G409" i="24"/>
  <c r="E410" i="24"/>
  <c r="F410" i="24"/>
  <c r="G410" i="24"/>
  <c r="E411" i="24"/>
  <c r="F411" i="24"/>
  <c r="G411" i="24"/>
  <c r="E412" i="24"/>
  <c r="F412" i="24"/>
  <c r="G412" i="24"/>
  <c r="E413" i="24"/>
  <c r="F413" i="24"/>
  <c r="G413" i="24"/>
  <c r="E414" i="24"/>
  <c r="F414" i="24"/>
  <c r="G414" i="24"/>
  <c r="E415" i="24"/>
  <c r="F415" i="24"/>
  <c r="G415" i="24"/>
  <c r="E416" i="24"/>
  <c r="F416" i="24"/>
  <c r="G416" i="24"/>
  <c r="E417" i="24"/>
  <c r="F417" i="24"/>
  <c r="G417" i="24"/>
  <c r="E418" i="24"/>
  <c r="F418" i="24"/>
  <c r="G418" i="24"/>
  <c r="E419" i="24"/>
  <c r="F419" i="24"/>
  <c r="G419" i="24"/>
  <c r="E420" i="24"/>
  <c r="F420" i="24"/>
  <c r="G420" i="24"/>
  <c r="E421" i="24"/>
  <c r="F421" i="24"/>
  <c r="G421" i="24"/>
  <c r="E422" i="24"/>
  <c r="F422" i="24"/>
  <c r="G422" i="24"/>
  <c r="E423" i="24"/>
  <c r="F423" i="24"/>
  <c r="G423" i="24"/>
  <c r="E424" i="24"/>
  <c r="F424" i="24"/>
  <c r="G424" i="24"/>
  <c r="E425" i="24"/>
  <c r="F425" i="24"/>
  <c r="G425" i="24"/>
  <c r="E426" i="24"/>
  <c r="F426" i="24"/>
  <c r="G426" i="24"/>
  <c r="E427" i="24"/>
  <c r="F427" i="24"/>
  <c r="G427" i="24"/>
  <c r="E428" i="24"/>
  <c r="F428" i="24"/>
  <c r="G428" i="24"/>
  <c r="E429" i="24"/>
  <c r="F429" i="24"/>
  <c r="G429" i="24"/>
  <c r="E430" i="24"/>
  <c r="F430" i="24"/>
  <c r="G430" i="24"/>
  <c r="E431" i="24"/>
  <c r="F431" i="24"/>
  <c r="G431" i="24"/>
  <c r="E432" i="24"/>
  <c r="F432" i="24"/>
  <c r="G432" i="24"/>
  <c r="E433" i="24"/>
  <c r="F433" i="24"/>
  <c r="G433" i="24"/>
  <c r="E434" i="24"/>
  <c r="F434" i="24"/>
  <c r="G434" i="24"/>
  <c r="E435" i="24"/>
  <c r="F435" i="24"/>
  <c r="G435" i="24"/>
  <c r="E436" i="24"/>
  <c r="F436" i="24"/>
  <c r="G436" i="24"/>
  <c r="E437" i="24"/>
  <c r="F437" i="24"/>
  <c r="G437" i="24"/>
  <c r="E438" i="24"/>
  <c r="F438" i="24"/>
  <c r="G438" i="24"/>
  <c r="E439" i="24"/>
  <c r="F439" i="24"/>
  <c r="G439" i="24"/>
  <c r="E440" i="24"/>
  <c r="F440" i="24"/>
  <c r="G440" i="24"/>
  <c r="E441" i="24"/>
  <c r="F441" i="24"/>
  <c r="G441" i="24"/>
  <c r="E442" i="24"/>
  <c r="F442" i="24"/>
  <c r="G442" i="24"/>
  <c r="E443" i="24"/>
  <c r="F443" i="24"/>
  <c r="G443" i="24"/>
  <c r="E444" i="24"/>
  <c r="F444" i="24"/>
  <c r="G444" i="24"/>
  <c r="E445" i="24"/>
  <c r="F445" i="24"/>
  <c r="G445" i="24"/>
  <c r="E446" i="24"/>
  <c r="F446" i="24"/>
  <c r="G446" i="24"/>
  <c r="E447" i="24"/>
  <c r="F447" i="24"/>
  <c r="G447" i="24"/>
  <c r="E448" i="24"/>
  <c r="F448" i="24"/>
  <c r="G448" i="24"/>
  <c r="E449" i="24"/>
  <c r="F449" i="24"/>
  <c r="G449" i="24"/>
  <c r="E450" i="24"/>
  <c r="F450" i="24"/>
  <c r="G450" i="24"/>
  <c r="E451" i="24"/>
  <c r="F451" i="24"/>
  <c r="G451" i="24"/>
  <c r="E452" i="24"/>
  <c r="F452" i="24"/>
  <c r="G452" i="24"/>
  <c r="E453" i="24"/>
  <c r="F453" i="24"/>
  <c r="G453" i="24"/>
  <c r="E454" i="24"/>
  <c r="F454" i="24"/>
  <c r="G454" i="24"/>
  <c r="E455" i="24"/>
  <c r="F455" i="24"/>
  <c r="G455" i="24"/>
  <c r="E456" i="24"/>
  <c r="F456" i="24"/>
  <c r="G456" i="24"/>
  <c r="E457" i="24"/>
  <c r="F457" i="24"/>
  <c r="G457" i="24"/>
  <c r="E458" i="24"/>
  <c r="F458" i="24"/>
  <c r="G458" i="24"/>
  <c r="E459" i="24"/>
  <c r="F459" i="24"/>
  <c r="G459" i="24"/>
  <c r="E460" i="24"/>
  <c r="F460" i="24"/>
  <c r="G460" i="24"/>
  <c r="E461" i="24"/>
  <c r="F461" i="24"/>
  <c r="G461" i="24"/>
  <c r="E462" i="24"/>
  <c r="F462" i="24"/>
  <c r="G462" i="24"/>
  <c r="E463" i="24"/>
  <c r="F463" i="24"/>
  <c r="G463" i="24"/>
  <c r="E464" i="24"/>
  <c r="F464" i="24"/>
  <c r="G464" i="24"/>
  <c r="E465" i="24"/>
  <c r="F465" i="24"/>
  <c r="G465" i="24"/>
  <c r="E466" i="24"/>
  <c r="F466" i="24"/>
  <c r="G466" i="24"/>
  <c r="E467" i="24"/>
  <c r="F467" i="24"/>
  <c r="G467" i="24"/>
  <c r="E468" i="24"/>
  <c r="F468" i="24"/>
  <c r="G468" i="24"/>
  <c r="E469" i="24"/>
  <c r="F469" i="24"/>
  <c r="G469" i="24"/>
  <c r="E470" i="24"/>
  <c r="F470" i="24"/>
  <c r="G470" i="24"/>
  <c r="E471" i="24"/>
  <c r="F471" i="24"/>
  <c r="G471" i="24"/>
  <c r="E472" i="24"/>
  <c r="F472" i="24"/>
  <c r="G472" i="24"/>
  <c r="E473" i="24"/>
  <c r="F473" i="24"/>
  <c r="G473" i="24"/>
  <c r="E474" i="24"/>
  <c r="F474" i="24"/>
  <c r="G474" i="24"/>
  <c r="E475" i="24"/>
  <c r="F475" i="24"/>
  <c r="G475" i="24"/>
  <c r="E476" i="24"/>
  <c r="F476" i="24"/>
  <c r="G476" i="24"/>
  <c r="E477" i="24"/>
  <c r="F477" i="24"/>
  <c r="G477" i="24"/>
  <c r="E478" i="24"/>
  <c r="F478" i="24"/>
  <c r="G478" i="24"/>
  <c r="E479" i="24"/>
  <c r="F479" i="24"/>
  <c r="G479" i="24"/>
  <c r="E480" i="24"/>
  <c r="F480" i="24"/>
  <c r="G480" i="24"/>
  <c r="E481" i="24"/>
  <c r="F481" i="24"/>
  <c r="G481" i="24"/>
  <c r="E482" i="24"/>
  <c r="F482" i="24"/>
  <c r="G482" i="24"/>
  <c r="E483" i="24"/>
  <c r="F483" i="24"/>
  <c r="G483" i="24"/>
  <c r="E484" i="24"/>
  <c r="F484" i="24"/>
  <c r="G484" i="24"/>
  <c r="E485" i="24"/>
  <c r="F485" i="24"/>
  <c r="G485" i="24"/>
  <c r="E486" i="24"/>
  <c r="F486" i="24"/>
  <c r="G486" i="24"/>
  <c r="E487" i="24"/>
  <c r="F487" i="24"/>
  <c r="G487" i="24"/>
  <c r="E488" i="24"/>
  <c r="F488" i="24"/>
  <c r="G488" i="24"/>
  <c r="E489" i="24"/>
  <c r="F489" i="24"/>
  <c r="G489" i="24"/>
  <c r="E490" i="24"/>
  <c r="F490" i="24"/>
  <c r="G490" i="24"/>
  <c r="E491" i="24"/>
  <c r="F491" i="24"/>
  <c r="G491" i="24"/>
  <c r="E492" i="24"/>
  <c r="F492" i="24"/>
  <c r="G492" i="24"/>
  <c r="E493" i="24"/>
  <c r="F493" i="24"/>
  <c r="G493" i="24"/>
  <c r="E494" i="24"/>
  <c r="F494" i="24"/>
  <c r="G494" i="24"/>
  <c r="E495" i="24"/>
  <c r="F495" i="24"/>
  <c r="G495" i="24"/>
  <c r="E496" i="24"/>
  <c r="F496" i="24"/>
  <c r="G496" i="24"/>
  <c r="E497" i="24"/>
  <c r="F497" i="24"/>
  <c r="G497" i="24"/>
  <c r="E498" i="24"/>
  <c r="F498" i="24"/>
  <c r="G498" i="24"/>
  <c r="E499" i="24"/>
  <c r="F499" i="24"/>
  <c r="G499" i="24"/>
  <c r="E500" i="24"/>
  <c r="F500" i="24"/>
  <c r="G500" i="24"/>
  <c r="E501" i="24"/>
  <c r="F501" i="24"/>
  <c r="G501" i="24"/>
  <c r="E502" i="24"/>
  <c r="F502" i="24"/>
  <c r="G502" i="24"/>
  <c r="E503" i="24"/>
  <c r="F503" i="24"/>
  <c r="G503" i="24"/>
  <c r="E504" i="24"/>
  <c r="F504" i="24"/>
  <c r="G504" i="24"/>
  <c r="E505" i="24"/>
  <c r="F505" i="24"/>
  <c r="G505" i="24"/>
  <c r="E506" i="24"/>
  <c r="F506" i="24"/>
  <c r="G506" i="24"/>
  <c r="E507" i="24"/>
  <c r="F507" i="24"/>
  <c r="G507" i="24"/>
  <c r="E508" i="24"/>
  <c r="F508" i="24"/>
  <c r="G508" i="24"/>
  <c r="E509" i="24"/>
  <c r="F509" i="24"/>
  <c r="G509" i="24"/>
  <c r="E510" i="24"/>
  <c r="F510" i="24"/>
  <c r="G510" i="24"/>
  <c r="E511" i="24"/>
  <c r="F511" i="24"/>
  <c r="G511" i="24"/>
  <c r="E512" i="24"/>
  <c r="F512" i="24"/>
  <c r="G512" i="24"/>
  <c r="E513" i="24"/>
  <c r="F513" i="24"/>
  <c r="G513" i="24"/>
  <c r="E514" i="24"/>
  <c r="F514" i="24"/>
  <c r="G514" i="24"/>
  <c r="E515" i="24"/>
  <c r="F515" i="24"/>
  <c r="G515" i="24"/>
  <c r="E516" i="24"/>
  <c r="F516" i="24"/>
  <c r="G516" i="24"/>
  <c r="E517" i="24"/>
  <c r="F517" i="24"/>
  <c r="G517" i="24"/>
  <c r="E518" i="24"/>
  <c r="F518" i="24"/>
  <c r="G518" i="24"/>
  <c r="E519" i="24"/>
  <c r="F519" i="24"/>
  <c r="G519" i="24"/>
  <c r="E520" i="24"/>
  <c r="F520" i="24"/>
  <c r="G520" i="24"/>
  <c r="E521" i="24"/>
  <c r="F521" i="24"/>
  <c r="G521" i="24"/>
  <c r="E522" i="24"/>
  <c r="F522" i="24"/>
  <c r="G522" i="24"/>
  <c r="E523" i="24"/>
  <c r="F523" i="24"/>
  <c r="G523" i="24"/>
  <c r="E524" i="24"/>
  <c r="F524" i="24"/>
  <c r="G524" i="24"/>
  <c r="E525" i="24"/>
  <c r="F525" i="24"/>
  <c r="G525" i="24"/>
  <c r="E526" i="24"/>
  <c r="F526" i="24"/>
  <c r="G526" i="24"/>
  <c r="E527" i="24"/>
  <c r="F527" i="24"/>
  <c r="G527" i="24"/>
  <c r="E528" i="24"/>
  <c r="F528" i="24"/>
  <c r="G528" i="24"/>
  <c r="E529" i="24"/>
  <c r="F529" i="24"/>
  <c r="G529" i="24"/>
  <c r="E530" i="24"/>
  <c r="F530" i="24"/>
  <c r="G530" i="24"/>
  <c r="E531" i="24"/>
  <c r="F531" i="24"/>
  <c r="G531" i="24"/>
  <c r="E532" i="24"/>
  <c r="F532" i="24"/>
  <c r="G532" i="24"/>
  <c r="E533" i="24"/>
  <c r="F533" i="24"/>
  <c r="G533" i="24"/>
  <c r="E534" i="24"/>
  <c r="F534" i="24"/>
  <c r="G534" i="24"/>
  <c r="E535" i="24"/>
  <c r="F535" i="24"/>
  <c r="G535" i="24"/>
  <c r="E536" i="24"/>
  <c r="F536" i="24"/>
  <c r="G536" i="24"/>
  <c r="E537" i="24"/>
  <c r="F537" i="24"/>
  <c r="G537" i="24"/>
  <c r="E538" i="24"/>
  <c r="F538" i="24"/>
  <c r="G538" i="24"/>
  <c r="E539" i="24"/>
  <c r="F539" i="24"/>
  <c r="G539" i="24"/>
  <c r="E540" i="24"/>
  <c r="F540" i="24"/>
  <c r="G540" i="24"/>
  <c r="E541" i="24"/>
  <c r="F541" i="24"/>
  <c r="G541" i="24"/>
  <c r="E542" i="24"/>
  <c r="F542" i="24"/>
  <c r="G542" i="24"/>
  <c r="E543" i="24"/>
  <c r="F543" i="24"/>
  <c r="G543" i="24"/>
  <c r="E544" i="24"/>
  <c r="F544" i="24"/>
  <c r="G544" i="24"/>
  <c r="E545" i="24"/>
  <c r="F545" i="24"/>
  <c r="G545" i="24"/>
  <c r="E546" i="24"/>
  <c r="F546" i="24"/>
  <c r="G546" i="24"/>
  <c r="E547" i="24"/>
  <c r="F547" i="24"/>
  <c r="G547" i="24"/>
  <c r="E548" i="24"/>
  <c r="F548" i="24"/>
  <c r="G548" i="24"/>
  <c r="E549" i="24"/>
  <c r="F549" i="24"/>
  <c r="G549" i="24"/>
  <c r="E550" i="24"/>
  <c r="F550" i="24"/>
  <c r="G550" i="24"/>
  <c r="E551" i="24"/>
  <c r="F551" i="24"/>
  <c r="G551" i="24"/>
  <c r="E552" i="24"/>
  <c r="F552" i="24"/>
  <c r="G552" i="24"/>
  <c r="E553" i="24"/>
  <c r="F553" i="24"/>
  <c r="G553" i="24"/>
  <c r="E554" i="24"/>
  <c r="F554" i="24"/>
  <c r="G554" i="24"/>
  <c r="E555" i="24"/>
  <c r="F555" i="24"/>
  <c r="G555" i="24"/>
  <c r="E556" i="24"/>
  <c r="F556" i="24"/>
  <c r="G556" i="24"/>
  <c r="E557" i="24"/>
  <c r="F557" i="24"/>
  <c r="G557" i="24"/>
  <c r="E558" i="24"/>
  <c r="F558" i="24"/>
  <c r="G558" i="24"/>
  <c r="E559" i="24"/>
  <c r="F559" i="24"/>
  <c r="G559" i="24"/>
  <c r="E560" i="24"/>
  <c r="F560" i="24"/>
  <c r="G560" i="24"/>
  <c r="E561" i="24"/>
  <c r="F561" i="24"/>
  <c r="G561" i="24"/>
  <c r="E562" i="24"/>
  <c r="F562" i="24"/>
  <c r="G562" i="24"/>
  <c r="E563" i="24"/>
  <c r="F563" i="24"/>
  <c r="G563" i="24"/>
  <c r="E564" i="24"/>
  <c r="F564" i="24"/>
  <c r="G564" i="24"/>
  <c r="E565" i="24"/>
  <c r="F565" i="24"/>
  <c r="G565" i="24"/>
  <c r="E566" i="24"/>
  <c r="F566" i="24"/>
  <c r="G566" i="24"/>
  <c r="E567" i="24"/>
  <c r="F567" i="24"/>
  <c r="G567" i="24"/>
  <c r="E568" i="24"/>
  <c r="F568" i="24"/>
  <c r="G568" i="24"/>
  <c r="E569" i="24"/>
  <c r="F569" i="24"/>
  <c r="G569" i="24"/>
  <c r="E570" i="24"/>
  <c r="F570" i="24"/>
  <c r="G570" i="24"/>
  <c r="E571" i="24"/>
  <c r="F571" i="24"/>
  <c r="G571" i="24"/>
  <c r="E572" i="24"/>
  <c r="F572" i="24"/>
  <c r="G572" i="24"/>
  <c r="E573" i="24"/>
  <c r="F573" i="24"/>
  <c r="G573" i="24"/>
  <c r="E574" i="24"/>
  <c r="F574" i="24"/>
  <c r="G574" i="24"/>
  <c r="E575" i="24"/>
  <c r="F575" i="24"/>
  <c r="G575" i="24"/>
  <c r="E576" i="24"/>
  <c r="F576" i="24"/>
  <c r="G576" i="24"/>
  <c r="E577" i="24"/>
  <c r="F577" i="24"/>
  <c r="G577" i="24"/>
  <c r="E578" i="24"/>
  <c r="F578" i="24"/>
  <c r="G578" i="24"/>
  <c r="E579" i="24"/>
  <c r="F579" i="24"/>
  <c r="G579" i="24"/>
  <c r="E580" i="24"/>
  <c r="F580" i="24"/>
  <c r="G580" i="24"/>
  <c r="E581" i="24"/>
  <c r="F581" i="24"/>
  <c r="G581" i="24"/>
  <c r="E582" i="24"/>
  <c r="F582" i="24"/>
  <c r="G582" i="24"/>
  <c r="E583" i="24"/>
  <c r="F583" i="24"/>
  <c r="G583" i="24"/>
  <c r="E584" i="24"/>
  <c r="F584" i="24"/>
  <c r="G584" i="24"/>
  <c r="E585" i="24"/>
  <c r="F585" i="24"/>
  <c r="G585" i="24"/>
  <c r="E586" i="24"/>
  <c r="F586" i="24"/>
  <c r="G586" i="24"/>
  <c r="E587" i="24"/>
  <c r="F587" i="24"/>
  <c r="G587" i="24"/>
  <c r="E588" i="24"/>
  <c r="F588" i="24"/>
  <c r="G588" i="24"/>
  <c r="E589" i="24"/>
  <c r="F589" i="24"/>
  <c r="G589" i="24"/>
  <c r="E590" i="24"/>
  <c r="F590" i="24"/>
  <c r="G590" i="24"/>
  <c r="E591" i="24"/>
  <c r="F591" i="24"/>
  <c r="G591" i="24"/>
  <c r="E592" i="24"/>
  <c r="F592" i="24"/>
  <c r="G592" i="24"/>
  <c r="E593" i="24"/>
  <c r="F593" i="24"/>
  <c r="G593" i="24"/>
  <c r="E594" i="24"/>
  <c r="F594" i="24"/>
  <c r="G594" i="24"/>
  <c r="E595" i="24"/>
  <c r="F595" i="24"/>
  <c r="G595" i="24"/>
  <c r="E596" i="24"/>
  <c r="F596" i="24"/>
  <c r="G596" i="24"/>
  <c r="E597" i="24"/>
  <c r="F597" i="24"/>
  <c r="G597" i="24"/>
  <c r="E598" i="24"/>
  <c r="F598" i="24"/>
  <c r="G598" i="24"/>
  <c r="E599" i="24"/>
  <c r="F599" i="24"/>
  <c r="G599" i="24"/>
  <c r="E600" i="24"/>
  <c r="F600" i="24"/>
  <c r="G600" i="24"/>
  <c r="E601" i="24"/>
  <c r="F601" i="24"/>
  <c r="G601" i="24"/>
  <c r="E602" i="24"/>
  <c r="F602" i="24"/>
  <c r="G602" i="24"/>
  <c r="E603" i="24"/>
  <c r="F603" i="24"/>
  <c r="G603" i="24"/>
  <c r="E604" i="24"/>
  <c r="F604" i="24"/>
  <c r="G604" i="24"/>
  <c r="E605" i="24"/>
  <c r="F605" i="24"/>
  <c r="G605" i="24"/>
  <c r="E606" i="24"/>
  <c r="F606" i="24"/>
  <c r="G606" i="24"/>
  <c r="E607" i="24"/>
  <c r="F607" i="24"/>
  <c r="G607" i="24"/>
  <c r="E608" i="24"/>
  <c r="F608" i="24"/>
  <c r="G608" i="24"/>
  <c r="E609" i="24"/>
  <c r="F609" i="24"/>
  <c r="G609" i="24"/>
  <c r="E610" i="24"/>
  <c r="F610" i="24"/>
  <c r="G610" i="24"/>
  <c r="E611" i="24"/>
  <c r="F611" i="24"/>
  <c r="G611" i="24"/>
  <c r="E612" i="24"/>
  <c r="F612" i="24"/>
  <c r="G612" i="24"/>
  <c r="E613" i="24"/>
  <c r="F613" i="24"/>
  <c r="G613" i="24"/>
  <c r="E614" i="24"/>
  <c r="F614" i="24"/>
  <c r="G614" i="24"/>
  <c r="E615" i="24"/>
  <c r="F615" i="24"/>
  <c r="G615" i="24"/>
  <c r="E616" i="24"/>
  <c r="F616" i="24"/>
  <c r="G616" i="24"/>
  <c r="E617" i="24"/>
  <c r="F617" i="24"/>
  <c r="G617" i="24"/>
  <c r="E618" i="24"/>
  <c r="F618" i="24"/>
  <c r="G618" i="24"/>
  <c r="E619" i="24"/>
  <c r="F619" i="24"/>
  <c r="G619" i="24"/>
  <c r="E620" i="24"/>
  <c r="F620" i="24"/>
  <c r="G620" i="24"/>
  <c r="E621" i="24"/>
  <c r="F621" i="24"/>
  <c r="G621" i="24"/>
  <c r="E622" i="24"/>
  <c r="F622" i="24"/>
  <c r="G622" i="24"/>
  <c r="E623" i="24"/>
  <c r="F623" i="24"/>
  <c r="G623" i="24"/>
  <c r="E624" i="24"/>
  <c r="F624" i="24"/>
  <c r="G624" i="24"/>
  <c r="E625" i="24"/>
  <c r="F625" i="24"/>
  <c r="G625" i="24"/>
  <c r="E626" i="24"/>
  <c r="F626" i="24"/>
  <c r="G626" i="24"/>
  <c r="E627" i="24"/>
  <c r="F627" i="24"/>
  <c r="G627" i="24"/>
  <c r="E628" i="24"/>
  <c r="F628" i="24"/>
  <c r="G628" i="24"/>
  <c r="E629" i="24"/>
  <c r="F629" i="24"/>
  <c r="G629" i="24"/>
  <c r="E630" i="24"/>
  <c r="F630" i="24"/>
  <c r="G630" i="24"/>
  <c r="E631" i="24"/>
  <c r="F631" i="24"/>
  <c r="G631" i="24"/>
  <c r="E632" i="24"/>
  <c r="F632" i="24"/>
  <c r="G632" i="24"/>
  <c r="E633" i="24"/>
  <c r="F633" i="24"/>
  <c r="G633" i="24"/>
  <c r="E634" i="24"/>
  <c r="F634" i="24"/>
  <c r="G634" i="24"/>
  <c r="E635" i="24"/>
  <c r="F635" i="24"/>
  <c r="G635" i="24"/>
  <c r="E636" i="24"/>
  <c r="F636" i="24"/>
  <c r="G636" i="24"/>
  <c r="E637" i="24"/>
  <c r="F637" i="24"/>
  <c r="G637" i="24"/>
  <c r="E638" i="24"/>
  <c r="F638" i="24"/>
  <c r="G638" i="24"/>
  <c r="E639" i="24"/>
  <c r="F639" i="24"/>
  <c r="G639" i="24"/>
  <c r="E640" i="24"/>
  <c r="F640" i="24"/>
  <c r="G640" i="24"/>
  <c r="E641" i="24"/>
  <c r="F641" i="24"/>
  <c r="G641" i="24"/>
  <c r="E642" i="24"/>
  <c r="F642" i="24"/>
  <c r="G642" i="24"/>
  <c r="E643" i="24"/>
  <c r="F643" i="24"/>
  <c r="G643" i="24"/>
  <c r="E644" i="24"/>
  <c r="F644" i="24"/>
  <c r="G644" i="24"/>
  <c r="E645" i="24"/>
  <c r="F645" i="24"/>
  <c r="G645" i="24"/>
  <c r="E646" i="24"/>
  <c r="F646" i="24"/>
  <c r="G646" i="24"/>
  <c r="E647" i="24"/>
  <c r="F647" i="24"/>
  <c r="G647" i="24"/>
  <c r="E648" i="24"/>
  <c r="F648" i="24"/>
  <c r="G648" i="24"/>
  <c r="E649" i="24"/>
  <c r="F649" i="24"/>
  <c r="G649" i="24"/>
  <c r="E650" i="24"/>
  <c r="F650" i="24"/>
  <c r="G650" i="24"/>
  <c r="E651" i="24"/>
  <c r="F651" i="24"/>
  <c r="G651" i="24"/>
  <c r="E652" i="24"/>
  <c r="F652" i="24"/>
  <c r="G652" i="24"/>
  <c r="E653" i="24"/>
  <c r="F653" i="24"/>
  <c r="G653" i="24"/>
  <c r="E654" i="24"/>
  <c r="F654" i="24"/>
  <c r="G654" i="24"/>
  <c r="E655" i="24"/>
  <c r="F655" i="24"/>
  <c r="G655" i="24"/>
  <c r="E656" i="24"/>
  <c r="F656" i="24"/>
  <c r="G656" i="24"/>
  <c r="E657" i="24"/>
  <c r="F657" i="24"/>
  <c r="G657" i="24"/>
  <c r="E658" i="24"/>
  <c r="F658" i="24"/>
  <c r="G658" i="24"/>
  <c r="E659" i="24"/>
  <c r="F659" i="24"/>
  <c r="G659" i="24"/>
  <c r="E660" i="24"/>
  <c r="F660" i="24"/>
  <c r="G660" i="24"/>
  <c r="E661" i="24"/>
  <c r="F661" i="24"/>
  <c r="G661" i="24"/>
  <c r="E662" i="24"/>
  <c r="F662" i="24"/>
  <c r="G662" i="24"/>
  <c r="E663" i="24"/>
  <c r="F663" i="24"/>
  <c r="G663" i="24"/>
  <c r="E664" i="24"/>
  <c r="F664" i="24"/>
  <c r="G664" i="24"/>
  <c r="E665" i="24"/>
  <c r="F665" i="24"/>
  <c r="G665" i="24"/>
  <c r="E666" i="24"/>
  <c r="F666" i="24"/>
  <c r="G666" i="24"/>
  <c r="E667" i="24"/>
  <c r="F667" i="24"/>
  <c r="G667" i="24"/>
  <c r="E668" i="24"/>
  <c r="F668" i="24"/>
  <c r="G668" i="24"/>
  <c r="E669" i="24"/>
  <c r="F669" i="24"/>
  <c r="G669" i="24"/>
  <c r="E670" i="24"/>
  <c r="F670" i="24"/>
  <c r="G670" i="24"/>
  <c r="E671" i="24"/>
  <c r="F671" i="24"/>
  <c r="G671" i="24"/>
  <c r="E672" i="24"/>
  <c r="F672" i="24"/>
  <c r="G672" i="24"/>
  <c r="E673" i="24"/>
  <c r="F673" i="24"/>
  <c r="G673" i="24"/>
  <c r="E674" i="24"/>
  <c r="F674" i="24"/>
  <c r="G674" i="24"/>
  <c r="E675" i="24"/>
  <c r="F675" i="24"/>
  <c r="G675" i="24"/>
  <c r="E676" i="24"/>
  <c r="F676" i="24"/>
  <c r="G676" i="24"/>
  <c r="E677" i="24"/>
  <c r="F677" i="24"/>
  <c r="G677" i="24"/>
  <c r="E678" i="24"/>
  <c r="F678" i="24"/>
  <c r="G678" i="24"/>
  <c r="E679" i="24"/>
  <c r="F679" i="24"/>
  <c r="G679" i="24"/>
  <c r="E680" i="24"/>
  <c r="F680" i="24"/>
  <c r="G680" i="24"/>
  <c r="E681" i="24"/>
  <c r="F681" i="24"/>
  <c r="G681" i="24"/>
  <c r="E682" i="24"/>
  <c r="F682" i="24"/>
  <c r="G682" i="24"/>
  <c r="E683" i="24"/>
  <c r="F683" i="24"/>
  <c r="G683" i="24"/>
  <c r="E684" i="24"/>
  <c r="F684" i="24"/>
  <c r="G684" i="24"/>
  <c r="E685" i="24"/>
  <c r="F685" i="24"/>
  <c r="G685" i="24"/>
  <c r="E686" i="24"/>
  <c r="F686" i="24"/>
  <c r="G686" i="24"/>
  <c r="E687" i="24"/>
  <c r="F687" i="24"/>
  <c r="G687" i="24"/>
  <c r="E688" i="24"/>
  <c r="F688" i="24"/>
  <c r="G688" i="24"/>
  <c r="E689" i="24"/>
  <c r="F689" i="24"/>
  <c r="G689" i="24"/>
  <c r="E690" i="24"/>
  <c r="F690" i="24"/>
  <c r="G690" i="24"/>
  <c r="E691" i="24"/>
  <c r="F691" i="24"/>
  <c r="G691" i="24"/>
  <c r="E692" i="24"/>
  <c r="F692" i="24"/>
  <c r="G692" i="24"/>
  <c r="E693" i="24"/>
  <c r="F693" i="24"/>
  <c r="G693" i="24"/>
  <c r="E694" i="24"/>
  <c r="F694" i="24"/>
  <c r="G694" i="24"/>
  <c r="E695" i="24"/>
  <c r="F695" i="24"/>
  <c r="G695" i="24"/>
  <c r="E696" i="24"/>
  <c r="F696" i="24"/>
  <c r="G696" i="24"/>
  <c r="E697" i="24"/>
  <c r="F697" i="24"/>
  <c r="G697" i="24"/>
  <c r="E698" i="24"/>
  <c r="F698" i="24"/>
  <c r="G698" i="24"/>
  <c r="E699" i="24"/>
  <c r="F699" i="24"/>
  <c r="G699" i="24"/>
  <c r="E700" i="24"/>
  <c r="F700" i="24"/>
  <c r="G700" i="24"/>
  <c r="E701" i="24"/>
  <c r="F701" i="24"/>
  <c r="G701" i="24"/>
  <c r="E702" i="24"/>
  <c r="F702" i="24"/>
  <c r="G702" i="24"/>
  <c r="E703" i="24"/>
  <c r="F703" i="24"/>
  <c r="G703" i="24"/>
  <c r="E704" i="24"/>
  <c r="F704" i="24"/>
  <c r="G704" i="24"/>
  <c r="E705" i="24"/>
  <c r="F705" i="24"/>
  <c r="G705" i="24"/>
  <c r="E706" i="24"/>
  <c r="F706" i="24"/>
  <c r="G706" i="24"/>
  <c r="E707" i="24"/>
  <c r="F707" i="24"/>
  <c r="G707" i="24"/>
  <c r="E708" i="24"/>
  <c r="F708" i="24"/>
  <c r="G708" i="24"/>
  <c r="E709" i="24"/>
  <c r="F709" i="24"/>
  <c r="G709" i="24"/>
  <c r="E710" i="24"/>
  <c r="F710" i="24"/>
  <c r="G710" i="24"/>
  <c r="E711" i="24"/>
  <c r="F711" i="24"/>
  <c r="G711" i="24"/>
  <c r="E712" i="24"/>
  <c r="F712" i="24"/>
  <c r="G712" i="24"/>
  <c r="E713" i="24"/>
  <c r="F713" i="24"/>
  <c r="G713" i="24"/>
  <c r="E714" i="24"/>
  <c r="F714" i="24"/>
  <c r="G714" i="24"/>
  <c r="E715" i="24"/>
  <c r="F715" i="24"/>
  <c r="G715" i="24"/>
  <c r="E716" i="24"/>
  <c r="F716" i="24"/>
  <c r="G716" i="24"/>
  <c r="E717" i="24"/>
  <c r="F717" i="24"/>
  <c r="G717" i="24"/>
  <c r="E718" i="24"/>
  <c r="F718" i="24"/>
  <c r="G718" i="24"/>
  <c r="E719" i="24"/>
  <c r="F719" i="24"/>
  <c r="G719" i="24"/>
  <c r="E720" i="24"/>
  <c r="F720" i="24"/>
  <c r="G720" i="24"/>
  <c r="E721" i="24"/>
  <c r="F721" i="24"/>
  <c r="G721" i="24"/>
  <c r="E722" i="24"/>
  <c r="F722" i="24"/>
  <c r="G722" i="24"/>
  <c r="E723" i="24"/>
  <c r="F723" i="24"/>
  <c r="G723" i="24"/>
  <c r="E724" i="24"/>
  <c r="F724" i="24"/>
  <c r="G724" i="24"/>
  <c r="E725" i="24"/>
  <c r="F725" i="24"/>
  <c r="G725" i="24"/>
  <c r="E726" i="24"/>
  <c r="F726" i="24"/>
  <c r="G726" i="24"/>
  <c r="E727" i="24"/>
  <c r="F727" i="24"/>
  <c r="G727" i="24"/>
  <c r="E728" i="24"/>
  <c r="F728" i="24"/>
  <c r="G728" i="24"/>
  <c r="E729" i="24"/>
  <c r="F729" i="24"/>
  <c r="G729" i="24"/>
  <c r="E730" i="24"/>
  <c r="F730" i="24"/>
  <c r="G730" i="24"/>
  <c r="E731" i="24"/>
  <c r="F731" i="24"/>
  <c r="G731" i="24"/>
  <c r="E732" i="24"/>
  <c r="F732" i="24"/>
  <c r="G732" i="24"/>
  <c r="E733" i="24"/>
  <c r="F733" i="24"/>
  <c r="G733" i="24"/>
  <c r="E734" i="24"/>
  <c r="F734" i="24"/>
  <c r="G734" i="24"/>
  <c r="E735" i="24"/>
  <c r="F735" i="24"/>
  <c r="G735" i="24"/>
  <c r="E736" i="24"/>
  <c r="F736" i="24"/>
  <c r="G736" i="24"/>
  <c r="E737" i="24"/>
  <c r="F737" i="24"/>
  <c r="G737" i="24"/>
  <c r="E738" i="24"/>
  <c r="F738" i="24"/>
  <c r="G738" i="24"/>
  <c r="E739" i="24"/>
  <c r="F739" i="24"/>
  <c r="G739" i="24"/>
  <c r="E740" i="24"/>
  <c r="F740" i="24"/>
  <c r="G740" i="24"/>
  <c r="E741" i="24"/>
  <c r="F741" i="24"/>
  <c r="G741" i="24"/>
  <c r="E742" i="24"/>
  <c r="F742" i="24"/>
  <c r="G742" i="24"/>
  <c r="E743" i="24"/>
  <c r="F743" i="24"/>
  <c r="G743" i="24"/>
  <c r="E744" i="24"/>
  <c r="F744" i="24"/>
  <c r="G744" i="24"/>
  <c r="E745" i="24"/>
  <c r="F745" i="24"/>
  <c r="G745" i="24"/>
  <c r="E746" i="24"/>
  <c r="F746" i="24"/>
  <c r="G746" i="24"/>
  <c r="E747" i="24"/>
  <c r="F747" i="24"/>
  <c r="G747" i="24"/>
  <c r="E748" i="24"/>
  <c r="F748" i="24"/>
  <c r="G748" i="24"/>
  <c r="E749" i="24"/>
  <c r="F749" i="24"/>
  <c r="G749" i="24"/>
  <c r="E750" i="24"/>
  <c r="F750" i="24"/>
  <c r="G750" i="24"/>
  <c r="E751" i="24"/>
  <c r="F751" i="24"/>
  <c r="G751" i="24"/>
  <c r="E752" i="24"/>
  <c r="F752" i="24"/>
  <c r="G752" i="24"/>
  <c r="E753" i="24"/>
  <c r="F753" i="24"/>
  <c r="G753" i="24"/>
  <c r="E754" i="24"/>
  <c r="F754" i="24"/>
  <c r="G754" i="24"/>
  <c r="E755" i="24"/>
  <c r="F755" i="24"/>
  <c r="G755" i="24"/>
  <c r="E756" i="24"/>
  <c r="F756" i="24"/>
  <c r="G756" i="24"/>
  <c r="E757" i="24"/>
  <c r="F757" i="24"/>
  <c r="G757" i="24"/>
  <c r="E758" i="24"/>
  <c r="F758" i="24"/>
  <c r="G758" i="24"/>
  <c r="E759" i="24"/>
  <c r="F759" i="24"/>
  <c r="G759" i="24"/>
  <c r="E760" i="24"/>
  <c r="F760" i="24"/>
  <c r="G760" i="24"/>
  <c r="E761" i="24"/>
  <c r="F761" i="24"/>
  <c r="G761" i="24"/>
  <c r="E762" i="24"/>
  <c r="F762" i="24"/>
  <c r="G762" i="24"/>
  <c r="E763" i="24"/>
  <c r="F763" i="24"/>
  <c r="G763" i="24"/>
  <c r="E764" i="24"/>
  <c r="F764" i="24"/>
  <c r="G764" i="24"/>
  <c r="E765" i="24"/>
  <c r="F765" i="24"/>
  <c r="G765" i="24"/>
  <c r="G310" i="24"/>
  <c r="F310" i="24"/>
  <c r="E310" i="2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F53" i="14"/>
  <c r="G53" i="14"/>
  <c r="E54" i="14"/>
  <c r="F54" i="14"/>
  <c r="G54" i="14"/>
  <c r="E55" i="14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G72" i="14"/>
  <c r="E73" i="14"/>
  <c r="F73" i="14"/>
  <c r="G73" i="14"/>
  <c r="E74" i="14"/>
  <c r="F74" i="14"/>
  <c r="G74" i="14"/>
  <c r="E75" i="14"/>
  <c r="F75" i="14"/>
  <c r="G75" i="14"/>
  <c r="E76" i="14"/>
  <c r="F76" i="14"/>
  <c r="G76" i="14"/>
  <c r="E77" i="14"/>
  <c r="F77" i="14"/>
  <c r="G77" i="14"/>
  <c r="E78" i="14"/>
  <c r="F78" i="14"/>
  <c r="G78" i="14"/>
  <c r="E79" i="14"/>
  <c r="F79" i="14"/>
  <c r="G79" i="14"/>
  <c r="E80" i="14"/>
  <c r="F80" i="14"/>
  <c r="G80" i="14"/>
  <c r="E81" i="14"/>
  <c r="F81" i="14"/>
  <c r="G81" i="14"/>
  <c r="E82" i="14"/>
  <c r="F82" i="14"/>
  <c r="G82" i="14"/>
  <c r="E83" i="14"/>
  <c r="F83" i="14"/>
  <c r="G83" i="14"/>
  <c r="E84" i="14"/>
  <c r="F84" i="14"/>
  <c r="G84" i="14"/>
  <c r="E85" i="14"/>
  <c r="F85" i="14"/>
  <c r="G85" i="14"/>
  <c r="E86" i="14"/>
  <c r="F86" i="14"/>
  <c r="G86" i="14"/>
  <c r="E87" i="14"/>
  <c r="F87" i="14"/>
  <c r="G87" i="14"/>
  <c r="E88" i="14"/>
  <c r="F88" i="14"/>
  <c r="G88" i="14"/>
  <c r="E89" i="14"/>
  <c r="F89" i="14"/>
  <c r="G89" i="14"/>
  <c r="E90" i="14"/>
  <c r="F90" i="14"/>
  <c r="G90" i="14"/>
  <c r="E91" i="14"/>
  <c r="F91" i="14"/>
  <c r="G91" i="14"/>
  <c r="E92" i="14"/>
  <c r="F92" i="14"/>
  <c r="G92" i="14"/>
  <c r="E93" i="14"/>
  <c r="F93" i="14"/>
  <c r="G93" i="14"/>
  <c r="E94" i="14"/>
  <c r="F94" i="14"/>
  <c r="G94" i="14"/>
  <c r="E95" i="14"/>
  <c r="F95" i="14"/>
  <c r="G95" i="14"/>
  <c r="E96" i="14"/>
  <c r="F96" i="14"/>
  <c r="G96" i="14"/>
  <c r="E97" i="14"/>
  <c r="F97" i="14"/>
  <c r="G97" i="14"/>
  <c r="E98" i="14"/>
  <c r="F98" i="14"/>
  <c r="G98" i="14"/>
  <c r="E99" i="14"/>
  <c r="F99" i="14"/>
  <c r="G99" i="14"/>
  <c r="E100" i="14"/>
  <c r="F100" i="14"/>
  <c r="G100" i="14"/>
  <c r="E101" i="14"/>
  <c r="F101" i="14"/>
  <c r="G101" i="14"/>
  <c r="E102" i="14"/>
  <c r="F102" i="14"/>
  <c r="G102" i="14"/>
  <c r="E103" i="14"/>
  <c r="F103" i="14"/>
  <c r="G103" i="14"/>
  <c r="E104" i="14"/>
  <c r="F104" i="14"/>
  <c r="G104" i="14"/>
  <c r="E105" i="14"/>
  <c r="F105" i="14"/>
  <c r="G105" i="14"/>
  <c r="E106" i="14"/>
  <c r="F106" i="14"/>
  <c r="G106" i="14"/>
  <c r="E107" i="14"/>
  <c r="F107" i="14"/>
  <c r="G107" i="14"/>
  <c r="E108" i="14"/>
  <c r="F108" i="14"/>
  <c r="G108" i="14"/>
  <c r="E109" i="14"/>
  <c r="F109" i="14"/>
  <c r="G109" i="14"/>
  <c r="E110" i="14"/>
  <c r="F110" i="14"/>
  <c r="G110" i="14"/>
  <c r="E111" i="14"/>
  <c r="F111" i="14"/>
  <c r="G111" i="14"/>
  <c r="E112" i="14"/>
  <c r="F112" i="14"/>
  <c r="G112" i="14"/>
  <c r="E113" i="14"/>
  <c r="F113" i="14"/>
  <c r="G113" i="14"/>
  <c r="E114" i="14"/>
  <c r="F114" i="14"/>
  <c r="G114" i="14"/>
  <c r="E115" i="14"/>
  <c r="F115" i="14"/>
  <c r="G115" i="14"/>
  <c r="E116" i="14"/>
  <c r="F116" i="14"/>
  <c r="G116" i="14"/>
  <c r="E117" i="14"/>
  <c r="F117" i="14"/>
  <c r="G117" i="14"/>
  <c r="E118" i="14"/>
  <c r="F118" i="14"/>
  <c r="G118" i="14"/>
  <c r="E119" i="14"/>
  <c r="F119" i="14"/>
  <c r="G119" i="14"/>
  <c r="E120" i="14"/>
  <c r="F120" i="14"/>
  <c r="G120" i="14"/>
  <c r="E121" i="14"/>
  <c r="F121" i="14"/>
  <c r="G121" i="14"/>
  <c r="E122" i="14"/>
  <c r="F122" i="14"/>
  <c r="G122" i="14"/>
  <c r="E123" i="14"/>
  <c r="F123" i="14"/>
  <c r="G123" i="14"/>
  <c r="E124" i="14"/>
  <c r="F124" i="14"/>
  <c r="G124" i="14"/>
  <c r="E125" i="14"/>
  <c r="F125" i="14"/>
  <c r="G125" i="14"/>
  <c r="E126" i="14"/>
  <c r="F126" i="14"/>
  <c r="G126" i="14"/>
  <c r="E127" i="14"/>
  <c r="F127" i="14"/>
  <c r="G127" i="14"/>
  <c r="E128" i="14"/>
  <c r="F128" i="14"/>
  <c r="G128" i="14"/>
  <c r="E129" i="14"/>
  <c r="F129" i="14"/>
  <c r="G129" i="14"/>
  <c r="E130" i="14"/>
  <c r="F130" i="14"/>
  <c r="G130" i="14"/>
  <c r="E131" i="14"/>
  <c r="F131" i="14"/>
  <c r="G131" i="14"/>
  <c r="E132" i="14"/>
  <c r="F132" i="14"/>
  <c r="G132" i="14"/>
  <c r="E133" i="14"/>
  <c r="F133" i="14"/>
  <c r="G133" i="14"/>
  <c r="E134" i="14"/>
  <c r="F134" i="14"/>
  <c r="G134" i="14"/>
  <c r="E135" i="14"/>
  <c r="F135" i="14"/>
  <c r="G135" i="14"/>
  <c r="E136" i="14"/>
  <c r="F136" i="14"/>
  <c r="G136" i="14"/>
  <c r="E137" i="14"/>
  <c r="F137" i="14"/>
  <c r="G137" i="14"/>
  <c r="E138" i="14"/>
  <c r="F138" i="14"/>
  <c r="G138" i="14"/>
  <c r="E139" i="14"/>
  <c r="F139" i="14"/>
  <c r="G139" i="14"/>
  <c r="E140" i="14"/>
  <c r="F140" i="14"/>
  <c r="G140" i="14"/>
  <c r="E141" i="14"/>
  <c r="F141" i="14"/>
  <c r="G141" i="14"/>
  <c r="E142" i="14"/>
  <c r="F142" i="14"/>
  <c r="G142" i="14"/>
  <c r="E143" i="14"/>
  <c r="F143" i="14"/>
  <c r="G143" i="14"/>
  <c r="E144" i="14"/>
  <c r="F144" i="14"/>
  <c r="G144" i="14"/>
  <c r="E145" i="14"/>
  <c r="F145" i="14"/>
  <c r="G145" i="14"/>
  <c r="E146" i="14"/>
  <c r="F146" i="14"/>
  <c r="G146" i="14"/>
  <c r="E147" i="14"/>
  <c r="F147" i="14"/>
  <c r="G147" i="14"/>
  <c r="E148" i="14"/>
  <c r="F148" i="14"/>
  <c r="G148" i="14"/>
  <c r="E149" i="14"/>
  <c r="F149" i="14"/>
  <c r="G149" i="14"/>
  <c r="E150" i="14"/>
  <c r="F150" i="14"/>
  <c r="G150" i="14"/>
  <c r="E151" i="14"/>
  <c r="F151" i="14"/>
  <c r="G151" i="14"/>
  <c r="E152" i="14"/>
  <c r="F152" i="14"/>
  <c r="G152" i="14"/>
  <c r="E153" i="14"/>
  <c r="F153" i="14"/>
  <c r="G153" i="14"/>
  <c r="E154" i="14"/>
  <c r="F154" i="14"/>
  <c r="G154" i="14"/>
  <c r="E155" i="14"/>
  <c r="F155" i="14"/>
  <c r="G155" i="14"/>
  <c r="E156" i="14"/>
  <c r="F156" i="14"/>
  <c r="G156" i="14"/>
  <c r="E157" i="14"/>
  <c r="F157" i="14"/>
  <c r="G157" i="14"/>
  <c r="E158" i="14"/>
  <c r="F158" i="14"/>
  <c r="G158" i="14"/>
  <c r="E159" i="14"/>
  <c r="F159" i="14"/>
  <c r="G159" i="14"/>
  <c r="E160" i="14"/>
  <c r="F160" i="14"/>
  <c r="G160" i="14"/>
  <c r="E161" i="14"/>
  <c r="F161" i="14"/>
  <c r="G161" i="14"/>
  <c r="E162" i="14"/>
  <c r="F162" i="14"/>
  <c r="G162" i="14"/>
  <c r="E163" i="14"/>
  <c r="F163" i="14"/>
  <c r="G163" i="14"/>
  <c r="E164" i="14"/>
  <c r="F164" i="14"/>
  <c r="G164" i="14"/>
  <c r="E165" i="14"/>
  <c r="F165" i="14"/>
  <c r="G165" i="14"/>
  <c r="E166" i="14"/>
  <c r="F166" i="14"/>
  <c r="G166" i="14"/>
  <c r="E167" i="14"/>
  <c r="F167" i="14"/>
  <c r="G167" i="14"/>
  <c r="E168" i="14"/>
  <c r="F168" i="14"/>
  <c r="G168" i="14"/>
  <c r="E169" i="14"/>
  <c r="F169" i="14"/>
  <c r="G169" i="14"/>
  <c r="E170" i="14"/>
  <c r="F170" i="14"/>
  <c r="G170" i="14"/>
  <c r="E171" i="14"/>
  <c r="F171" i="14"/>
  <c r="G171" i="14"/>
  <c r="E172" i="14"/>
  <c r="F172" i="14"/>
  <c r="G172" i="14"/>
  <c r="E173" i="14"/>
  <c r="F173" i="14"/>
  <c r="G173" i="14"/>
  <c r="E174" i="14"/>
  <c r="F174" i="14"/>
  <c r="G174" i="14"/>
  <c r="E175" i="14"/>
  <c r="F175" i="14"/>
  <c r="G175" i="14"/>
  <c r="E176" i="14"/>
  <c r="F176" i="14"/>
  <c r="G176" i="14"/>
  <c r="E177" i="14"/>
  <c r="F177" i="14"/>
  <c r="G177" i="14"/>
  <c r="E178" i="14"/>
  <c r="F178" i="14"/>
  <c r="G178" i="14"/>
  <c r="E179" i="14"/>
  <c r="F179" i="14"/>
  <c r="G179" i="14"/>
  <c r="E180" i="14"/>
  <c r="F180" i="14"/>
  <c r="G180" i="14"/>
  <c r="E181" i="14"/>
  <c r="F181" i="14"/>
  <c r="G181" i="14"/>
  <c r="E182" i="14"/>
  <c r="F182" i="14"/>
  <c r="G182" i="14"/>
  <c r="E183" i="14"/>
  <c r="F183" i="14"/>
  <c r="G183" i="14"/>
  <c r="E184" i="14"/>
  <c r="F184" i="14"/>
  <c r="G184" i="14"/>
  <c r="E185" i="14"/>
  <c r="F185" i="14"/>
  <c r="G185" i="14"/>
  <c r="E186" i="14"/>
  <c r="F186" i="14"/>
  <c r="G186" i="14"/>
  <c r="E187" i="14"/>
  <c r="F187" i="14"/>
  <c r="G187" i="14"/>
  <c r="E188" i="14"/>
  <c r="F188" i="14"/>
  <c r="G188" i="14"/>
  <c r="E189" i="14"/>
  <c r="F189" i="14"/>
  <c r="G189" i="14"/>
  <c r="E190" i="14"/>
  <c r="F190" i="14"/>
  <c r="G190" i="14"/>
  <c r="E191" i="14"/>
  <c r="F191" i="14"/>
  <c r="G191" i="14"/>
  <c r="E192" i="14"/>
  <c r="F192" i="14"/>
  <c r="G192" i="14"/>
  <c r="E193" i="14"/>
  <c r="F193" i="14"/>
  <c r="G193" i="14"/>
  <c r="E194" i="14"/>
  <c r="F194" i="14"/>
  <c r="G194" i="14"/>
  <c r="E195" i="14"/>
  <c r="F195" i="14"/>
  <c r="G195" i="14"/>
  <c r="E196" i="14"/>
  <c r="F196" i="14"/>
  <c r="G196" i="14"/>
  <c r="E197" i="14"/>
  <c r="F197" i="14"/>
  <c r="G197" i="14"/>
  <c r="E198" i="14"/>
  <c r="F198" i="14"/>
  <c r="G198" i="14"/>
  <c r="E199" i="14"/>
  <c r="F199" i="14"/>
  <c r="G199" i="14"/>
  <c r="E200" i="14"/>
  <c r="F200" i="14"/>
  <c r="G200" i="14"/>
  <c r="E201" i="14"/>
  <c r="F201" i="14"/>
  <c r="G201" i="14"/>
  <c r="E202" i="14"/>
  <c r="F202" i="14"/>
  <c r="G202" i="14"/>
  <c r="E203" i="14"/>
  <c r="F203" i="14"/>
  <c r="G203" i="14"/>
  <c r="E204" i="14"/>
  <c r="F204" i="14"/>
  <c r="G204" i="14"/>
  <c r="E205" i="14"/>
  <c r="F205" i="14"/>
  <c r="G205" i="14"/>
  <c r="E206" i="14"/>
  <c r="F206" i="14"/>
  <c r="G206" i="14"/>
  <c r="E207" i="14"/>
  <c r="F207" i="14"/>
  <c r="G207" i="14"/>
  <c r="E208" i="14"/>
  <c r="F208" i="14"/>
  <c r="G208" i="14"/>
  <c r="E209" i="14"/>
  <c r="F209" i="14"/>
  <c r="G209" i="14"/>
  <c r="E210" i="14"/>
  <c r="F210" i="14"/>
  <c r="G210" i="14"/>
  <c r="E211" i="14"/>
  <c r="F211" i="14"/>
  <c r="G211" i="14"/>
  <c r="E212" i="14"/>
  <c r="F212" i="14"/>
  <c r="G212" i="14"/>
  <c r="E213" i="14"/>
  <c r="F213" i="14"/>
  <c r="G213" i="14"/>
  <c r="E214" i="14"/>
  <c r="F214" i="14"/>
  <c r="G214" i="14"/>
  <c r="E215" i="14"/>
  <c r="F215" i="14"/>
  <c r="G215" i="14"/>
  <c r="E216" i="14"/>
  <c r="F216" i="14"/>
  <c r="G216" i="14"/>
  <c r="E217" i="14"/>
  <c r="F217" i="14"/>
  <c r="G217" i="14"/>
  <c r="E218" i="14"/>
  <c r="F218" i="14"/>
  <c r="G218" i="14"/>
  <c r="E219" i="14"/>
  <c r="F219" i="14"/>
  <c r="G219" i="14"/>
  <c r="E220" i="14"/>
  <c r="F220" i="14"/>
  <c r="G220" i="14"/>
  <c r="E221" i="14"/>
  <c r="F221" i="14"/>
  <c r="G221" i="14"/>
  <c r="E222" i="14"/>
  <c r="F222" i="14"/>
  <c r="G222" i="14"/>
  <c r="E223" i="14"/>
  <c r="F223" i="14"/>
  <c r="G223" i="14"/>
  <c r="E224" i="14"/>
  <c r="F224" i="14"/>
  <c r="G224" i="14"/>
  <c r="E225" i="14"/>
  <c r="F225" i="14"/>
  <c r="G225" i="14"/>
  <c r="E226" i="14"/>
  <c r="F226" i="14"/>
  <c r="G226" i="14"/>
  <c r="E227" i="14"/>
  <c r="F227" i="14"/>
  <c r="G227" i="14"/>
  <c r="E228" i="14"/>
  <c r="F228" i="14"/>
  <c r="G228" i="14"/>
  <c r="E229" i="14"/>
  <c r="F229" i="14"/>
  <c r="G229" i="14"/>
  <c r="E230" i="14"/>
  <c r="F230" i="14"/>
  <c r="G230" i="14"/>
  <c r="E231" i="14"/>
  <c r="F231" i="14"/>
  <c r="G231" i="14"/>
  <c r="E232" i="14"/>
  <c r="F232" i="14"/>
  <c r="G232" i="14"/>
  <c r="E233" i="14"/>
  <c r="F233" i="14"/>
  <c r="G233" i="14"/>
  <c r="E234" i="14"/>
  <c r="F234" i="14"/>
  <c r="G234" i="14"/>
  <c r="E235" i="14"/>
  <c r="F235" i="14"/>
  <c r="G235" i="14"/>
  <c r="E236" i="14"/>
  <c r="F236" i="14"/>
  <c r="G236" i="14"/>
  <c r="E237" i="14"/>
  <c r="F237" i="14"/>
  <c r="G237" i="14"/>
  <c r="E238" i="14"/>
  <c r="F238" i="14"/>
  <c r="G238" i="14"/>
  <c r="E239" i="14"/>
  <c r="F239" i="14"/>
  <c r="G239" i="14"/>
  <c r="E240" i="14"/>
  <c r="F240" i="14"/>
  <c r="G240" i="14"/>
  <c r="E241" i="14"/>
  <c r="F241" i="14"/>
  <c r="G241" i="14"/>
  <c r="E242" i="14"/>
  <c r="F242" i="14"/>
  <c r="G242" i="14"/>
  <c r="E243" i="14"/>
  <c r="F243" i="14"/>
  <c r="G243" i="14"/>
  <c r="E244" i="14"/>
  <c r="F244" i="14"/>
  <c r="G244" i="14"/>
  <c r="E245" i="14"/>
  <c r="F245" i="14"/>
  <c r="G245" i="14"/>
  <c r="E246" i="14"/>
  <c r="F246" i="14"/>
  <c r="G246" i="14"/>
  <c r="E247" i="14"/>
  <c r="F247" i="14"/>
  <c r="G247" i="14"/>
  <c r="E248" i="14"/>
  <c r="F248" i="14"/>
  <c r="G248" i="14"/>
  <c r="E249" i="14"/>
  <c r="F249" i="14"/>
  <c r="G249" i="14"/>
  <c r="E250" i="14"/>
  <c r="F250" i="14"/>
  <c r="G250" i="14"/>
  <c r="E251" i="14"/>
  <c r="F251" i="14"/>
  <c r="G251" i="14"/>
  <c r="E252" i="14"/>
  <c r="F252" i="14"/>
  <c r="G252" i="14"/>
  <c r="E253" i="14"/>
  <c r="F253" i="14"/>
  <c r="G253" i="14"/>
  <c r="E254" i="14"/>
  <c r="F254" i="14"/>
  <c r="G254" i="14"/>
  <c r="E255" i="14"/>
  <c r="F255" i="14"/>
  <c r="G255" i="14"/>
  <c r="E256" i="14"/>
  <c r="F256" i="14"/>
  <c r="G256" i="14"/>
  <c r="E257" i="14"/>
  <c r="F257" i="14"/>
  <c r="G257" i="14"/>
  <c r="E258" i="14"/>
  <c r="F258" i="14"/>
  <c r="G258" i="14"/>
  <c r="E259" i="14"/>
  <c r="F259" i="14"/>
  <c r="G259" i="14"/>
  <c r="E260" i="14"/>
  <c r="F260" i="14"/>
  <c r="G260" i="14"/>
  <c r="E261" i="14"/>
  <c r="F261" i="14"/>
  <c r="G261" i="14"/>
  <c r="E262" i="14"/>
  <c r="F262" i="14"/>
  <c r="G262" i="14"/>
  <c r="E263" i="14"/>
  <c r="F263" i="14"/>
  <c r="G263" i="14"/>
  <c r="E264" i="14"/>
  <c r="F264" i="14"/>
  <c r="G264" i="14"/>
  <c r="E265" i="14"/>
  <c r="F265" i="14"/>
  <c r="G265" i="14"/>
  <c r="E266" i="14"/>
  <c r="F266" i="14"/>
  <c r="G266" i="14"/>
  <c r="E267" i="14"/>
  <c r="F267" i="14"/>
  <c r="G267" i="14"/>
  <c r="E268" i="14"/>
  <c r="F268" i="14"/>
  <c r="G268" i="14"/>
  <c r="E269" i="14"/>
  <c r="F269" i="14"/>
  <c r="G269" i="14"/>
  <c r="E270" i="14"/>
  <c r="F270" i="14"/>
  <c r="G270" i="14"/>
  <c r="E271" i="14"/>
  <c r="F271" i="14"/>
  <c r="G271" i="14"/>
  <c r="E272" i="14"/>
  <c r="F272" i="14"/>
  <c r="G272" i="14"/>
  <c r="E273" i="14"/>
  <c r="F273" i="14"/>
  <c r="G273" i="14"/>
  <c r="E274" i="14"/>
  <c r="F274" i="14"/>
  <c r="G274" i="14"/>
  <c r="E275" i="14"/>
  <c r="F275" i="14"/>
  <c r="G275" i="14"/>
  <c r="E276" i="14"/>
  <c r="F276" i="14"/>
  <c r="G276" i="14"/>
  <c r="E277" i="14"/>
  <c r="F277" i="14"/>
  <c r="G277" i="14"/>
  <c r="E278" i="14"/>
  <c r="F278" i="14"/>
  <c r="G278" i="14"/>
  <c r="E279" i="14"/>
  <c r="F279" i="14"/>
  <c r="G279" i="14"/>
  <c r="E280" i="14"/>
  <c r="F280" i="14"/>
  <c r="G280" i="14"/>
  <c r="E281" i="14"/>
  <c r="F281" i="14"/>
  <c r="G281" i="14"/>
  <c r="E282" i="14"/>
  <c r="F282" i="14"/>
  <c r="G282" i="14"/>
  <c r="E283" i="14"/>
  <c r="F283" i="14"/>
  <c r="G283" i="14"/>
  <c r="E284" i="14"/>
  <c r="F284" i="14"/>
  <c r="G284" i="14"/>
  <c r="E285" i="14"/>
  <c r="F285" i="14"/>
  <c r="G285" i="14"/>
  <c r="E286" i="14"/>
  <c r="F286" i="14"/>
  <c r="G286" i="14"/>
  <c r="E287" i="14"/>
  <c r="F287" i="14"/>
  <c r="G287" i="14"/>
  <c r="E288" i="14"/>
  <c r="F288" i="14"/>
  <c r="G288" i="14"/>
  <c r="E289" i="14"/>
  <c r="F289" i="14"/>
  <c r="G289" i="14"/>
  <c r="E290" i="14"/>
  <c r="F290" i="14"/>
  <c r="G290" i="14"/>
  <c r="E291" i="14"/>
  <c r="F291" i="14"/>
  <c r="G291" i="14"/>
  <c r="E292" i="14"/>
  <c r="F292" i="14"/>
  <c r="G292" i="14"/>
  <c r="E293" i="14"/>
  <c r="F293" i="14"/>
  <c r="G293" i="14"/>
  <c r="E294" i="14"/>
  <c r="F294" i="14"/>
  <c r="G294" i="14"/>
  <c r="E295" i="14"/>
  <c r="F295" i="14"/>
  <c r="G295" i="14"/>
  <c r="E296" i="14"/>
  <c r="F296" i="14"/>
  <c r="G296" i="14"/>
  <c r="E297" i="14"/>
  <c r="F297" i="14"/>
  <c r="G297" i="14"/>
  <c r="E298" i="14"/>
  <c r="F298" i="14"/>
  <c r="G298" i="14"/>
  <c r="E299" i="14"/>
  <c r="F299" i="14"/>
  <c r="G299" i="14"/>
  <c r="E300" i="14"/>
  <c r="F300" i="14"/>
  <c r="G300" i="14"/>
  <c r="E301" i="14"/>
  <c r="F301" i="14"/>
  <c r="G301" i="14"/>
  <c r="E302" i="14"/>
  <c r="F302" i="14"/>
  <c r="G302" i="14"/>
  <c r="E303" i="14"/>
  <c r="F303" i="14"/>
  <c r="G303" i="14"/>
  <c r="E304" i="14"/>
  <c r="F304" i="14"/>
  <c r="G304" i="14"/>
  <c r="E305" i="14"/>
  <c r="F305" i="14"/>
  <c r="G305" i="14"/>
  <c r="E306" i="14"/>
  <c r="F306" i="14"/>
  <c r="G306" i="14"/>
  <c r="E307" i="14"/>
  <c r="F307" i="14"/>
  <c r="G307" i="14"/>
  <c r="E308" i="14"/>
  <c r="F308" i="14"/>
  <c r="G308" i="14"/>
  <c r="E309" i="14"/>
  <c r="F309" i="14"/>
  <c r="G309" i="14"/>
  <c r="G40" i="14"/>
  <c r="F40" i="14"/>
  <c r="E40" i="14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C41" i="13"/>
  <c r="D41" i="13"/>
  <c r="C42" i="13"/>
  <c r="D42" i="13"/>
  <c r="C43" i="13"/>
  <c r="D43" i="13"/>
  <c r="C44" i="13"/>
  <c r="D44" i="13"/>
  <c r="C45" i="13"/>
  <c r="D45" i="13"/>
  <c r="C46" i="13"/>
  <c r="D46" i="13"/>
  <c r="C47" i="13"/>
  <c r="D47" i="13"/>
  <c r="C48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5" i="13"/>
  <c r="D55" i="13"/>
  <c r="C56" i="13"/>
  <c r="D56" i="13"/>
  <c r="C57" i="13"/>
  <c r="D57" i="13"/>
  <c r="C58" i="13"/>
  <c r="D58" i="13"/>
  <c r="C59" i="13"/>
  <c r="D59" i="13"/>
  <c r="C60" i="13"/>
  <c r="D60" i="13"/>
  <c r="C61" i="13"/>
  <c r="D61" i="13"/>
  <c r="C62" i="13"/>
  <c r="D62" i="13"/>
  <c r="C63" i="13"/>
  <c r="D63" i="13"/>
  <c r="C64" i="13"/>
  <c r="D64" i="13"/>
  <c r="C65" i="13"/>
  <c r="D65" i="13"/>
  <c r="C66" i="13"/>
  <c r="D66" i="13"/>
  <c r="C67" i="13"/>
  <c r="D67" i="13"/>
  <c r="C68" i="13"/>
  <c r="D68" i="13"/>
  <c r="C69" i="13"/>
  <c r="D69" i="13"/>
  <c r="C70" i="13"/>
  <c r="D70" i="13"/>
  <c r="C71" i="13"/>
  <c r="D71" i="13"/>
  <c r="C72" i="13"/>
  <c r="D72" i="13"/>
  <c r="C73" i="13"/>
  <c r="D73" i="13"/>
  <c r="C74" i="13"/>
  <c r="D74" i="13"/>
  <c r="C75" i="13"/>
  <c r="D75" i="13"/>
  <c r="C76" i="13"/>
  <c r="D76" i="13"/>
  <c r="C77" i="13"/>
  <c r="D77" i="13"/>
  <c r="C78" i="13"/>
  <c r="D78" i="13"/>
  <c r="C79" i="13"/>
  <c r="D79" i="13"/>
  <c r="C80" i="13"/>
  <c r="D80" i="13"/>
  <c r="C81" i="13"/>
  <c r="D81" i="13"/>
  <c r="C82" i="13"/>
  <c r="D82" i="13"/>
  <c r="C83" i="13"/>
  <c r="D83" i="13"/>
  <c r="C84" i="13"/>
  <c r="D84" i="13"/>
  <c r="C85" i="13"/>
  <c r="D85" i="13"/>
  <c r="C86" i="13"/>
  <c r="D86" i="13"/>
  <c r="C87" i="13"/>
  <c r="D87" i="13"/>
  <c r="C88" i="13"/>
  <c r="D88" i="13"/>
  <c r="C89" i="13"/>
  <c r="D89" i="13"/>
  <c r="C90" i="13"/>
  <c r="D90" i="13"/>
  <c r="C91" i="13"/>
  <c r="D91" i="13"/>
  <c r="C92" i="13"/>
  <c r="D92" i="13"/>
  <c r="C93" i="13"/>
  <c r="D93" i="13"/>
  <c r="C94" i="13"/>
  <c r="D94" i="13"/>
  <c r="C95" i="13"/>
  <c r="D95" i="13"/>
  <c r="C96" i="13"/>
  <c r="D96" i="13"/>
  <c r="C97" i="13"/>
  <c r="D97" i="13"/>
  <c r="C98" i="13"/>
  <c r="D98" i="13"/>
  <c r="C99" i="13"/>
  <c r="D99" i="13"/>
  <c r="C100" i="13"/>
  <c r="D100" i="13"/>
  <c r="C101" i="13"/>
  <c r="D101" i="13"/>
  <c r="C102" i="13"/>
  <c r="D102" i="13"/>
  <c r="C103" i="13"/>
  <c r="D103" i="13"/>
  <c r="C104" i="13"/>
  <c r="D104" i="13"/>
  <c r="C105" i="13"/>
  <c r="D105" i="13"/>
  <c r="C106" i="13"/>
  <c r="D106" i="13"/>
  <c r="C107" i="13"/>
  <c r="D107" i="13"/>
  <c r="C108" i="13"/>
  <c r="D108" i="13"/>
  <c r="C109" i="13"/>
  <c r="D109" i="13"/>
  <c r="C110" i="13"/>
  <c r="D110" i="13"/>
  <c r="C111" i="13"/>
  <c r="D111" i="13"/>
  <c r="C112" i="13"/>
  <c r="D112" i="13"/>
  <c r="C113" i="13"/>
  <c r="D113" i="13"/>
  <c r="C114" i="13"/>
  <c r="D114" i="13"/>
  <c r="C115" i="13"/>
  <c r="D115" i="13"/>
  <c r="C116" i="13"/>
  <c r="D116" i="13"/>
  <c r="C117" i="13"/>
  <c r="D117" i="13"/>
  <c r="C118" i="13"/>
  <c r="D118" i="13"/>
  <c r="C119" i="13"/>
  <c r="D119" i="13"/>
  <c r="C120" i="13"/>
  <c r="D120" i="13"/>
  <c r="C121" i="13"/>
  <c r="D121" i="13"/>
  <c r="C122" i="13"/>
  <c r="D122" i="13"/>
  <c r="C123" i="13"/>
  <c r="D123" i="13"/>
  <c r="C124" i="13"/>
  <c r="D124" i="13"/>
  <c r="C125" i="13"/>
  <c r="D125" i="13"/>
  <c r="C126" i="13"/>
  <c r="D126" i="13"/>
  <c r="C127" i="13"/>
  <c r="D127" i="13"/>
  <c r="C128" i="13"/>
  <c r="D128" i="13"/>
  <c r="C129" i="13"/>
  <c r="D129" i="13"/>
  <c r="C130" i="13"/>
  <c r="D130" i="13"/>
  <c r="C131" i="13"/>
  <c r="D131" i="13"/>
  <c r="C132" i="13"/>
  <c r="D132" i="13"/>
  <c r="C133" i="13"/>
  <c r="D133" i="13"/>
  <c r="C134" i="13"/>
  <c r="D134" i="13"/>
  <c r="C135" i="13"/>
  <c r="D135" i="13"/>
  <c r="C136" i="13"/>
  <c r="D136" i="13"/>
  <c r="C137" i="13"/>
  <c r="D137" i="13"/>
  <c r="C138" i="13"/>
  <c r="D138" i="13"/>
  <c r="C139" i="13"/>
  <c r="D139" i="13"/>
  <c r="C140" i="13"/>
  <c r="D140" i="13"/>
  <c r="C141" i="13"/>
  <c r="D141" i="13"/>
  <c r="C142" i="13"/>
  <c r="D142" i="13"/>
  <c r="C143" i="13"/>
  <c r="D143" i="13"/>
  <c r="C144" i="13"/>
  <c r="D144" i="13"/>
  <c r="C145" i="13"/>
  <c r="D145" i="13"/>
  <c r="C146" i="13"/>
  <c r="D146" i="13"/>
  <c r="C147" i="13"/>
  <c r="D147" i="13"/>
  <c r="C148" i="13"/>
  <c r="D148" i="13"/>
  <c r="C149" i="13"/>
  <c r="D149" i="13"/>
  <c r="C150" i="13"/>
  <c r="D150" i="13"/>
  <c r="C151" i="13"/>
  <c r="D151" i="13"/>
  <c r="C152" i="13"/>
  <c r="D152" i="13"/>
  <c r="C153" i="13"/>
  <c r="D153" i="13"/>
  <c r="C154" i="13"/>
  <c r="D154" i="13"/>
  <c r="C155" i="13"/>
  <c r="D155" i="13"/>
  <c r="C156" i="13"/>
  <c r="D156" i="13"/>
  <c r="C157" i="13"/>
  <c r="D157" i="13"/>
  <c r="C158" i="13"/>
  <c r="D158" i="13"/>
  <c r="C159" i="13"/>
  <c r="D159" i="13"/>
  <c r="C160" i="13"/>
  <c r="D160" i="13"/>
  <c r="C161" i="13"/>
  <c r="D161" i="13"/>
  <c r="C162" i="13"/>
  <c r="D162" i="13"/>
  <c r="C163" i="13"/>
  <c r="D163" i="13"/>
  <c r="C164" i="13"/>
  <c r="D164" i="13"/>
  <c r="C165" i="13"/>
  <c r="D165" i="13"/>
  <c r="C166" i="13"/>
  <c r="D166" i="13"/>
  <c r="C167" i="13"/>
  <c r="D167" i="13"/>
  <c r="C168" i="13"/>
  <c r="D168" i="13"/>
  <c r="C169" i="13"/>
  <c r="D169" i="13"/>
  <c r="C170" i="13"/>
  <c r="D170" i="13"/>
  <c r="C171" i="13"/>
  <c r="D171" i="13"/>
  <c r="C172" i="13"/>
  <c r="D172" i="13"/>
  <c r="C173" i="13"/>
  <c r="D173" i="13"/>
  <c r="C174" i="13"/>
  <c r="D174" i="13"/>
  <c r="C175" i="13"/>
  <c r="D175" i="13"/>
  <c r="C176" i="13"/>
  <c r="D176" i="13"/>
  <c r="C177" i="13"/>
  <c r="D177" i="13"/>
  <c r="C178" i="13"/>
  <c r="D178" i="13"/>
  <c r="C179" i="13"/>
  <c r="D179" i="13"/>
  <c r="C180" i="13"/>
  <c r="D180" i="13"/>
  <c r="C181" i="13"/>
  <c r="D181" i="13"/>
  <c r="C182" i="13"/>
  <c r="D182" i="13"/>
  <c r="C183" i="13"/>
  <c r="D183" i="13"/>
  <c r="C184" i="13"/>
  <c r="D184" i="13"/>
  <c r="C185" i="13"/>
  <c r="D185" i="13"/>
  <c r="C186" i="13"/>
  <c r="D186" i="13"/>
  <c r="C187" i="13"/>
  <c r="D187" i="13"/>
  <c r="C188" i="13"/>
  <c r="D188" i="13"/>
  <c r="C189" i="13"/>
  <c r="D189" i="13"/>
  <c r="C190" i="13"/>
  <c r="D190" i="13"/>
  <c r="C191" i="13"/>
  <c r="D191" i="13"/>
  <c r="C192" i="13"/>
  <c r="D192" i="13"/>
  <c r="C193" i="13"/>
  <c r="D193" i="13"/>
  <c r="C194" i="13"/>
  <c r="D194" i="13"/>
  <c r="C195" i="13"/>
  <c r="D195" i="13"/>
  <c r="C196" i="13"/>
  <c r="D196" i="13"/>
  <c r="C197" i="13"/>
  <c r="D197" i="13"/>
  <c r="C198" i="13"/>
  <c r="D198" i="13"/>
  <c r="C199" i="13"/>
  <c r="D199" i="13"/>
  <c r="C200" i="13"/>
  <c r="D200" i="13"/>
  <c r="C201" i="13"/>
  <c r="D201" i="13"/>
  <c r="C202" i="13"/>
  <c r="D202" i="13"/>
  <c r="C203" i="13"/>
  <c r="D203" i="13"/>
  <c r="C204" i="13"/>
  <c r="D204" i="13"/>
  <c r="C205" i="13"/>
  <c r="D205" i="13"/>
  <c r="C206" i="13"/>
  <c r="D206" i="13"/>
  <c r="C207" i="13"/>
  <c r="D207" i="13"/>
  <c r="C208" i="13"/>
  <c r="D208" i="13"/>
  <c r="C209" i="13"/>
  <c r="D209" i="13"/>
  <c r="C210" i="13"/>
  <c r="D210" i="13"/>
  <c r="C211" i="13"/>
  <c r="D211" i="13"/>
  <c r="C212" i="13"/>
  <c r="D212" i="13"/>
  <c r="C213" i="13"/>
  <c r="D213" i="13"/>
  <c r="C214" i="13"/>
  <c r="D214" i="13"/>
  <c r="C215" i="13"/>
  <c r="D215" i="13"/>
  <c r="C216" i="13"/>
  <c r="D216" i="13"/>
  <c r="C217" i="13"/>
  <c r="D217" i="13"/>
  <c r="C218" i="13"/>
  <c r="D218" i="13"/>
  <c r="C219" i="13"/>
  <c r="D219" i="13"/>
  <c r="C220" i="13"/>
  <c r="D220" i="13"/>
  <c r="C221" i="13"/>
  <c r="D221" i="13"/>
  <c r="C222" i="13"/>
  <c r="D222" i="13"/>
  <c r="C223" i="13"/>
  <c r="D223" i="13"/>
  <c r="C224" i="13"/>
  <c r="D224" i="13"/>
  <c r="C225" i="13"/>
  <c r="D225" i="13"/>
  <c r="C226" i="13"/>
  <c r="D226" i="13"/>
  <c r="C227" i="13"/>
  <c r="D227" i="13"/>
  <c r="C228" i="13"/>
  <c r="D228" i="13"/>
  <c r="C229" i="13"/>
  <c r="D229" i="13"/>
  <c r="C230" i="13"/>
  <c r="D230" i="13"/>
  <c r="C231" i="13"/>
  <c r="D231" i="13"/>
  <c r="C232" i="13"/>
  <c r="D232" i="13"/>
  <c r="C233" i="13"/>
  <c r="D233" i="13"/>
  <c r="C234" i="13"/>
  <c r="D234" i="13"/>
  <c r="C235" i="13"/>
  <c r="D235" i="13"/>
  <c r="C236" i="13"/>
  <c r="D236" i="13"/>
  <c r="C237" i="13"/>
  <c r="D237" i="13"/>
  <c r="C238" i="13"/>
  <c r="D238" i="13"/>
  <c r="C239" i="13"/>
  <c r="D239" i="13"/>
  <c r="C240" i="13"/>
  <c r="D240" i="13"/>
  <c r="C241" i="13"/>
  <c r="D241" i="13"/>
  <c r="C242" i="13"/>
  <c r="D242" i="13"/>
  <c r="C243" i="13"/>
  <c r="D243" i="13"/>
  <c r="C244" i="13"/>
  <c r="D244" i="13"/>
  <c r="C245" i="13"/>
  <c r="D245" i="13"/>
  <c r="C246" i="13"/>
  <c r="D246" i="13"/>
  <c r="C247" i="13"/>
  <c r="D247" i="13"/>
  <c r="C248" i="13"/>
  <c r="D248" i="13"/>
  <c r="C249" i="13"/>
  <c r="D249" i="13"/>
  <c r="C250" i="13"/>
  <c r="D250" i="13"/>
  <c r="C251" i="13"/>
  <c r="D251" i="13"/>
  <c r="C252" i="13"/>
  <c r="D252" i="13"/>
  <c r="C253" i="13"/>
  <c r="D253" i="13"/>
  <c r="C254" i="13"/>
  <c r="D254" i="13"/>
  <c r="C255" i="13"/>
  <c r="D255" i="13"/>
  <c r="C256" i="13"/>
  <c r="D256" i="13"/>
  <c r="C257" i="13"/>
  <c r="D257" i="13"/>
  <c r="C258" i="13"/>
  <c r="D258" i="13"/>
  <c r="C259" i="13"/>
  <c r="D259" i="13"/>
  <c r="C260" i="13"/>
  <c r="D260" i="13"/>
  <c r="C261" i="13"/>
  <c r="D261" i="13"/>
  <c r="C262" i="13"/>
  <c r="D262" i="13"/>
  <c r="C263" i="13"/>
  <c r="D263" i="13"/>
  <c r="C264" i="13"/>
  <c r="D264" i="13"/>
  <c r="C265" i="13"/>
  <c r="D265" i="13"/>
  <c r="C266" i="13"/>
  <c r="D266" i="13"/>
  <c r="C267" i="13"/>
  <c r="D267" i="13"/>
  <c r="C268" i="13"/>
  <c r="D268" i="13"/>
  <c r="C269" i="13"/>
  <c r="D269" i="13"/>
  <c r="C270" i="13"/>
  <c r="D270" i="13"/>
  <c r="C271" i="13"/>
  <c r="D271" i="13"/>
  <c r="C272" i="13"/>
  <c r="D272" i="13"/>
  <c r="C273" i="13"/>
  <c r="D273" i="13"/>
  <c r="C274" i="13"/>
  <c r="D274" i="13"/>
  <c r="C275" i="13"/>
  <c r="D275" i="13"/>
  <c r="C276" i="13"/>
  <c r="D276" i="13"/>
  <c r="C277" i="13"/>
  <c r="D277" i="13"/>
  <c r="C278" i="13"/>
  <c r="D278" i="13"/>
  <c r="C279" i="13"/>
  <c r="D279" i="13"/>
  <c r="C280" i="13"/>
  <c r="D280" i="13"/>
  <c r="C281" i="13"/>
  <c r="D281" i="13"/>
  <c r="C282" i="13"/>
  <c r="D282" i="13"/>
  <c r="C283" i="13"/>
  <c r="D283" i="13"/>
  <c r="C284" i="13"/>
  <c r="D284" i="13"/>
  <c r="C285" i="13"/>
  <c r="D285" i="13"/>
  <c r="C286" i="13"/>
  <c r="D286" i="13"/>
  <c r="C287" i="13"/>
  <c r="D287" i="13"/>
  <c r="C288" i="13"/>
  <c r="D288" i="13"/>
  <c r="C289" i="13"/>
  <c r="D289" i="13"/>
  <c r="C290" i="13"/>
  <c r="D290" i="13"/>
  <c r="C291" i="13"/>
  <c r="D291" i="13"/>
  <c r="C292" i="13"/>
  <c r="D292" i="13"/>
  <c r="C293" i="13"/>
  <c r="D293" i="13"/>
  <c r="C294" i="13"/>
  <c r="D294" i="13"/>
  <c r="C295" i="13"/>
  <c r="D295" i="13"/>
  <c r="C296" i="13"/>
  <c r="D296" i="13"/>
  <c r="C297" i="13"/>
  <c r="D297" i="13"/>
  <c r="C298" i="13"/>
  <c r="D298" i="13"/>
  <c r="C299" i="13"/>
  <c r="D299" i="13"/>
  <c r="C300" i="13"/>
  <c r="D300" i="13"/>
  <c r="C301" i="13"/>
  <c r="D301" i="13"/>
  <c r="C302" i="13"/>
  <c r="D302" i="13"/>
  <c r="C303" i="13"/>
  <c r="D303" i="13"/>
  <c r="C304" i="13"/>
  <c r="D304" i="13"/>
  <c r="C305" i="13"/>
  <c r="D305" i="13"/>
  <c r="C306" i="13"/>
  <c r="D306" i="13"/>
  <c r="C307" i="13"/>
  <c r="D307" i="13"/>
  <c r="C308" i="13"/>
  <c r="D308" i="13"/>
  <c r="C309" i="13"/>
  <c r="D309" i="13"/>
  <c r="C310" i="13"/>
  <c r="D310" i="13"/>
  <c r="C311" i="13"/>
  <c r="D311" i="13"/>
  <c r="C312" i="13"/>
  <c r="D312" i="13"/>
  <c r="C313" i="13"/>
  <c r="D313" i="13"/>
  <c r="C314" i="13"/>
  <c r="D314" i="13"/>
  <c r="C315" i="13"/>
  <c r="D315" i="13"/>
  <c r="C316" i="13"/>
  <c r="D316" i="13"/>
  <c r="C317" i="13"/>
  <c r="D317" i="13"/>
  <c r="C318" i="13"/>
  <c r="D318" i="13"/>
  <c r="C319" i="13"/>
  <c r="D319" i="13"/>
  <c r="C320" i="13"/>
  <c r="D320" i="13"/>
  <c r="C321" i="13"/>
  <c r="D321" i="13"/>
  <c r="C322" i="13"/>
  <c r="D322" i="13"/>
  <c r="C323" i="13"/>
  <c r="D323" i="13"/>
  <c r="C324" i="13"/>
  <c r="D324" i="13"/>
  <c r="C325" i="13"/>
  <c r="D325" i="13"/>
  <c r="C326" i="13"/>
  <c r="D326" i="13"/>
  <c r="C327" i="13"/>
  <c r="D327" i="13"/>
  <c r="C328" i="13"/>
  <c r="D328" i="13"/>
  <c r="C329" i="13"/>
  <c r="D329" i="13"/>
  <c r="C330" i="13"/>
  <c r="D330" i="13"/>
  <c r="C331" i="13"/>
  <c r="D331" i="13"/>
  <c r="C332" i="13"/>
  <c r="D332" i="13"/>
  <c r="C333" i="13"/>
  <c r="D333" i="13"/>
  <c r="C334" i="13"/>
  <c r="D334" i="13"/>
  <c r="C335" i="13"/>
  <c r="D335" i="13"/>
  <c r="C336" i="13"/>
  <c r="D336" i="13"/>
  <c r="C337" i="13"/>
  <c r="D337" i="13"/>
  <c r="C338" i="13"/>
  <c r="D338" i="13"/>
  <c r="C339" i="13"/>
  <c r="D339" i="13"/>
  <c r="C340" i="13"/>
  <c r="D340" i="13"/>
  <c r="C341" i="13"/>
  <c r="D341" i="13"/>
  <c r="C342" i="13"/>
  <c r="D342" i="13"/>
  <c r="C343" i="13"/>
  <c r="D343" i="13"/>
  <c r="C344" i="13"/>
  <c r="D344" i="13"/>
  <c r="C345" i="13"/>
  <c r="D345" i="13"/>
  <c r="C346" i="13"/>
  <c r="D346" i="13"/>
  <c r="C347" i="13"/>
  <c r="D347" i="13"/>
  <c r="C348" i="13"/>
  <c r="D348" i="13"/>
  <c r="C349" i="13"/>
  <c r="D349" i="13"/>
  <c r="C350" i="13"/>
  <c r="D350" i="13"/>
  <c r="C351" i="13"/>
  <c r="D351" i="13"/>
  <c r="C352" i="13"/>
  <c r="D352" i="13"/>
  <c r="C353" i="13"/>
  <c r="D353" i="13"/>
  <c r="C354" i="13"/>
  <c r="D354" i="13"/>
  <c r="C355" i="13"/>
  <c r="D355" i="13"/>
  <c r="C356" i="13"/>
  <c r="D356" i="13"/>
  <c r="C357" i="13"/>
  <c r="D357" i="13"/>
  <c r="C358" i="13"/>
  <c r="D358" i="13"/>
  <c r="C359" i="13"/>
  <c r="D359" i="13"/>
  <c r="C360" i="13"/>
  <c r="D360" i="13"/>
  <c r="C361" i="13"/>
  <c r="D361" i="13"/>
  <c r="C362" i="13"/>
  <c r="D362" i="13"/>
  <c r="C363" i="13"/>
  <c r="D363" i="13"/>
  <c r="C364" i="13"/>
  <c r="D364" i="13"/>
  <c r="C365" i="13"/>
  <c r="D365" i="13"/>
  <c r="C366" i="13"/>
  <c r="D366" i="13"/>
  <c r="C367" i="13"/>
  <c r="D367" i="13"/>
  <c r="C368" i="13"/>
  <c r="D368" i="13"/>
  <c r="C369" i="13"/>
  <c r="D369" i="13"/>
  <c r="C370" i="13"/>
  <c r="D370" i="13"/>
  <c r="C371" i="13"/>
  <c r="D371" i="13"/>
  <c r="C372" i="13"/>
  <c r="D372" i="13"/>
  <c r="C373" i="13"/>
  <c r="D373" i="13"/>
  <c r="C374" i="13"/>
  <c r="D374" i="13"/>
  <c r="C375" i="13"/>
  <c r="D375" i="13"/>
  <c r="C376" i="13"/>
  <c r="D376" i="13"/>
  <c r="C377" i="13"/>
  <c r="D377" i="13"/>
  <c r="C378" i="13"/>
  <c r="D378" i="13"/>
  <c r="C379" i="13"/>
  <c r="D379" i="13"/>
  <c r="C380" i="13"/>
  <c r="D380" i="13"/>
  <c r="C381" i="13"/>
  <c r="D381" i="13"/>
  <c r="C382" i="13"/>
  <c r="D382" i="13"/>
  <c r="C383" i="13"/>
  <c r="D383" i="13"/>
  <c r="C384" i="13"/>
  <c r="D384" i="13"/>
  <c r="C385" i="13"/>
  <c r="D385" i="13"/>
  <c r="C386" i="13"/>
  <c r="D386" i="13"/>
  <c r="C387" i="13"/>
  <c r="D387" i="13"/>
  <c r="C388" i="13"/>
  <c r="D388" i="13"/>
  <c r="C389" i="13"/>
  <c r="D389" i="13"/>
  <c r="C390" i="13"/>
  <c r="D390" i="13"/>
  <c r="C391" i="13"/>
  <c r="D391" i="13"/>
  <c r="C392" i="13"/>
  <c r="D392" i="13"/>
  <c r="C393" i="13"/>
  <c r="D393" i="13"/>
  <c r="C394" i="13"/>
  <c r="D394" i="13"/>
  <c r="C395" i="13"/>
  <c r="D395" i="13"/>
  <c r="C396" i="13"/>
  <c r="D396" i="13"/>
  <c r="C397" i="13"/>
  <c r="D397" i="13"/>
  <c r="C398" i="13"/>
  <c r="D398" i="13"/>
  <c r="C399" i="13"/>
  <c r="D399" i="13"/>
  <c r="C400" i="13"/>
  <c r="D400" i="13"/>
  <c r="C401" i="13"/>
  <c r="D401" i="13"/>
  <c r="C402" i="13"/>
  <c r="D402" i="13"/>
  <c r="C403" i="13"/>
  <c r="D403" i="13"/>
  <c r="C404" i="13"/>
  <c r="D404" i="13"/>
  <c r="C405" i="13"/>
  <c r="D405" i="13"/>
  <c r="C406" i="13"/>
  <c r="D406" i="13"/>
  <c r="C407" i="13"/>
  <c r="D407" i="13"/>
  <c r="C408" i="13"/>
  <c r="D408" i="13"/>
  <c r="C409" i="13"/>
  <c r="D409" i="13"/>
  <c r="C410" i="13"/>
  <c r="D410" i="13"/>
  <c r="C411" i="13"/>
  <c r="D411" i="13"/>
  <c r="C412" i="13"/>
  <c r="D412" i="13"/>
  <c r="C413" i="13"/>
  <c r="D413" i="13"/>
  <c r="C414" i="13"/>
  <c r="D414" i="13"/>
  <c r="C415" i="13"/>
  <c r="D415" i="13"/>
  <c r="C416" i="13"/>
  <c r="D416" i="13"/>
  <c r="C417" i="13"/>
  <c r="D417" i="13"/>
  <c r="C418" i="13"/>
  <c r="D418" i="13"/>
  <c r="C419" i="13"/>
  <c r="D419" i="13"/>
  <c r="C420" i="13"/>
  <c r="D420" i="13"/>
  <c r="C421" i="13"/>
  <c r="D421" i="13"/>
  <c r="C422" i="13"/>
  <c r="D422" i="13"/>
  <c r="C423" i="13"/>
  <c r="D423" i="13"/>
  <c r="C424" i="13"/>
  <c r="D424" i="13"/>
  <c r="C425" i="13"/>
  <c r="D425" i="13"/>
  <c r="C426" i="13"/>
  <c r="D426" i="13"/>
  <c r="C427" i="13"/>
  <c r="D427" i="13"/>
  <c r="C428" i="13"/>
  <c r="D428" i="13"/>
  <c r="C429" i="13"/>
  <c r="D429" i="13"/>
  <c r="C430" i="13"/>
  <c r="D430" i="13"/>
  <c r="C431" i="13"/>
  <c r="D431" i="13"/>
  <c r="C432" i="13"/>
  <c r="D432" i="13"/>
  <c r="C433" i="13"/>
  <c r="D433" i="13"/>
  <c r="C434" i="13"/>
  <c r="D434" i="13"/>
  <c r="C435" i="13"/>
  <c r="D435" i="13"/>
  <c r="C436" i="13"/>
  <c r="D436" i="13"/>
  <c r="C437" i="13"/>
  <c r="D437" i="13"/>
  <c r="C438" i="13"/>
  <c r="D438" i="13"/>
  <c r="C439" i="13"/>
  <c r="D439" i="13"/>
  <c r="C440" i="13"/>
  <c r="D440" i="13"/>
  <c r="C441" i="13"/>
  <c r="D441" i="13"/>
  <c r="C442" i="13"/>
  <c r="D442" i="13"/>
  <c r="C443" i="13"/>
  <c r="D443" i="13"/>
  <c r="C444" i="13"/>
  <c r="D444" i="13"/>
  <c r="C445" i="13"/>
  <c r="D445" i="13"/>
  <c r="C446" i="13"/>
  <c r="D446" i="13"/>
  <c r="C447" i="13"/>
  <c r="D447" i="13"/>
  <c r="C448" i="13"/>
  <c r="D448" i="13"/>
  <c r="C449" i="13"/>
  <c r="D449" i="13"/>
  <c r="C450" i="13"/>
  <c r="D450" i="13"/>
  <c r="C451" i="13"/>
  <c r="D451" i="13"/>
  <c r="C452" i="13"/>
  <c r="D452" i="13"/>
  <c r="C453" i="13"/>
  <c r="D453" i="13"/>
  <c r="C454" i="13"/>
  <c r="D454" i="13"/>
  <c r="C455" i="13"/>
  <c r="D455" i="13"/>
  <c r="C456" i="13"/>
  <c r="D456" i="13"/>
  <c r="C457" i="13"/>
  <c r="D457" i="13"/>
  <c r="C458" i="13"/>
  <c r="D458" i="13"/>
  <c r="C459" i="13"/>
  <c r="D459" i="13"/>
  <c r="C460" i="13"/>
  <c r="D460" i="13"/>
  <c r="C461" i="13"/>
  <c r="D461" i="13"/>
  <c r="C462" i="13"/>
  <c r="D462" i="13"/>
  <c r="C463" i="13"/>
  <c r="D463" i="13"/>
  <c r="C464" i="13"/>
  <c r="D464" i="13"/>
  <c r="C465" i="13"/>
  <c r="D465" i="13"/>
  <c r="C466" i="13"/>
  <c r="D466" i="13"/>
  <c r="C467" i="13"/>
  <c r="D467" i="13"/>
  <c r="C468" i="13"/>
  <c r="D468" i="13"/>
  <c r="C469" i="13"/>
  <c r="D469" i="13"/>
  <c r="C470" i="13"/>
  <c r="D470" i="13"/>
  <c r="C471" i="13"/>
  <c r="D471" i="13"/>
  <c r="C472" i="13"/>
  <c r="D472" i="13"/>
  <c r="C473" i="13"/>
  <c r="D473" i="13"/>
  <c r="C474" i="13"/>
  <c r="D474" i="13"/>
  <c r="C475" i="13"/>
  <c r="D475" i="13"/>
  <c r="C476" i="13"/>
  <c r="D476" i="13"/>
  <c r="C477" i="13"/>
  <c r="D477" i="13"/>
  <c r="C478" i="13"/>
  <c r="D478" i="13"/>
  <c r="C479" i="13"/>
  <c r="D479" i="13"/>
  <c r="C480" i="13"/>
  <c r="D480" i="13"/>
  <c r="C481" i="13"/>
  <c r="D481" i="13"/>
  <c r="C482" i="13"/>
  <c r="D482" i="13"/>
  <c r="C483" i="13"/>
  <c r="D483" i="13"/>
  <c r="C484" i="13"/>
  <c r="D484" i="13"/>
  <c r="C485" i="13"/>
  <c r="D485" i="13"/>
  <c r="C486" i="13"/>
  <c r="D486" i="13"/>
  <c r="C487" i="13"/>
  <c r="D487" i="13"/>
  <c r="C488" i="13"/>
  <c r="D488" i="13"/>
  <c r="C489" i="13"/>
  <c r="D489" i="13"/>
  <c r="C490" i="13"/>
  <c r="D490" i="13"/>
  <c r="C491" i="13"/>
  <c r="D491" i="13"/>
  <c r="C492" i="13"/>
  <c r="D492" i="13"/>
  <c r="C493" i="13"/>
  <c r="D493" i="13"/>
  <c r="C494" i="13"/>
  <c r="D494" i="13"/>
  <c r="C495" i="13"/>
  <c r="D495" i="13"/>
  <c r="C496" i="13"/>
  <c r="D496" i="13"/>
  <c r="C497" i="13"/>
  <c r="D497" i="13"/>
  <c r="C498" i="13"/>
  <c r="D498" i="13"/>
  <c r="C499" i="13"/>
  <c r="D499" i="13"/>
  <c r="C500" i="13"/>
  <c r="D500" i="13"/>
  <c r="C501" i="13"/>
  <c r="D501" i="13"/>
  <c r="C502" i="13"/>
  <c r="D502" i="13"/>
  <c r="C503" i="13"/>
  <c r="D503" i="13"/>
  <c r="C504" i="13"/>
  <c r="D504" i="13"/>
  <c r="C505" i="13"/>
  <c r="D505" i="13"/>
  <c r="C506" i="13"/>
  <c r="D506" i="13"/>
  <c r="C507" i="13"/>
  <c r="D507" i="13"/>
  <c r="C508" i="13"/>
  <c r="D508" i="13"/>
  <c r="C509" i="13"/>
  <c r="D509" i="13"/>
  <c r="C510" i="13"/>
  <c r="D510" i="13"/>
  <c r="C511" i="13"/>
  <c r="D511" i="13"/>
  <c r="C512" i="13"/>
  <c r="D512" i="13"/>
  <c r="C513" i="13"/>
  <c r="D513" i="13"/>
  <c r="C514" i="13"/>
  <c r="D514" i="13"/>
  <c r="C515" i="13"/>
  <c r="D515" i="13"/>
  <c r="C516" i="13"/>
  <c r="D516" i="13"/>
  <c r="C517" i="13"/>
  <c r="D517" i="13"/>
  <c r="C518" i="13"/>
  <c r="D518" i="13"/>
  <c r="C519" i="13"/>
  <c r="D519" i="13"/>
  <c r="C520" i="13"/>
  <c r="D520" i="13"/>
  <c r="C521" i="13"/>
  <c r="D521" i="13"/>
  <c r="C522" i="13"/>
  <c r="D522" i="13"/>
  <c r="C523" i="13"/>
  <c r="D523" i="13"/>
  <c r="C524" i="13"/>
  <c r="D524" i="13"/>
  <c r="C525" i="13"/>
  <c r="D525" i="13"/>
  <c r="C526" i="13"/>
  <c r="D526" i="13"/>
  <c r="C527" i="13"/>
  <c r="D527" i="13"/>
  <c r="C528" i="13"/>
  <c r="D528" i="13"/>
  <c r="C529" i="13"/>
  <c r="D529" i="13"/>
  <c r="C530" i="13"/>
  <c r="D530" i="13"/>
  <c r="C531" i="13"/>
  <c r="D531" i="13"/>
  <c r="C532" i="13"/>
  <c r="D532" i="13"/>
  <c r="C533" i="13"/>
  <c r="D533" i="13"/>
  <c r="C534" i="13"/>
  <c r="D534" i="13"/>
  <c r="C535" i="13"/>
  <c r="D535" i="13"/>
  <c r="C536" i="13"/>
  <c r="D536" i="13"/>
  <c r="C537" i="13"/>
  <c r="D537" i="13"/>
  <c r="C538" i="13"/>
  <c r="D538" i="13"/>
  <c r="C539" i="13"/>
  <c r="D539" i="13"/>
  <c r="C540" i="13"/>
  <c r="D540" i="13"/>
  <c r="C541" i="13"/>
  <c r="D541" i="13"/>
  <c r="C542" i="13"/>
  <c r="D542" i="13"/>
  <c r="C543" i="13"/>
  <c r="D543" i="13"/>
  <c r="C544" i="13"/>
  <c r="D544" i="13"/>
  <c r="C545" i="13"/>
  <c r="D545" i="13"/>
  <c r="C546" i="13"/>
  <c r="D546" i="13"/>
  <c r="C547" i="13"/>
  <c r="D547" i="13"/>
  <c r="C548" i="13"/>
  <c r="D548" i="13"/>
  <c r="C549" i="13"/>
  <c r="D549" i="13"/>
  <c r="C550" i="13"/>
  <c r="D550" i="13"/>
  <c r="C551" i="13"/>
  <c r="D551" i="13"/>
  <c r="C552" i="13"/>
  <c r="D552" i="13"/>
  <c r="C553" i="13"/>
  <c r="D553" i="13"/>
  <c r="C554" i="13"/>
  <c r="D554" i="13"/>
  <c r="C555" i="13"/>
  <c r="D555" i="13"/>
  <c r="C556" i="13"/>
  <c r="D556" i="13"/>
  <c r="C557" i="13"/>
  <c r="D557" i="13"/>
  <c r="C558" i="13"/>
  <c r="D558" i="13"/>
  <c r="C559" i="13"/>
  <c r="D559" i="13"/>
  <c r="C560" i="13"/>
  <c r="D560" i="13"/>
  <c r="C561" i="13"/>
  <c r="D561" i="13"/>
  <c r="C562" i="13"/>
  <c r="D562" i="13"/>
  <c r="C563" i="13"/>
  <c r="D563" i="13"/>
  <c r="C564" i="13"/>
  <c r="D564" i="13"/>
  <c r="C565" i="13"/>
  <c r="D565" i="13"/>
  <c r="C566" i="13"/>
  <c r="D566" i="13"/>
  <c r="C567" i="13"/>
  <c r="D567" i="13"/>
  <c r="C568" i="13"/>
  <c r="D568" i="13"/>
  <c r="C569" i="13"/>
  <c r="D569" i="13"/>
  <c r="C570" i="13"/>
  <c r="D570" i="13"/>
  <c r="C571" i="13"/>
  <c r="D571" i="13"/>
  <c r="C572" i="13"/>
  <c r="D572" i="13"/>
  <c r="C573" i="13"/>
  <c r="D573" i="13"/>
  <c r="C574" i="13"/>
  <c r="D574" i="13"/>
  <c r="C575" i="13"/>
  <c r="D575" i="13"/>
  <c r="C576" i="13"/>
  <c r="D576" i="13"/>
  <c r="C577" i="13"/>
  <c r="D577" i="13"/>
  <c r="C578" i="13"/>
  <c r="D578" i="13"/>
  <c r="C579" i="13"/>
  <c r="D579" i="13"/>
  <c r="C580" i="13"/>
  <c r="D580" i="13"/>
  <c r="C581" i="13"/>
  <c r="D581" i="13"/>
  <c r="C582" i="13"/>
  <c r="D582" i="13"/>
  <c r="C583" i="13"/>
  <c r="D583" i="13"/>
  <c r="C584" i="13"/>
  <c r="D584" i="13"/>
  <c r="C585" i="13"/>
  <c r="D585" i="13"/>
  <c r="C586" i="13"/>
  <c r="D586" i="13"/>
  <c r="C587" i="13"/>
  <c r="D587" i="13"/>
  <c r="C588" i="13"/>
  <c r="D588" i="13"/>
  <c r="C589" i="13"/>
  <c r="D589" i="13"/>
  <c r="C590" i="13"/>
  <c r="D590" i="13"/>
  <c r="C591" i="13"/>
  <c r="D591" i="13"/>
  <c r="C592" i="13"/>
  <c r="D592" i="13"/>
  <c r="C593" i="13"/>
  <c r="D593" i="13"/>
  <c r="C594" i="13"/>
  <c r="D594" i="13"/>
  <c r="C595" i="13"/>
  <c r="D595" i="13"/>
  <c r="C596" i="13"/>
  <c r="D596" i="13"/>
  <c r="C597" i="13"/>
  <c r="D597" i="13"/>
  <c r="C598" i="13"/>
  <c r="D598" i="13"/>
  <c r="C599" i="13"/>
  <c r="D599" i="13"/>
  <c r="C600" i="13"/>
  <c r="D600" i="13"/>
  <c r="C601" i="13"/>
  <c r="D601" i="13"/>
  <c r="C602" i="13"/>
  <c r="D602" i="13"/>
  <c r="C603" i="13"/>
  <c r="D603" i="13"/>
  <c r="C604" i="13"/>
  <c r="D604" i="13"/>
  <c r="C605" i="13"/>
  <c r="D605" i="13"/>
  <c r="C606" i="13"/>
  <c r="D606" i="13"/>
  <c r="C607" i="13"/>
  <c r="D607" i="13"/>
  <c r="C608" i="13"/>
  <c r="D608" i="13"/>
  <c r="C609" i="13"/>
  <c r="D609" i="13"/>
  <c r="C610" i="13"/>
  <c r="D610" i="13"/>
  <c r="C611" i="13"/>
  <c r="D611" i="13"/>
  <c r="C612" i="13"/>
  <c r="D612" i="13"/>
  <c r="C613" i="13"/>
  <c r="D613" i="13"/>
  <c r="C614" i="13"/>
  <c r="D614" i="13"/>
  <c r="C615" i="13"/>
  <c r="D615" i="13"/>
  <c r="C616" i="13"/>
  <c r="D616" i="13"/>
  <c r="C617" i="13"/>
  <c r="D617" i="13"/>
  <c r="C618" i="13"/>
  <c r="D618" i="13"/>
  <c r="C619" i="13"/>
  <c r="D619" i="13"/>
  <c r="C620" i="13"/>
  <c r="D620" i="13"/>
  <c r="C621" i="13"/>
  <c r="D621" i="13"/>
  <c r="C622" i="13"/>
  <c r="D622" i="13"/>
  <c r="C623" i="13"/>
  <c r="D623" i="13"/>
  <c r="C624" i="13"/>
  <c r="D624" i="13"/>
  <c r="C625" i="13"/>
  <c r="D625" i="13"/>
  <c r="C626" i="13"/>
  <c r="D626" i="13"/>
  <c r="C627" i="13"/>
  <c r="D627" i="13"/>
  <c r="C628" i="13"/>
  <c r="D628" i="13"/>
  <c r="C629" i="13"/>
  <c r="D629" i="13"/>
  <c r="C630" i="13"/>
  <c r="D630" i="13"/>
  <c r="C631" i="13"/>
  <c r="D631" i="13"/>
  <c r="C632" i="13"/>
  <c r="D632" i="13"/>
  <c r="C633" i="13"/>
  <c r="D633" i="13"/>
  <c r="C634" i="13"/>
  <c r="D634" i="13"/>
  <c r="C635" i="13"/>
  <c r="D635" i="13"/>
  <c r="C636" i="13"/>
  <c r="D636" i="13"/>
  <c r="C637" i="13"/>
  <c r="D637" i="13"/>
  <c r="C638" i="13"/>
  <c r="D638" i="13"/>
  <c r="C639" i="13"/>
  <c r="D639" i="13"/>
  <c r="C640" i="13"/>
  <c r="D640" i="13"/>
  <c r="C641" i="13"/>
  <c r="D641" i="13"/>
  <c r="C642" i="13"/>
  <c r="D642" i="13"/>
  <c r="C643" i="13"/>
  <c r="D643" i="13"/>
  <c r="C644" i="13"/>
  <c r="D644" i="13"/>
  <c r="C645" i="13"/>
  <c r="D645" i="13"/>
  <c r="C646" i="13"/>
  <c r="D646" i="13"/>
  <c r="C647" i="13"/>
  <c r="D647" i="13"/>
  <c r="C648" i="13"/>
  <c r="D648" i="13"/>
  <c r="C649" i="13"/>
  <c r="D649" i="13"/>
  <c r="C650" i="13"/>
  <c r="D650" i="13"/>
  <c r="C651" i="13"/>
  <c r="D651" i="13"/>
  <c r="C652" i="13"/>
  <c r="D652" i="13"/>
  <c r="C653" i="13"/>
  <c r="D653" i="13"/>
  <c r="C654" i="13"/>
  <c r="D654" i="13"/>
  <c r="C655" i="13"/>
  <c r="D655" i="13"/>
  <c r="C656" i="13"/>
  <c r="D656" i="13"/>
  <c r="C657" i="13"/>
  <c r="D657" i="13"/>
  <c r="C658" i="13"/>
  <c r="D658" i="13"/>
  <c r="C659" i="13"/>
  <c r="D659" i="13"/>
  <c r="C660" i="13"/>
  <c r="D660" i="13"/>
  <c r="C661" i="13"/>
  <c r="D661" i="13"/>
  <c r="C662" i="13"/>
  <c r="D662" i="13"/>
  <c r="C663" i="13"/>
  <c r="D663" i="13"/>
  <c r="C664" i="13"/>
  <c r="D664" i="13"/>
  <c r="C665" i="13"/>
  <c r="D665" i="13"/>
  <c r="C666" i="13"/>
  <c r="D666" i="13"/>
  <c r="C667" i="13"/>
  <c r="D667" i="13"/>
  <c r="C668" i="13"/>
  <c r="D668" i="13"/>
  <c r="C669" i="13"/>
  <c r="D669" i="13"/>
  <c r="C670" i="13"/>
  <c r="D670" i="13"/>
  <c r="C671" i="13"/>
  <c r="D671" i="13"/>
  <c r="C672" i="13"/>
  <c r="D672" i="13"/>
  <c r="C673" i="13"/>
  <c r="D673" i="13"/>
  <c r="C674" i="13"/>
  <c r="D674" i="13"/>
  <c r="C675" i="13"/>
  <c r="D675" i="13"/>
  <c r="C676" i="13"/>
  <c r="D676" i="13"/>
  <c r="C677" i="13"/>
  <c r="D677" i="13"/>
  <c r="C678" i="13"/>
  <c r="D678" i="13"/>
  <c r="C679" i="13"/>
  <c r="D679" i="13"/>
  <c r="C680" i="13"/>
  <c r="D680" i="13"/>
  <c r="C681" i="13"/>
  <c r="D681" i="13"/>
  <c r="C682" i="13"/>
  <c r="D682" i="13"/>
  <c r="C683" i="13"/>
  <c r="D683" i="13"/>
  <c r="C684" i="13"/>
  <c r="D684" i="13"/>
  <c r="C685" i="13"/>
  <c r="D685" i="13"/>
  <c r="C686" i="13"/>
  <c r="D686" i="13"/>
  <c r="C687" i="13"/>
  <c r="D687" i="13"/>
  <c r="C688" i="13"/>
  <c r="D688" i="13"/>
  <c r="C689" i="13"/>
  <c r="D689" i="13"/>
  <c r="C690" i="13"/>
  <c r="D690" i="13"/>
  <c r="C691" i="13"/>
  <c r="D691" i="13"/>
  <c r="C692" i="13"/>
  <c r="D692" i="13"/>
  <c r="C693" i="13"/>
  <c r="D693" i="13"/>
  <c r="C694" i="13"/>
  <c r="D694" i="13"/>
  <c r="C695" i="13"/>
  <c r="D695" i="13"/>
  <c r="C696" i="13"/>
  <c r="D696" i="13"/>
  <c r="C697" i="13"/>
  <c r="D697" i="13"/>
  <c r="C698" i="13"/>
  <c r="D698" i="13"/>
  <c r="C699" i="13"/>
  <c r="D699" i="13"/>
  <c r="C700" i="13"/>
  <c r="D700" i="13"/>
  <c r="C701" i="13"/>
  <c r="D701" i="13"/>
  <c r="C702" i="13"/>
  <c r="D702" i="13"/>
  <c r="C703" i="13"/>
  <c r="D703" i="13"/>
  <c r="C704" i="13"/>
  <c r="D704" i="13"/>
  <c r="C705" i="13"/>
  <c r="D705" i="13"/>
  <c r="C706" i="13"/>
  <c r="D706" i="13"/>
  <c r="C707" i="13"/>
  <c r="D707" i="13"/>
  <c r="C708" i="13"/>
  <c r="D708" i="13"/>
  <c r="C709" i="13"/>
  <c r="D709" i="13"/>
  <c r="C710" i="13"/>
  <c r="D710" i="13"/>
  <c r="C711" i="13"/>
  <c r="D711" i="13"/>
  <c r="C712" i="13"/>
  <c r="D712" i="13"/>
  <c r="C713" i="13"/>
  <c r="D713" i="13"/>
  <c r="C714" i="13"/>
  <c r="D714" i="13"/>
  <c r="C715" i="13"/>
  <c r="D715" i="13"/>
  <c r="C716" i="13"/>
  <c r="D716" i="13"/>
  <c r="C717" i="13"/>
  <c r="D717" i="13"/>
  <c r="C718" i="13"/>
  <c r="D718" i="13"/>
  <c r="C719" i="13"/>
  <c r="D719" i="13"/>
  <c r="C720" i="13"/>
  <c r="D720" i="13"/>
  <c r="C721" i="13"/>
  <c r="D721" i="13"/>
  <c r="C722" i="13"/>
  <c r="D722" i="13"/>
  <c r="C723" i="13"/>
  <c r="D723" i="13"/>
  <c r="C724" i="13"/>
  <c r="D724" i="13"/>
  <c r="C725" i="13"/>
  <c r="D725" i="13"/>
  <c r="C726" i="13"/>
  <c r="D726" i="13"/>
  <c r="C727" i="13"/>
  <c r="D727" i="13"/>
  <c r="C728" i="13"/>
  <c r="D728" i="13"/>
  <c r="C729" i="13"/>
  <c r="D729" i="13"/>
  <c r="C730" i="13"/>
  <c r="D730" i="13"/>
  <c r="C731" i="13"/>
  <c r="D731" i="13"/>
  <c r="C732" i="13"/>
  <c r="D732" i="13"/>
  <c r="C733" i="13"/>
  <c r="D733" i="13"/>
  <c r="C734" i="13"/>
  <c r="D734" i="13"/>
  <c r="C735" i="13"/>
  <c r="D735" i="13"/>
  <c r="C736" i="13"/>
  <c r="D736" i="13"/>
  <c r="C737" i="13"/>
  <c r="D737" i="13"/>
  <c r="C738" i="13"/>
  <c r="D738" i="13"/>
  <c r="C739" i="13"/>
  <c r="D739" i="13"/>
  <c r="C740" i="13"/>
  <c r="D740" i="13"/>
  <c r="C741" i="13"/>
  <c r="D741" i="13"/>
  <c r="C742" i="13"/>
  <c r="D742" i="13"/>
  <c r="C743" i="13"/>
  <c r="D743" i="13"/>
  <c r="C744" i="13"/>
  <c r="D744" i="13"/>
  <c r="C745" i="13"/>
  <c r="D745" i="13"/>
  <c r="C746" i="13"/>
  <c r="D746" i="13"/>
  <c r="C747" i="13"/>
  <c r="D747" i="13"/>
  <c r="C748" i="13"/>
  <c r="D748" i="13"/>
  <c r="C749" i="13"/>
  <c r="D749" i="13"/>
  <c r="C750" i="13"/>
  <c r="D750" i="13"/>
  <c r="C751" i="13"/>
  <c r="D751" i="13"/>
  <c r="C752" i="13"/>
  <c r="D752" i="13"/>
  <c r="C753" i="13"/>
  <c r="D753" i="13"/>
  <c r="C754" i="13"/>
  <c r="D754" i="13"/>
  <c r="C755" i="13"/>
  <c r="D755" i="13"/>
  <c r="C756" i="13"/>
  <c r="D756" i="13"/>
  <c r="C757" i="13"/>
  <c r="D757" i="13"/>
  <c r="C758" i="13"/>
  <c r="D758" i="13"/>
  <c r="C759" i="13"/>
  <c r="D759" i="13"/>
  <c r="C760" i="13"/>
  <c r="D760" i="13"/>
  <c r="C761" i="13"/>
  <c r="D761" i="13"/>
  <c r="C762" i="13"/>
  <c r="D762" i="13"/>
  <c r="C763" i="13"/>
  <c r="D763" i="13"/>
  <c r="C764" i="13"/>
  <c r="D764" i="13"/>
  <c r="C765" i="13"/>
  <c r="D765" i="13"/>
  <c r="C766" i="13"/>
  <c r="D766" i="13"/>
  <c r="C767" i="13"/>
  <c r="D767" i="13"/>
  <c r="C768" i="13"/>
  <c r="D768" i="13"/>
  <c r="C769" i="13"/>
  <c r="D769" i="13"/>
  <c r="C770" i="13"/>
  <c r="D770" i="13"/>
  <c r="C771" i="13"/>
  <c r="D771" i="13"/>
  <c r="C772" i="13"/>
  <c r="D772" i="13"/>
  <c r="C773" i="13"/>
  <c r="D773" i="13"/>
  <c r="C774" i="13"/>
  <c r="D774" i="13"/>
  <c r="C775" i="13"/>
  <c r="D775" i="13"/>
  <c r="C776" i="13"/>
  <c r="D776" i="13"/>
  <c r="C777" i="13"/>
  <c r="D777" i="13"/>
  <c r="C778" i="13"/>
  <c r="D778" i="13"/>
  <c r="C779" i="13"/>
  <c r="D779" i="13"/>
  <c r="C780" i="13"/>
  <c r="D780" i="13"/>
  <c r="C781" i="13"/>
  <c r="D781" i="13"/>
  <c r="C782" i="13"/>
  <c r="D782" i="13"/>
  <c r="C783" i="13"/>
  <c r="D783" i="13"/>
  <c r="C784" i="13"/>
  <c r="D784" i="13"/>
  <c r="C785" i="13"/>
  <c r="D785" i="13"/>
  <c r="C786" i="13"/>
  <c r="D786" i="13"/>
  <c r="C787" i="13"/>
  <c r="D787" i="13"/>
  <c r="C788" i="13"/>
  <c r="D788" i="13"/>
  <c r="C789" i="13"/>
  <c r="D789" i="13"/>
  <c r="C790" i="13"/>
  <c r="D790" i="13"/>
  <c r="C791" i="13"/>
  <c r="D791" i="13"/>
  <c r="C792" i="13"/>
  <c r="D792" i="13"/>
  <c r="C793" i="13"/>
  <c r="D793" i="13"/>
  <c r="C794" i="13"/>
  <c r="D794" i="13"/>
  <c r="C795" i="13"/>
  <c r="D795" i="13"/>
  <c r="C796" i="13"/>
  <c r="D796" i="13"/>
  <c r="C797" i="13"/>
  <c r="D797" i="13"/>
  <c r="C798" i="13"/>
  <c r="D798" i="13"/>
  <c r="C799" i="13"/>
  <c r="D799" i="13"/>
  <c r="C800" i="13"/>
  <c r="D800" i="13"/>
  <c r="C801" i="13"/>
  <c r="D801" i="13"/>
  <c r="C802" i="13"/>
  <c r="D802" i="13"/>
  <c r="C803" i="13"/>
  <c r="D803" i="13"/>
  <c r="C804" i="13"/>
  <c r="D804" i="13"/>
  <c r="C805" i="13"/>
  <c r="D805" i="13"/>
  <c r="C806" i="13"/>
  <c r="D806" i="13"/>
  <c r="C807" i="13"/>
  <c r="D807" i="13"/>
  <c r="C808" i="13"/>
  <c r="D808" i="13"/>
  <c r="C809" i="13"/>
  <c r="D809" i="13"/>
  <c r="C810" i="13"/>
  <c r="D810" i="13"/>
  <c r="C811" i="13"/>
  <c r="D811" i="13"/>
  <c r="C812" i="13"/>
  <c r="D812" i="13"/>
  <c r="C813" i="13"/>
  <c r="D813" i="13"/>
  <c r="C814" i="13"/>
  <c r="D814" i="13"/>
  <c r="C815" i="13"/>
  <c r="D815" i="13"/>
  <c r="C816" i="13"/>
  <c r="D816" i="13"/>
  <c r="C817" i="13"/>
  <c r="D817" i="13"/>
  <c r="C818" i="13"/>
  <c r="D818" i="13"/>
  <c r="C819" i="13"/>
  <c r="D819" i="13"/>
  <c r="C820" i="13"/>
  <c r="D820" i="13"/>
  <c r="C821" i="13"/>
  <c r="D821" i="13"/>
  <c r="C822" i="13"/>
  <c r="D822" i="13"/>
  <c r="C823" i="13"/>
  <c r="D823" i="13"/>
  <c r="C824" i="13"/>
  <c r="D824" i="13"/>
  <c r="C825" i="13"/>
  <c r="D825" i="13"/>
  <c r="C826" i="13"/>
  <c r="D826" i="13"/>
  <c r="C827" i="13"/>
  <c r="D827" i="13"/>
  <c r="C828" i="13"/>
  <c r="D828" i="13"/>
  <c r="C829" i="13"/>
  <c r="D829" i="13"/>
  <c r="C830" i="13"/>
  <c r="D830" i="13"/>
  <c r="C831" i="13"/>
  <c r="D831" i="13"/>
  <c r="C832" i="13"/>
  <c r="D832" i="13"/>
  <c r="C833" i="13"/>
  <c r="D833" i="13"/>
  <c r="C834" i="13"/>
  <c r="D834" i="13"/>
  <c r="C835" i="13"/>
  <c r="D835" i="13"/>
  <c r="C836" i="13"/>
  <c r="D836" i="13"/>
  <c r="C837" i="13"/>
  <c r="D837" i="13"/>
  <c r="C838" i="13"/>
  <c r="D838" i="13"/>
  <c r="C839" i="13"/>
  <c r="D839" i="13"/>
  <c r="C840" i="13"/>
  <c r="D840" i="13"/>
  <c r="C841" i="13"/>
  <c r="D841" i="13"/>
  <c r="C842" i="13"/>
  <c r="D842" i="13"/>
  <c r="C843" i="13"/>
  <c r="D843" i="13"/>
  <c r="C844" i="13"/>
  <c r="D844" i="13"/>
  <c r="C845" i="13"/>
  <c r="D845" i="13"/>
  <c r="C846" i="13"/>
  <c r="D846" i="13"/>
  <c r="C847" i="13"/>
  <c r="D847" i="13"/>
  <c r="C848" i="13"/>
  <c r="D848" i="13"/>
  <c r="C849" i="13"/>
  <c r="D849" i="13"/>
  <c r="C850" i="13"/>
  <c r="D850" i="13"/>
  <c r="C851" i="13"/>
  <c r="D851" i="13"/>
  <c r="C852" i="13"/>
  <c r="D852" i="13"/>
  <c r="C853" i="13"/>
  <c r="D853" i="13"/>
  <c r="C854" i="13"/>
  <c r="D854" i="13"/>
  <c r="C855" i="13"/>
  <c r="D855" i="13"/>
  <c r="C856" i="13"/>
  <c r="D856" i="13"/>
  <c r="C857" i="13"/>
  <c r="D857" i="13"/>
  <c r="C858" i="13"/>
  <c r="D858" i="13"/>
  <c r="C859" i="13"/>
  <c r="D859" i="13"/>
  <c r="C860" i="13"/>
  <c r="D860" i="13"/>
  <c r="C861" i="13"/>
  <c r="D861" i="13"/>
  <c r="C862" i="13"/>
  <c r="D862" i="13"/>
  <c r="C863" i="13"/>
  <c r="D863" i="13"/>
  <c r="C864" i="13"/>
  <c r="D864" i="13"/>
  <c r="C865" i="13"/>
  <c r="D865" i="13"/>
  <c r="C866" i="13"/>
  <c r="D866" i="13"/>
  <c r="C867" i="13"/>
  <c r="D867" i="13"/>
  <c r="C868" i="13"/>
  <c r="D868" i="13"/>
  <c r="C869" i="13"/>
  <c r="D869" i="13"/>
  <c r="C870" i="13"/>
  <c r="D870" i="13"/>
  <c r="C871" i="13"/>
  <c r="D871" i="13"/>
  <c r="C872" i="13"/>
  <c r="D872" i="13"/>
  <c r="C873" i="13"/>
  <c r="D873" i="13"/>
  <c r="C874" i="13"/>
  <c r="D874" i="13"/>
  <c r="C875" i="13"/>
  <c r="D875" i="13"/>
  <c r="C876" i="13"/>
  <c r="D876" i="13"/>
  <c r="C877" i="13"/>
  <c r="D877" i="13"/>
  <c r="C878" i="13"/>
  <c r="D878" i="13"/>
  <c r="C879" i="13"/>
  <c r="D879" i="13"/>
  <c r="C880" i="13"/>
  <c r="D880" i="13"/>
  <c r="C881" i="13"/>
  <c r="D881" i="13"/>
  <c r="C882" i="13"/>
  <c r="D882" i="13"/>
  <c r="C883" i="13"/>
  <c r="D883" i="13"/>
  <c r="C884" i="13"/>
  <c r="D884" i="13"/>
  <c r="C885" i="13"/>
  <c r="D885" i="13"/>
  <c r="C886" i="13"/>
  <c r="D886" i="13"/>
  <c r="C887" i="13"/>
  <c r="D887" i="13"/>
  <c r="C888" i="13"/>
  <c r="D888" i="13"/>
  <c r="C889" i="13"/>
  <c r="D889" i="13"/>
  <c r="C890" i="13"/>
  <c r="D890" i="13"/>
  <c r="C891" i="13"/>
  <c r="D891" i="13"/>
  <c r="C892" i="13"/>
  <c r="D892" i="13"/>
  <c r="C893" i="13"/>
  <c r="D893" i="13"/>
  <c r="C894" i="13"/>
  <c r="D894" i="13"/>
  <c r="C895" i="13"/>
  <c r="D895" i="13"/>
  <c r="C896" i="13"/>
  <c r="D896" i="13"/>
  <c r="C897" i="13"/>
  <c r="D897" i="13"/>
  <c r="C898" i="13"/>
  <c r="D898" i="13"/>
  <c r="C899" i="13"/>
  <c r="D899" i="13"/>
  <c r="C900" i="13"/>
  <c r="D900" i="13"/>
  <c r="C901" i="13"/>
  <c r="D901" i="13"/>
  <c r="C902" i="13"/>
  <c r="D902" i="13"/>
  <c r="C903" i="13"/>
  <c r="D903" i="13"/>
  <c r="C904" i="13"/>
  <c r="D904" i="13"/>
  <c r="C905" i="13"/>
  <c r="D905" i="13"/>
  <c r="C906" i="13"/>
  <c r="D906" i="13"/>
  <c r="C907" i="13"/>
  <c r="D907" i="13"/>
  <c r="C908" i="13"/>
  <c r="D908" i="13"/>
  <c r="C909" i="13"/>
  <c r="D909" i="13"/>
  <c r="C910" i="13"/>
  <c r="D910" i="13"/>
  <c r="C911" i="13"/>
  <c r="D911" i="13"/>
  <c r="C912" i="13"/>
  <c r="D912" i="13"/>
  <c r="C913" i="13"/>
  <c r="D913" i="13"/>
  <c r="C914" i="13"/>
  <c r="D914" i="13"/>
  <c r="C915" i="13"/>
  <c r="D915" i="13"/>
  <c r="C916" i="13"/>
  <c r="D916" i="13"/>
  <c r="C917" i="13"/>
  <c r="D917" i="13"/>
  <c r="C918" i="13"/>
  <c r="D918" i="13"/>
  <c r="C919" i="13"/>
  <c r="D919" i="13"/>
  <c r="C920" i="13"/>
  <c r="D920" i="13"/>
  <c r="C921" i="13"/>
  <c r="D921" i="13"/>
  <c r="C922" i="13"/>
  <c r="D922" i="13"/>
  <c r="C923" i="13"/>
  <c r="D923" i="13"/>
  <c r="C924" i="13"/>
  <c r="D924" i="13"/>
  <c r="C925" i="13"/>
  <c r="D925" i="13"/>
  <c r="C926" i="13"/>
  <c r="D926" i="13"/>
  <c r="C927" i="13"/>
  <c r="D927" i="13"/>
  <c r="C928" i="13"/>
  <c r="D928" i="13"/>
  <c r="C929" i="13"/>
  <c r="D929" i="13"/>
  <c r="C930" i="13"/>
  <c r="D930" i="13"/>
  <c r="C931" i="13"/>
  <c r="D931" i="13"/>
  <c r="C932" i="13"/>
  <c r="D932" i="13"/>
  <c r="C933" i="13"/>
  <c r="D933" i="13"/>
  <c r="C934" i="13"/>
  <c r="D934" i="13"/>
  <c r="C935" i="13"/>
  <c r="D935" i="13"/>
  <c r="C936" i="13"/>
  <c r="D936" i="13"/>
  <c r="C937" i="13"/>
  <c r="D937" i="13"/>
  <c r="C938" i="13"/>
  <c r="D938" i="13"/>
  <c r="C939" i="13"/>
  <c r="D939" i="13"/>
  <c r="C940" i="13"/>
  <c r="D940" i="13"/>
  <c r="C941" i="13"/>
  <c r="D941" i="13"/>
  <c r="C942" i="13"/>
  <c r="D942" i="13"/>
  <c r="C943" i="13"/>
  <c r="D943" i="13"/>
  <c r="C944" i="13"/>
  <c r="D944" i="13"/>
  <c r="C945" i="13"/>
  <c r="D945" i="13"/>
  <c r="C946" i="13"/>
  <c r="D946" i="13"/>
  <c r="C947" i="13"/>
  <c r="D947" i="13"/>
  <c r="C948" i="13"/>
  <c r="D948" i="13"/>
  <c r="C949" i="13"/>
  <c r="D949" i="13"/>
  <c r="C950" i="13"/>
  <c r="D950" i="13"/>
  <c r="C951" i="13"/>
  <c r="D951" i="13"/>
  <c r="C952" i="13"/>
  <c r="D952" i="13"/>
  <c r="C953" i="13"/>
  <c r="D953" i="13"/>
  <c r="C954" i="13"/>
  <c r="D954" i="13"/>
  <c r="C955" i="13"/>
  <c r="D955" i="13"/>
  <c r="C956" i="13"/>
  <c r="D956" i="13"/>
  <c r="C957" i="13"/>
  <c r="D957" i="13"/>
  <c r="C958" i="13"/>
  <c r="D958" i="13"/>
  <c r="C959" i="13"/>
  <c r="D959" i="13"/>
  <c r="C960" i="13"/>
  <c r="D960" i="13"/>
  <c r="C961" i="13"/>
  <c r="D961" i="13"/>
  <c r="C962" i="13"/>
  <c r="D962" i="13"/>
  <c r="C963" i="13"/>
  <c r="D963" i="13"/>
  <c r="C964" i="13"/>
  <c r="D964" i="13"/>
  <c r="C965" i="13"/>
  <c r="D965" i="13"/>
  <c r="C966" i="13"/>
  <c r="D966" i="13"/>
  <c r="C967" i="13"/>
  <c r="D967" i="13"/>
  <c r="C968" i="13"/>
  <c r="D968" i="13"/>
  <c r="C969" i="13"/>
  <c r="D969" i="13"/>
  <c r="C970" i="13"/>
  <c r="D970" i="13"/>
  <c r="C971" i="13"/>
  <c r="D971" i="13"/>
  <c r="C972" i="13"/>
  <c r="D972" i="13"/>
  <c r="C973" i="13"/>
  <c r="D973" i="13"/>
  <c r="C974" i="13"/>
  <c r="D974" i="13"/>
  <c r="C975" i="13"/>
  <c r="D975" i="13"/>
  <c r="C976" i="13"/>
  <c r="D976" i="13"/>
  <c r="C977" i="13"/>
  <c r="D977" i="13"/>
  <c r="C978" i="13"/>
  <c r="D978" i="13"/>
  <c r="C979" i="13"/>
  <c r="D979" i="13"/>
  <c r="C980" i="13"/>
  <c r="D980" i="13"/>
  <c r="C981" i="13"/>
  <c r="D981" i="13"/>
  <c r="C982" i="13"/>
  <c r="D982" i="13"/>
  <c r="C983" i="13"/>
  <c r="D983" i="13"/>
  <c r="C984" i="13"/>
  <c r="D984" i="13"/>
  <c r="C985" i="13"/>
  <c r="D985" i="13"/>
  <c r="C986" i="13"/>
  <c r="D986" i="13"/>
  <c r="C987" i="13"/>
  <c r="D987" i="13"/>
  <c r="C988" i="13"/>
  <c r="D988" i="13"/>
  <c r="C989" i="13"/>
  <c r="D989" i="13"/>
  <c r="C990" i="13"/>
  <c r="D990" i="13"/>
  <c r="C991" i="13"/>
  <c r="D991" i="13"/>
  <c r="C992" i="13"/>
  <c r="D992" i="13"/>
  <c r="C993" i="13"/>
  <c r="D993" i="13"/>
  <c r="C994" i="13"/>
  <c r="D994" i="13"/>
  <c r="C995" i="13"/>
  <c r="D995" i="13"/>
  <c r="C996" i="13"/>
  <c r="D996" i="13"/>
  <c r="C997" i="13"/>
  <c r="D997" i="13"/>
  <c r="C998" i="13"/>
  <c r="D998" i="13"/>
  <c r="C999" i="13"/>
  <c r="D999" i="13"/>
  <c r="C1000" i="13"/>
  <c r="D1000" i="13"/>
  <c r="C1001" i="13"/>
  <c r="D1001" i="13"/>
  <c r="C1002" i="13"/>
  <c r="D1002" i="13"/>
  <c r="C1003" i="13"/>
  <c r="D1003" i="13"/>
  <c r="C1004" i="13"/>
  <c r="D1004" i="13"/>
  <c r="C1005" i="13"/>
  <c r="D1005" i="13"/>
  <c r="C1006" i="13"/>
  <c r="D1006" i="13"/>
  <c r="C1007" i="13"/>
  <c r="D1007" i="13"/>
  <c r="C1008" i="13"/>
  <c r="D1008" i="13"/>
  <c r="C1009" i="13"/>
  <c r="D1009" i="13"/>
  <c r="C1010" i="13"/>
  <c r="D1010" i="13"/>
  <c r="C1011" i="13"/>
  <c r="D1011" i="13"/>
  <c r="C1012" i="13"/>
  <c r="D1012" i="13"/>
  <c r="C1013" i="13"/>
  <c r="D1013" i="13"/>
  <c r="C1014" i="13"/>
  <c r="D1014" i="13"/>
  <c r="C1015" i="13"/>
  <c r="D1015" i="13"/>
  <c r="C1016" i="13"/>
  <c r="D1016" i="13"/>
  <c r="C1017" i="13"/>
  <c r="D1017" i="13"/>
  <c r="C1018" i="13"/>
  <c r="D1018" i="13"/>
  <c r="C1019" i="13"/>
  <c r="D1019" i="13"/>
  <c r="C1020" i="13"/>
  <c r="D1020" i="13"/>
  <c r="C1021" i="13"/>
  <c r="D1021" i="13"/>
  <c r="C1022" i="13"/>
  <c r="D1022" i="13"/>
  <c r="C1023" i="13"/>
  <c r="D1023" i="13"/>
  <c r="C1024" i="13"/>
  <c r="D1024" i="13"/>
  <c r="C1025" i="13"/>
  <c r="D1025" i="13"/>
  <c r="C1026" i="13"/>
  <c r="D1026" i="13"/>
  <c r="C1027" i="13"/>
  <c r="D1027" i="13"/>
  <c r="C1028" i="13"/>
  <c r="D1028" i="13"/>
  <c r="C1029" i="13"/>
  <c r="D1029" i="13"/>
  <c r="C1030" i="13"/>
  <c r="D1030" i="13"/>
  <c r="C1031" i="13"/>
  <c r="D1031" i="13"/>
  <c r="C1032" i="13"/>
  <c r="D1032" i="13"/>
  <c r="C1033" i="13"/>
  <c r="D1033" i="13"/>
  <c r="C1034" i="13"/>
  <c r="D1034" i="13"/>
  <c r="C1035" i="13"/>
  <c r="D1035" i="13"/>
  <c r="C1036" i="13"/>
  <c r="D1036" i="13"/>
  <c r="C1037" i="13"/>
  <c r="D1037" i="13"/>
  <c r="C1038" i="13"/>
  <c r="D1038" i="13"/>
  <c r="C1039" i="13"/>
  <c r="D1039" i="13"/>
  <c r="C1040" i="13"/>
  <c r="D1040" i="13"/>
  <c r="C1041" i="13"/>
  <c r="D1041" i="13"/>
  <c r="C1042" i="13"/>
  <c r="D1042" i="13"/>
  <c r="C1043" i="13"/>
  <c r="D1043" i="13"/>
  <c r="C1044" i="13"/>
  <c r="D1044" i="13"/>
  <c r="C1045" i="13"/>
  <c r="D1045" i="13"/>
  <c r="C1046" i="13"/>
  <c r="D1046" i="13"/>
  <c r="C1047" i="13"/>
  <c r="D1047" i="13"/>
  <c r="C1048" i="13"/>
  <c r="D1048" i="13"/>
  <c r="C1049" i="13"/>
  <c r="D1049" i="13"/>
  <c r="C1050" i="13"/>
  <c r="D1050" i="13"/>
  <c r="C1051" i="13"/>
  <c r="D1051" i="13"/>
  <c r="C1052" i="13"/>
  <c r="D1052" i="13"/>
  <c r="C1053" i="13"/>
  <c r="D1053" i="13"/>
  <c r="C1054" i="13"/>
  <c r="D1054" i="13"/>
  <c r="C1055" i="13"/>
  <c r="D1055" i="13"/>
  <c r="C1056" i="13"/>
  <c r="D1056" i="13"/>
  <c r="C1057" i="13"/>
  <c r="D1057" i="13"/>
  <c r="C1058" i="13"/>
  <c r="D1058" i="13"/>
  <c r="C1059" i="13"/>
  <c r="D1059" i="13"/>
  <c r="C1060" i="13"/>
  <c r="D1060" i="13"/>
  <c r="C1061" i="13"/>
  <c r="D1061" i="13"/>
  <c r="C1062" i="13"/>
  <c r="D1062" i="13"/>
  <c r="C1063" i="13"/>
  <c r="D1063" i="13"/>
  <c r="C1064" i="13"/>
  <c r="D1064" i="13"/>
  <c r="C1065" i="13"/>
  <c r="D1065" i="13"/>
  <c r="C1066" i="13"/>
  <c r="D1066" i="13"/>
  <c r="C1067" i="13"/>
  <c r="D1067" i="13"/>
  <c r="C1068" i="13"/>
  <c r="D1068" i="13"/>
  <c r="C1069" i="13"/>
  <c r="D1069" i="13"/>
  <c r="C1070" i="13"/>
  <c r="D1070" i="13"/>
  <c r="C1071" i="13"/>
  <c r="D1071" i="13"/>
  <c r="C1072" i="13"/>
  <c r="D1072" i="13"/>
  <c r="C1073" i="13"/>
  <c r="D1073" i="13"/>
  <c r="C1074" i="13"/>
  <c r="D1074" i="13"/>
  <c r="C1075" i="13"/>
  <c r="D1075" i="13"/>
  <c r="C1076" i="13"/>
  <c r="D1076" i="13"/>
  <c r="C1077" i="13"/>
  <c r="D1077" i="13"/>
  <c r="C1078" i="13"/>
  <c r="D1078" i="13"/>
  <c r="C1079" i="13"/>
  <c r="D1079" i="13"/>
  <c r="C1080" i="13"/>
  <c r="D1080" i="13"/>
  <c r="C1081" i="13"/>
  <c r="D1081" i="13"/>
  <c r="C1082" i="13"/>
  <c r="D1082" i="13"/>
  <c r="C1083" i="13"/>
  <c r="D1083" i="13"/>
  <c r="C1084" i="13"/>
  <c r="D1084" i="13"/>
  <c r="C1085" i="13"/>
  <c r="D1085" i="13"/>
  <c r="C1086" i="13"/>
  <c r="D1086" i="13"/>
  <c r="C1087" i="13"/>
  <c r="D1087" i="13"/>
  <c r="C1088" i="13"/>
  <c r="D1088" i="13"/>
  <c r="C1089" i="13"/>
  <c r="D1089" i="13"/>
  <c r="C1090" i="13"/>
  <c r="D1090" i="13"/>
  <c r="C1091" i="13"/>
  <c r="D1091" i="13"/>
  <c r="C1092" i="13"/>
  <c r="D1092" i="13"/>
  <c r="C1093" i="13"/>
  <c r="D1093" i="13"/>
  <c r="C1094" i="13"/>
  <c r="D1094" i="13"/>
  <c r="C1095" i="13"/>
  <c r="D1095" i="13"/>
  <c r="C1096" i="13"/>
  <c r="D1096" i="13"/>
  <c r="C1097" i="13"/>
  <c r="D1097" i="13"/>
  <c r="C1098" i="13"/>
  <c r="D1098" i="13"/>
  <c r="C1099" i="13"/>
  <c r="D1099" i="13"/>
  <c r="C1100" i="13"/>
  <c r="D1100" i="13"/>
  <c r="C1101" i="13"/>
  <c r="D1101" i="13"/>
  <c r="C1102" i="13"/>
  <c r="D1102" i="13"/>
  <c r="C1103" i="13"/>
  <c r="D1103" i="13"/>
  <c r="C1104" i="13"/>
  <c r="D1104" i="13"/>
  <c r="C1105" i="13"/>
  <c r="D1105" i="13"/>
  <c r="C1106" i="13"/>
  <c r="D1106" i="13"/>
  <c r="C1107" i="13"/>
  <c r="D1107" i="13"/>
  <c r="C1108" i="13"/>
  <c r="D1108" i="13"/>
  <c r="C1109" i="13"/>
  <c r="D1109" i="13"/>
  <c r="C1110" i="13"/>
  <c r="D1110" i="13"/>
  <c r="C1111" i="13"/>
  <c r="D1111" i="13"/>
  <c r="C1112" i="13"/>
  <c r="D1112" i="13"/>
  <c r="C1113" i="13"/>
  <c r="D1113" i="13"/>
  <c r="C1114" i="13"/>
  <c r="D1114" i="13"/>
  <c r="C1115" i="13"/>
  <c r="D1115" i="13"/>
  <c r="C1116" i="13"/>
  <c r="D1116" i="13"/>
  <c r="C1117" i="13"/>
  <c r="D1117" i="13"/>
  <c r="C1118" i="13"/>
  <c r="D1118" i="13"/>
  <c r="C1119" i="13"/>
  <c r="D1119" i="13"/>
  <c r="C1120" i="13"/>
  <c r="D1120" i="13"/>
  <c r="C1121" i="13"/>
  <c r="D1121" i="13"/>
  <c r="C1122" i="13"/>
  <c r="D1122" i="13"/>
  <c r="C1123" i="13"/>
  <c r="D1123" i="13"/>
  <c r="C1124" i="13"/>
  <c r="D1124" i="13"/>
  <c r="C1125" i="13"/>
  <c r="D1125" i="13"/>
  <c r="C1126" i="13"/>
  <c r="D1126" i="13"/>
  <c r="C1127" i="13"/>
  <c r="D1127" i="13"/>
  <c r="C1128" i="13"/>
  <c r="D1128" i="13"/>
  <c r="C1129" i="13"/>
  <c r="D1129" i="13"/>
  <c r="C1130" i="13"/>
  <c r="D1130" i="13"/>
  <c r="C1131" i="13"/>
  <c r="D1131" i="13"/>
  <c r="C1132" i="13"/>
  <c r="D1132" i="13"/>
  <c r="C1133" i="13"/>
  <c r="D1133" i="13"/>
  <c r="C1134" i="13"/>
  <c r="D1134" i="13"/>
  <c r="C1135" i="13"/>
  <c r="D1135" i="13"/>
  <c r="C1136" i="13"/>
  <c r="D1136" i="13"/>
  <c r="C1137" i="13"/>
  <c r="D1137" i="13"/>
  <c r="C1138" i="13"/>
  <c r="D1138" i="13"/>
  <c r="C1139" i="13"/>
  <c r="D1139" i="13"/>
  <c r="C1140" i="13"/>
  <c r="D1140" i="13"/>
  <c r="C1141" i="13"/>
  <c r="D1141" i="13"/>
  <c r="C1142" i="13"/>
  <c r="D1142" i="13"/>
  <c r="C1143" i="13"/>
  <c r="D1143" i="13"/>
  <c r="C1144" i="13"/>
  <c r="D1144" i="13"/>
  <c r="C1145" i="13"/>
  <c r="D1145" i="13"/>
  <c r="C1146" i="13"/>
  <c r="D1146" i="13"/>
  <c r="C1147" i="13"/>
  <c r="D1147" i="13"/>
  <c r="C1148" i="13"/>
  <c r="D1148" i="13"/>
  <c r="C1149" i="13"/>
  <c r="D1149" i="13"/>
  <c r="C1150" i="13"/>
  <c r="D1150" i="13"/>
  <c r="C1151" i="13"/>
  <c r="D1151" i="13"/>
  <c r="C1152" i="13"/>
  <c r="D1152" i="13"/>
  <c r="C1153" i="13"/>
  <c r="D1153" i="13"/>
  <c r="C1154" i="13"/>
  <c r="D1154" i="13"/>
  <c r="C1155" i="13"/>
  <c r="D1155" i="13"/>
  <c r="C1156" i="13"/>
  <c r="D1156" i="13"/>
  <c r="C1157" i="13"/>
  <c r="D1157" i="13"/>
  <c r="C1158" i="13"/>
  <c r="D1158" i="13"/>
  <c r="C1159" i="13"/>
  <c r="D1159" i="13"/>
  <c r="C1160" i="13"/>
  <c r="D1160" i="13"/>
  <c r="C1161" i="13"/>
  <c r="D1161" i="13"/>
  <c r="C1162" i="13"/>
  <c r="D1162" i="13"/>
  <c r="C1163" i="13"/>
  <c r="D1163" i="13"/>
  <c r="C1164" i="13"/>
  <c r="D1164" i="13"/>
  <c r="C1165" i="13"/>
  <c r="D1165" i="13"/>
  <c r="C1166" i="13"/>
  <c r="D1166" i="13"/>
  <c r="C1167" i="13"/>
  <c r="D1167" i="13"/>
  <c r="C1168" i="13"/>
  <c r="D1168" i="13"/>
  <c r="C1169" i="13"/>
  <c r="D1169" i="13"/>
  <c r="C1170" i="13"/>
  <c r="D1170" i="13"/>
  <c r="C1171" i="13"/>
  <c r="D1171" i="13"/>
  <c r="C1172" i="13"/>
  <c r="D1172" i="13"/>
  <c r="C1173" i="13"/>
  <c r="D1173" i="13"/>
  <c r="C1174" i="13"/>
  <c r="D1174" i="13"/>
  <c r="C1175" i="13"/>
  <c r="D1175" i="13"/>
  <c r="C1176" i="13"/>
  <c r="D1176" i="13"/>
  <c r="C1177" i="13"/>
  <c r="D1177" i="13"/>
  <c r="C1178" i="13"/>
  <c r="D1178" i="13"/>
  <c r="C1179" i="13"/>
  <c r="D1179" i="13"/>
  <c r="C1180" i="13"/>
  <c r="D1180" i="13"/>
  <c r="C1181" i="13"/>
  <c r="D1181" i="13"/>
  <c r="C1182" i="13"/>
  <c r="D1182" i="13"/>
  <c r="C1183" i="13"/>
  <c r="D1183" i="13"/>
  <c r="C1184" i="13"/>
  <c r="D1184" i="13"/>
  <c r="C1185" i="13"/>
  <c r="D1185" i="13"/>
  <c r="C1186" i="13"/>
  <c r="D1186" i="13"/>
  <c r="C1187" i="13"/>
  <c r="D1187" i="13"/>
  <c r="C1188" i="13"/>
  <c r="D1188" i="13"/>
  <c r="C1189" i="13"/>
  <c r="D1189" i="13"/>
  <c r="C1190" i="13"/>
  <c r="D1190" i="13"/>
  <c r="C1191" i="13"/>
  <c r="D1191" i="13"/>
  <c r="C1192" i="13"/>
  <c r="D1192" i="13"/>
  <c r="C1193" i="13"/>
  <c r="D1193" i="13"/>
  <c r="C1194" i="13"/>
  <c r="D1194" i="13"/>
  <c r="C1195" i="13"/>
  <c r="D1195" i="13"/>
  <c r="C1196" i="13"/>
  <c r="D1196" i="13"/>
  <c r="C1197" i="13"/>
  <c r="D1197" i="13"/>
  <c r="C1198" i="13"/>
  <c r="D1198" i="13"/>
  <c r="C1199" i="13"/>
  <c r="D1199" i="13"/>
  <c r="C1200" i="13"/>
  <c r="D1200" i="13"/>
  <c r="C1201" i="13"/>
  <c r="D1201" i="13"/>
  <c r="C1202" i="13"/>
  <c r="D1202" i="13"/>
  <c r="C1203" i="13"/>
  <c r="D1203" i="13"/>
  <c r="C1204" i="13"/>
  <c r="D1204" i="13"/>
  <c r="C1205" i="13"/>
  <c r="D1205" i="13"/>
  <c r="C1206" i="13"/>
  <c r="D1206" i="13"/>
  <c r="C1207" i="13"/>
  <c r="D1207" i="13"/>
  <c r="C1208" i="13"/>
  <c r="D1208" i="13"/>
  <c r="C1209" i="13"/>
  <c r="D1209" i="13"/>
  <c r="C1210" i="13"/>
  <c r="D1210" i="13"/>
  <c r="C1211" i="13"/>
  <c r="D1211" i="13"/>
  <c r="C1212" i="13"/>
  <c r="D1212" i="13"/>
  <c r="C1213" i="13"/>
  <c r="D1213" i="13"/>
  <c r="C1214" i="13"/>
  <c r="D1214" i="13"/>
  <c r="C1215" i="13"/>
  <c r="D1215" i="13"/>
  <c r="C1216" i="13"/>
  <c r="D1216" i="13"/>
  <c r="C1217" i="13"/>
  <c r="D1217" i="13"/>
  <c r="C1218" i="13"/>
  <c r="D1218" i="13"/>
  <c r="C1219" i="13"/>
  <c r="D1219" i="13"/>
  <c r="C1220" i="13"/>
  <c r="D1220" i="13"/>
  <c r="C1221" i="13"/>
  <c r="D1221" i="13"/>
  <c r="C1222" i="13"/>
  <c r="D1222" i="13"/>
  <c r="C1223" i="13"/>
  <c r="D1223" i="13"/>
  <c r="C1224" i="13"/>
  <c r="D1224" i="13"/>
  <c r="C1225" i="13"/>
  <c r="D1225" i="13"/>
  <c r="C1226" i="13"/>
  <c r="D1226" i="13"/>
  <c r="C1227" i="13"/>
  <c r="D1227" i="13"/>
  <c r="C1228" i="13"/>
  <c r="D1228" i="13"/>
  <c r="C1229" i="13"/>
  <c r="D1229" i="13"/>
  <c r="C1230" i="13"/>
  <c r="D1230" i="13"/>
  <c r="C1231" i="13"/>
  <c r="D1231" i="13"/>
  <c r="C1232" i="13"/>
  <c r="D1232" i="13"/>
  <c r="C1233" i="13"/>
  <c r="D1233" i="13"/>
  <c r="C1234" i="13"/>
  <c r="D1234" i="13"/>
  <c r="C1235" i="13"/>
  <c r="D1235" i="13"/>
  <c r="C1236" i="13"/>
  <c r="D1236" i="13"/>
  <c r="C1237" i="13"/>
  <c r="D1237" i="13"/>
  <c r="C1238" i="13"/>
  <c r="D1238" i="13"/>
  <c r="C1239" i="13"/>
  <c r="D1239" i="13"/>
  <c r="C1240" i="13"/>
  <c r="D1240" i="13"/>
  <c r="C1241" i="13"/>
  <c r="D1241" i="13"/>
  <c r="C1242" i="13"/>
  <c r="D1242" i="13"/>
  <c r="C1243" i="13"/>
  <c r="D1243" i="13"/>
  <c r="C1244" i="13"/>
  <c r="D1244" i="13"/>
  <c r="C1245" i="13"/>
  <c r="D1245" i="13"/>
  <c r="C1246" i="13"/>
  <c r="D1246" i="13"/>
  <c r="C1247" i="13"/>
  <c r="D1247" i="13"/>
  <c r="C1248" i="13"/>
  <c r="D1248" i="13"/>
  <c r="C1249" i="13"/>
  <c r="D1249" i="13"/>
  <c r="C1250" i="13"/>
  <c r="D1250" i="13"/>
  <c r="C1251" i="13"/>
  <c r="D1251" i="13"/>
  <c r="C1252" i="13"/>
  <c r="D1252" i="13"/>
  <c r="C1253" i="13"/>
  <c r="D1253" i="13"/>
  <c r="C1254" i="13"/>
  <c r="D1254" i="13"/>
  <c r="C1255" i="13"/>
  <c r="D1255" i="13"/>
  <c r="C1256" i="13"/>
  <c r="D1256" i="13"/>
  <c r="C1257" i="13"/>
  <c r="D1257" i="13"/>
  <c r="C1258" i="13"/>
  <c r="D1258" i="13"/>
  <c r="C1259" i="13"/>
  <c r="D1259" i="13"/>
  <c r="C1260" i="13"/>
  <c r="D1260" i="13"/>
  <c r="C1261" i="13"/>
  <c r="D1261" i="13"/>
  <c r="C1262" i="13"/>
  <c r="D1262" i="13"/>
  <c r="C1263" i="13"/>
  <c r="D1263" i="13"/>
  <c r="C1264" i="13"/>
  <c r="D1264" i="13"/>
  <c r="C1265" i="13"/>
  <c r="D1265" i="13"/>
  <c r="C1266" i="13"/>
  <c r="D1266" i="13"/>
  <c r="C1267" i="13"/>
  <c r="D1267" i="13"/>
  <c r="C1268" i="13"/>
  <c r="D1268" i="13"/>
  <c r="C1269" i="13"/>
  <c r="D1269" i="13"/>
  <c r="C1270" i="13"/>
  <c r="D1270" i="13"/>
  <c r="C1271" i="13"/>
  <c r="D1271" i="13"/>
  <c r="C1272" i="13"/>
  <c r="D1272" i="13"/>
  <c r="C1273" i="13"/>
  <c r="D1273" i="13"/>
  <c r="C1274" i="13"/>
  <c r="D1274" i="13"/>
  <c r="C1275" i="13"/>
  <c r="D1275" i="13"/>
  <c r="C1276" i="13"/>
  <c r="D1276" i="13"/>
  <c r="C1277" i="13"/>
  <c r="D1277" i="13"/>
  <c r="C1278" i="13"/>
  <c r="D1278" i="13"/>
  <c r="C1279" i="13"/>
  <c r="D1279" i="13"/>
  <c r="C1280" i="13"/>
  <c r="D1280" i="13"/>
  <c r="C1281" i="13"/>
  <c r="D1281" i="13"/>
  <c r="C1282" i="13"/>
  <c r="D1282" i="13"/>
  <c r="C1283" i="13"/>
  <c r="D1283" i="13"/>
  <c r="C1284" i="13"/>
  <c r="D1284" i="13"/>
  <c r="C1285" i="13"/>
  <c r="D1285" i="13"/>
  <c r="C1286" i="13"/>
  <c r="D1286" i="13"/>
  <c r="C1287" i="13"/>
  <c r="D1287" i="13"/>
  <c r="C1288" i="13"/>
  <c r="D1288" i="13"/>
  <c r="C1289" i="13"/>
  <c r="D1289" i="13"/>
  <c r="C1290" i="13"/>
  <c r="D1290" i="13"/>
  <c r="C1291" i="13"/>
  <c r="D1291" i="13"/>
  <c r="C1292" i="13"/>
  <c r="D1292" i="13"/>
  <c r="C1293" i="13"/>
  <c r="D1293" i="13"/>
  <c r="C1294" i="13"/>
  <c r="D1294" i="13"/>
  <c r="C1295" i="13"/>
  <c r="D1295" i="13"/>
  <c r="C1296" i="13"/>
  <c r="D1296" i="13"/>
  <c r="C1297" i="13"/>
  <c r="D1297" i="13"/>
  <c r="C1298" i="13"/>
  <c r="D1298" i="13"/>
  <c r="C1299" i="13"/>
  <c r="D1299" i="13"/>
  <c r="C1300" i="13"/>
  <c r="D1300" i="13"/>
  <c r="C1301" i="13"/>
  <c r="D1301" i="13"/>
  <c r="C1302" i="13"/>
  <c r="D1302" i="13"/>
  <c r="C1303" i="13"/>
  <c r="D1303" i="13"/>
  <c r="C1304" i="13"/>
  <c r="D1304" i="13"/>
  <c r="C1305" i="13"/>
  <c r="D1305" i="13"/>
  <c r="C1306" i="13"/>
  <c r="D1306" i="13"/>
  <c r="C1307" i="13"/>
  <c r="D1307" i="13"/>
  <c r="C1308" i="13"/>
  <c r="D1308" i="13"/>
  <c r="C1309" i="13"/>
  <c r="D1309" i="13"/>
  <c r="C1310" i="13"/>
  <c r="D1310" i="13"/>
  <c r="C1311" i="13"/>
  <c r="D1311" i="13"/>
  <c r="C1312" i="13"/>
  <c r="D1312" i="13"/>
  <c r="C1313" i="13"/>
  <c r="D1313" i="13"/>
  <c r="C1314" i="13"/>
  <c r="D1314" i="13"/>
  <c r="C1315" i="13"/>
  <c r="D1315" i="13"/>
  <c r="C1316" i="13"/>
  <c r="D1316" i="13"/>
  <c r="C1317" i="13"/>
  <c r="D1317" i="13"/>
  <c r="C1318" i="13"/>
  <c r="D1318" i="13"/>
  <c r="C1319" i="13"/>
  <c r="D1319" i="13"/>
  <c r="C1320" i="13"/>
  <c r="D1320" i="13"/>
  <c r="C1321" i="13"/>
  <c r="D1321" i="13"/>
  <c r="C1322" i="13"/>
  <c r="D1322" i="13"/>
  <c r="C1323" i="13"/>
  <c r="D1323" i="13"/>
  <c r="C1324" i="13"/>
  <c r="D1324" i="13"/>
  <c r="C1325" i="13"/>
  <c r="D1325" i="13"/>
  <c r="C1326" i="13"/>
  <c r="D1326" i="13"/>
  <c r="C1327" i="13"/>
  <c r="D1327" i="13"/>
  <c r="C1328" i="13"/>
  <c r="D1328" i="13"/>
  <c r="C1329" i="13"/>
  <c r="D1329" i="13"/>
  <c r="C1330" i="13"/>
  <c r="D1330" i="13"/>
  <c r="C1331" i="13"/>
  <c r="D1331" i="13"/>
  <c r="C1332" i="13"/>
  <c r="D1332" i="13"/>
  <c r="C1333" i="13"/>
  <c r="D1333" i="13"/>
  <c r="C1334" i="13"/>
  <c r="D1334" i="13"/>
  <c r="C1335" i="13"/>
  <c r="D1335" i="13"/>
  <c r="C1336" i="13"/>
  <c r="D1336" i="13"/>
  <c r="C1337" i="13"/>
  <c r="D1337" i="13"/>
  <c r="C1338" i="13"/>
  <c r="D1338" i="13"/>
  <c r="C1339" i="13"/>
  <c r="D1339" i="13"/>
  <c r="C1340" i="13"/>
  <c r="D1340" i="13"/>
  <c r="C1341" i="13"/>
  <c r="D1341" i="13"/>
  <c r="C1342" i="13"/>
  <c r="D1342" i="13"/>
  <c r="C1343" i="13"/>
  <c r="D1343" i="13"/>
  <c r="C1344" i="13"/>
  <c r="D1344" i="13"/>
  <c r="C1345" i="13"/>
  <c r="D1345" i="13"/>
  <c r="C1346" i="13"/>
  <c r="D1346" i="13"/>
  <c r="C1347" i="13"/>
  <c r="D1347" i="13"/>
  <c r="C1348" i="13"/>
  <c r="D1348" i="13"/>
  <c r="C1349" i="13"/>
  <c r="D1349" i="13"/>
  <c r="C1350" i="13"/>
  <c r="D1350" i="13"/>
  <c r="C1351" i="13"/>
  <c r="D1351" i="13"/>
  <c r="C1352" i="13"/>
  <c r="D1352" i="13"/>
  <c r="C1353" i="13"/>
  <c r="D1353" i="13"/>
  <c r="C1354" i="13"/>
  <c r="D1354" i="13"/>
  <c r="C1355" i="13"/>
  <c r="D1355" i="13"/>
  <c r="C1356" i="13"/>
  <c r="D1356" i="13"/>
  <c r="C1357" i="13"/>
  <c r="D1357" i="13"/>
  <c r="C1358" i="13"/>
  <c r="D1358" i="13"/>
  <c r="C1359" i="13"/>
  <c r="D1359" i="13"/>
  <c r="C1360" i="13"/>
  <c r="D1360" i="13"/>
  <c r="C1361" i="13"/>
  <c r="D1361" i="13"/>
  <c r="C1362" i="13"/>
  <c r="D1362" i="13"/>
  <c r="C1363" i="13"/>
  <c r="D1363" i="13"/>
  <c r="C1364" i="13"/>
  <c r="D1364" i="13"/>
  <c r="C1365" i="13"/>
  <c r="D1365" i="13"/>
  <c r="C1366" i="13"/>
  <c r="D1366" i="13"/>
  <c r="C1367" i="13"/>
  <c r="D1367" i="13"/>
  <c r="C1368" i="13"/>
  <c r="D1368" i="13"/>
  <c r="C1369" i="13"/>
  <c r="D1369" i="13"/>
  <c r="C1370" i="13"/>
  <c r="D1370" i="13"/>
  <c r="C1371" i="13"/>
  <c r="D1371" i="13"/>
  <c r="C1372" i="13"/>
  <c r="D1372" i="13"/>
  <c r="C1373" i="13"/>
  <c r="D1373" i="13"/>
  <c r="C1374" i="13"/>
  <c r="D1374" i="13"/>
  <c r="C1375" i="13"/>
  <c r="D1375" i="13"/>
  <c r="C1376" i="13"/>
  <c r="D1376" i="13"/>
  <c r="C1377" i="13"/>
  <c r="D1377" i="13"/>
  <c r="C1378" i="13"/>
  <c r="D1378" i="13"/>
  <c r="C1379" i="13"/>
  <c r="D1379" i="13"/>
  <c r="C1380" i="13"/>
  <c r="D1380" i="13"/>
  <c r="C1381" i="13"/>
  <c r="D1381" i="13"/>
  <c r="C1382" i="13"/>
  <c r="D1382" i="13"/>
  <c r="C1383" i="13"/>
  <c r="D1383" i="13"/>
  <c r="C1384" i="13"/>
  <c r="D1384" i="13"/>
  <c r="C1385" i="13"/>
  <c r="D1385" i="13"/>
  <c r="C1386" i="13"/>
  <c r="D1386" i="13"/>
  <c r="C1387" i="13"/>
  <c r="D1387" i="13"/>
  <c r="C1388" i="13"/>
  <c r="D1388" i="13"/>
  <c r="C1389" i="13"/>
  <c r="D1389" i="13"/>
  <c r="C1390" i="13"/>
  <c r="D1390" i="13"/>
  <c r="C1391" i="13"/>
  <c r="D1391" i="13"/>
  <c r="C1392" i="13"/>
  <c r="D1392" i="13"/>
  <c r="C1393" i="13"/>
  <c r="D1393" i="13"/>
  <c r="C1394" i="13"/>
  <c r="D1394" i="13"/>
  <c r="C1395" i="13"/>
  <c r="D1395" i="13"/>
  <c r="C1396" i="13"/>
  <c r="D1396" i="13"/>
  <c r="C1397" i="13"/>
  <c r="D1397" i="13"/>
  <c r="C1398" i="13"/>
  <c r="D1398" i="13"/>
  <c r="C1399" i="13"/>
  <c r="D1399" i="13"/>
  <c r="C1400" i="13"/>
  <c r="D1400" i="13"/>
  <c r="C1401" i="13"/>
  <c r="D1401" i="13"/>
  <c r="C1402" i="13"/>
  <c r="D1402" i="13"/>
  <c r="C1403" i="13"/>
  <c r="D1403" i="13"/>
  <c r="C1404" i="13"/>
  <c r="D1404" i="13"/>
  <c r="C1405" i="13"/>
  <c r="D1405" i="13"/>
  <c r="C1406" i="13"/>
  <c r="D1406" i="13"/>
  <c r="C1407" i="13"/>
  <c r="D1407" i="13"/>
  <c r="C1408" i="13"/>
  <c r="D1408" i="13"/>
  <c r="C1409" i="13"/>
  <c r="D1409" i="13"/>
  <c r="C1410" i="13"/>
  <c r="D1410" i="13"/>
  <c r="C1411" i="13"/>
  <c r="D1411" i="13"/>
  <c r="C1412" i="13"/>
  <c r="D1412" i="13"/>
  <c r="C1413" i="13"/>
  <c r="D1413" i="13"/>
  <c r="C1414" i="13"/>
  <c r="D1414" i="13"/>
  <c r="C1415" i="13"/>
  <c r="D1415" i="13"/>
  <c r="C1416" i="13"/>
  <c r="D1416" i="13"/>
  <c r="C1417" i="13"/>
  <c r="D1417" i="13"/>
  <c r="C1418" i="13"/>
  <c r="D1418" i="13"/>
  <c r="C1419" i="13"/>
  <c r="D1419" i="13"/>
  <c r="C1420" i="13"/>
  <c r="D1420" i="13"/>
  <c r="C1421" i="13"/>
  <c r="D1421" i="13"/>
  <c r="C1422" i="13"/>
  <c r="D1422" i="13"/>
  <c r="C1423" i="13"/>
  <c r="D1423" i="13"/>
  <c r="C1424" i="13"/>
  <c r="D1424" i="13"/>
  <c r="C1425" i="13"/>
  <c r="D1425" i="13"/>
  <c r="C1426" i="13"/>
  <c r="D1426" i="13"/>
  <c r="C1427" i="13"/>
  <c r="D1427" i="13"/>
  <c r="C1428" i="13"/>
  <c r="D1428" i="13"/>
  <c r="C1429" i="13"/>
  <c r="D1429" i="13"/>
  <c r="C1430" i="13"/>
  <c r="D1430" i="13"/>
  <c r="C1431" i="13"/>
  <c r="D1431" i="13"/>
  <c r="C1432" i="13"/>
  <c r="D1432" i="13"/>
  <c r="C1433" i="13"/>
  <c r="D1433" i="13"/>
  <c r="C1434" i="13"/>
  <c r="D1434" i="13"/>
  <c r="C1435" i="13"/>
  <c r="D1435" i="13"/>
  <c r="C1436" i="13"/>
  <c r="D1436" i="13"/>
  <c r="C1437" i="13"/>
  <c r="D1437" i="13"/>
  <c r="C1438" i="13"/>
  <c r="D1438" i="13"/>
  <c r="C1439" i="13"/>
  <c r="D1439" i="13"/>
  <c r="C1440" i="13"/>
  <c r="D1440" i="13"/>
  <c r="C1441" i="13"/>
  <c r="D1441" i="13"/>
  <c r="C1442" i="13"/>
  <c r="D1442" i="13"/>
  <c r="C1443" i="13"/>
  <c r="D1443" i="13"/>
  <c r="C1444" i="13"/>
  <c r="D1444" i="13"/>
  <c r="C1445" i="13"/>
  <c r="D1445" i="13"/>
  <c r="C1446" i="13"/>
  <c r="D1446" i="13"/>
  <c r="C1447" i="13"/>
  <c r="D1447" i="13"/>
  <c r="C1448" i="13"/>
  <c r="D1448" i="13"/>
  <c r="C1449" i="13"/>
  <c r="D1449" i="13"/>
  <c r="C1450" i="13"/>
  <c r="D1450" i="13"/>
  <c r="C1451" i="13"/>
  <c r="D1451" i="13"/>
  <c r="C1452" i="13"/>
  <c r="D1452" i="13"/>
  <c r="C1453" i="13"/>
  <c r="D1453" i="13"/>
  <c r="C1454" i="13"/>
  <c r="D1454" i="13"/>
  <c r="C1455" i="13"/>
  <c r="D1455" i="13"/>
  <c r="C1456" i="13"/>
  <c r="D1456" i="13"/>
  <c r="C1457" i="13"/>
  <c r="D1457" i="13"/>
  <c r="C1458" i="13"/>
  <c r="D1458" i="13"/>
  <c r="C1459" i="13"/>
  <c r="D1459" i="13"/>
  <c r="C1460" i="13"/>
  <c r="D1460" i="13"/>
  <c r="C1461" i="13"/>
  <c r="D1461" i="13"/>
  <c r="C1462" i="13"/>
  <c r="D1462" i="13"/>
  <c r="C1463" i="13"/>
  <c r="D1463" i="13"/>
  <c r="C1464" i="13"/>
  <c r="D1464" i="13"/>
  <c r="C1465" i="13"/>
  <c r="D1465" i="13"/>
  <c r="C1466" i="13"/>
  <c r="D1466" i="13"/>
  <c r="C1467" i="13"/>
  <c r="D1467" i="13"/>
  <c r="C1468" i="13"/>
  <c r="D1468" i="13"/>
  <c r="C1469" i="13"/>
  <c r="D1469" i="13"/>
  <c r="C1470" i="13"/>
  <c r="D1470" i="13"/>
  <c r="C1471" i="13"/>
  <c r="D1471" i="13"/>
  <c r="C1472" i="13"/>
  <c r="D1472" i="13"/>
  <c r="C1473" i="13"/>
  <c r="D1473" i="13"/>
  <c r="C1474" i="13"/>
  <c r="D1474" i="13"/>
  <c r="C1475" i="13"/>
  <c r="D1475" i="13"/>
  <c r="C1476" i="13"/>
  <c r="D1476" i="13"/>
  <c r="C1477" i="13"/>
  <c r="D1477" i="13"/>
  <c r="C1478" i="13"/>
  <c r="D1478" i="13"/>
  <c r="C1479" i="13"/>
  <c r="D1479" i="13"/>
  <c r="C1480" i="13"/>
  <c r="D1480" i="13"/>
  <c r="C1481" i="13"/>
  <c r="D1481" i="13"/>
  <c r="C1482" i="13"/>
  <c r="D1482" i="13"/>
  <c r="C1483" i="13"/>
  <c r="D1483" i="13"/>
  <c r="C1484" i="13"/>
  <c r="D1484" i="13"/>
  <c r="C1485" i="13"/>
  <c r="D1485" i="13"/>
  <c r="C1486" i="13"/>
  <c r="D1486" i="13"/>
  <c r="C1487" i="13"/>
  <c r="D1487" i="13"/>
  <c r="C1488" i="13"/>
  <c r="D1488" i="13"/>
  <c r="C1489" i="13"/>
  <c r="D1489" i="13"/>
  <c r="C1490" i="13"/>
  <c r="D1490" i="13"/>
  <c r="C1491" i="13"/>
  <c r="D1491" i="13"/>
  <c r="C1492" i="13"/>
  <c r="D1492" i="13"/>
  <c r="C1493" i="13"/>
  <c r="D1493" i="13"/>
  <c r="C1494" i="13"/>
  <c r="D1494" i="13"/>
  <c r="C1495" i="13"/>
  <c r="D1495" i="13"/>
  <c r="C1496" i="13"/>
  <c r="D1496" i="13"/>
  <c r="C1497" i="13"/>
  <c r="D1497" i="13"/>
  <c r="C1498" i="13"/>
  <c r="D1498" i="13"/>
  <c r="C1499" i="13"/>
  <c r="D1499" i="13"/>
  <c r="C1500" i="13"/>
  <c r="D1500" i="13"/>
  <c r="C1501" i="13"/>
  <c r="D1501" i="13"/>
  <c r="C1502" i="13"/>
  <c r="D1502" i="13"/>
  <c r="C1503" i="13"/>
  <c r="D1503" i="13"/>
  <c r="C1504" i="13"/>
  <c r="D1504" i="13"/>
  <c r="C1505" i="13"/>
  <c r="D1505" i="13"/>
  <c r="C1506" i="13"/>
  <c r="D1506" i="13"/>
  <c r="C1507" i="13"/>
  <c r="D1507" i="13"/>
  <c r="C1508" i="13"/>
  <c r="D1508" i="13"/>
  <c r="C1509" i="13"/>
  <c r="D1509" i="13"/>
  <c r="C1510" i="13"/>
  <c r="D1510" i="13"/>
  <c r="C1511" i="13"/>
  <c r="D1511" i="13"/>
  <c r="C1512" i="13"/>
  <c r="D1512" i="13"/>
  <c r="C1513" i="13"/>
  <c r="D1513" i="13"/>
  <c r="C1514" i="13"/>
  <c r="D1514" i="13"/>
  <c r="C1515" i="13"/>
  <c r="D1515" i="13"/>
  <c r="C1516" i="13"/>
  <c r="D1516" i="13"/>
  <c r="C1517" i="13"/>
  <c r="D1517" i="13"/>
  <c r="C1518" i="13"/>
  <c r="D1518" i="13"/>
  <c r="C1519" i="13"/>
  <c r="D1519" i="13"/>
  <c r="C1520" i="13"/>
  <c r="D1520" i="13"/>
  <c r="C1521" i="13"/>
  <c r="D1521" i="13"/>
  <c r="C1522" i="13"/>
  <c r="D1522" i="13"/>
  <c r="C1523" i="13"/>
  <c r="D1523" i="13"/>
  <c r="C1524" i="13"/>
  <c r="D1524" i="13"/>
  <c r="C1525" i="13"/>
  <c r="D1525" i="13"/>
  <c r="C1526" i="13"/>
  <c r="D1526" i="13"/>
  <c r="C1527" i="13"/>
  <c r="D1527" i="13"/>
  <c r="C1528" i="13"/>
  <c r="D1528" i="13"/>
  <c r="C1529" i="13"/>
  <c r="D1529" i="13"/>
  <c r="C1530" i="13"/>
  <c r="D1530" i="13"/>
  <c r="C1531" i="13"/>
  <c r="D1531" i="13"/>
  <c r="C1532" i="13"/>
  <c r="D1532" i="13"/>
  <c r="C1533" i="13"/>
  <c r="D1533" i="13"/>
  <c r="C1534" i="13"/>
  <c r="D1534" i="13"/>
  <c r="C1535" i="13"/>
  <c r="D1535" i="13"/>
  <c r="C1536" i="13"/>
  <c r="D1536" i="13"/>
  <c r="C1537" i="13"/>
  <c r="D1537" i="13"/>
  <c r="C1538" i="13"/>
  <c r="D1538" i="13"/>
  <c r="C1539" i="13"/>
  <c r="D1539" i="13"/>
  <c r="C1540" i="13"/>
  <c r="D1540" i="13"/>
  <c r="C1541" i="13"/>
  <c r="D1541" i="13"/>
  <c r="C1542" i="13"/>
  <c r="D1542" i="13"/>
  <c r="C1543" i="13"/>
  <c r="D1543" i="13"/>
  <c r="C1544" i="13"/>
  <c r="D1544" i="13"/>
  <c r="C1545" i="13"/>
  <c r="D1545" i="13"/>
  <c r="C1546" i="13"/>
  <c r="D1546" i="13"/>
  <c r="C1547" i="13"/>
  <c r="D1547" i="13"/>
  <c r="C1548" i="13"/>
  <c r="D1548" i="13"/>
  <c r="C1549" i="13"/>
  <c r="D1549" i="13"/>
  <c r="C1550" i="13"/>
  <c r="D1550" i="13"/>
  <c r="C1551" i="13"/>
  <c r="D1551" i="13"/>
  <c r="C1552" i="13"/>
  <c r="D1552" i="13"/>
  <c r="C1553" i="13"/>
  <c r="D1553" i="13"/>
  <c r="C1554" i="13"/>
  <c r="D1554" i="13"/>
  <c r="C1555" i="13"/>
  <c r="D1555" i="13"/>
  <c r="C1556" i="13"/>
  <c r="D1556" i="13"/>
  <c r="C1557" i="13"/>
  <c r="D1557" i="13"/>
  <c r="C1558" i="13"/>
  <c r="D1558" i="13"/>
  <c r="C1559" i="13"/>
  <c r="D1559" i="13"/>
  <c r="C1560" i="13"/>
  <c r="D1560" i="13"/>
  <c r="C1561" i="13"/>
  <c r="D1561" i="13"/>
  <c r="C1562" i="13"/>
  <c r="D1562" i="13"/>
  <c r="C1563" i="13"/>
  <c r="D1563" i="13"/>
  <c r="C1564" i="13"/>
  <c r="D1564" i="13"/>
  <c r="C1565" i="13"/>
  <c r="D1565" i="13"/>
  <c r="C1566" i="13"/>
  <c r="D1566" i="13"/>
  <c r="C1567" i="13"/>
  <c r="D1567" i="13"/>
  <c r="C1568" i="13"/>
  <c r="D1568" i="13"/>
  <c r="C1569" i="13"/>
  <c r="D1569" i="13"/>
  <c r="C1570" i="13"/>
  <c r="D1570" i="13"/>
  <c r="C1571" i="13"/>
  <c r="D1571" i="13"/>
  <c r="C1572" i="13"/>
  <c r="D1572" i="13"/>
  <c r="C1573" i="13"/>
  <c r="D1573" i="13"/>
  <c r="C1574" i="13"/>
  <c r="D1574" i="13"/>
  <c r="C1575" i="13"/>
  <c r="D1575" i="13"/>
  <c r="C1576" i="13"/>
  <c r="D1576" i="13"/>
  <c r="C1577" i="13"/>
  <c r="D1577" i="13"/>
  <c r="C1578" i="13"/>
  <c r="D1578" i="13"/>
  <c r="C1579" i="13"/>
  <c r="D1579" i="13"/>
  <c r="C1580" i="13"/>
  <c r="D1580" i="13"/>
  <c r="C1581" i="13"/>
  <c r="D1581" i="13"/>
  <c r="C1582" i="13"/>
  <c r="D1582" i="13"/>
  <c r="C1583" i="13"/>
  <c r="D1583" i="13"/>
  <c r="C1584" i="13"/>
  <c r="D1584" i="13"/>
  <c r="C1585" i="13"/>
  <c r="D1585" i="13"/>
  <c r="C1586" i="13"/>
  <c r="D1586" i="13"/>
  <c r="C1587" i="13"/>
  <c r="D1587" i="13"/>
  <c r="C1588" i="13"/>
  <c r="D1588" i="13"/>
  <c r="C1589" i="13"/>
  <c r="D1589" i="13"/>
  <c r="C1590" i="13"/>
  <c r="D1590" i="13"/>
  <c r="C1591" i="13"/>
  <c r="D1591" i="13"/>
  <c r="C1592" i="13"/>
  <c r="D1592" i="13"/>
  <c r="C1593" i="13"/>
  <c r="D1593" i="13"/>
  <c r="C1594" i="13"/>
  <c r="D1594" i="13"/>
  <c r="C1595" i="13"/>
  <c r="D1595" i="13"/>
  <c r="C1596" i="13"/>
  <c r="D1596" i="13"/>
  <c r="C1597" i="13"/>
  <c r="D1597" i="13"/>
  <c r="C1598" i="13"/>
  <c r="D1598" i="13"/>
  <c r="C1599" i="13"/>
  <c r="D1599" i="13"/>
  <c r="C1600" i="13"/>
  <c r="D1600" i="13"/>
  <c r="C1601" i="13"/>
  <c r="D1601" i="13"/>
  <c r="C1602" i="13"/>
  <c r="D1602" i="13"/>
  <c r="C1603" i="13"/>
  <c r="D1603" i="13"/>
  <c r="C1604" i="13"/>
  <c r="D1604" i="13"/>
  <c r="C1605" i="13"/>
  <c r="D1605" i="13"/>
  <c r="C1606" i="13"/>
  <c r="D1606" i="13"/>
  <c r="C1607" i="13"/>
  <c r="D1607" i="13"/>
  <c r="C1608" i="13"/>
  <c r="D1608" i="13"/>
  <c r="C1609" i="13"/>
  <c r="D1609" i="13"/>
  <c r="C1610" i="13"/>
  <c r="D1610" i="13"/>
  <c r="C1611" i="13"/>
  <c r="D1611" i="13"/>
  <c r="C1612" i="13"/>
  <c r="D1612" i="13"/>
  <c r="C1613" i="13"/>
  <c r="D1613" i="13"/>
  <c r="C1614" i="13"/>
  <c r="D1614" i="13"/>
  <c r="C1615" i="13"/>
  <c r="D1615" i="13"/>
  <c r="C1616" i="13"/>
  <c r="D1616" i="13"/>
  <c r="C1617" i="13"/>
  <c r="D1617" i="13"/>
  <c r="C1618" i="13"/>
  <c r="D1618" i="13"/>
  <c r="C1619" i="13"/>
  <c r="D1619" i="13"/>
  <c r="C1620" i="13"/>
  <c r="D1620" i="13"/>
  <c r="C1621" i="13"/>
  <c r="D1621" i="13"/>
  <c r="C1622" i="13"/>
  <c r="D1622" i="13"/>
  <c r="C1623" i="13"/>
  <c r="D1623" i="13"/>
  <c r="C1624" i="13"/>
  <c r="D1624" i="13"/>
  <c r="C1625" i="13"/>
  <c r="D1625" i="13"/>
  <c r="C1626" i="13"/>
  <c r="D1626" i="13"/>
  <c r="C1627" i="13"/>
  <c r="D1627" i="13"/>
  <c r="C1628" i="13"/>
  <c r="D1628" i="13"/>
  <c r="C1629" i="13"/>
  <c r="D1629" i="13"/>
  <c r="C1630" i="13"/>
  <c r="D1630" i="13"/>
  <c r="C1631" i="13"/>
  <c r="D1631" i="13"/>
  <c r="C1632" i="13"/>
  <c r="D1632" i="13"/>
  <c r="C1633" i="13"/>
  <c r="D1633" i="13"/>
  <c r="C1634" i="13"/>
  <c r="D1634" i="13"/>
  <c r="C1635" i="13"/>
  <c r="D1635" i="13"/>
  <c r="C1636" i="13"/>
  <c r="D1636" i="13"/>
  <c r="C1637" i="13"/>
  <c r="D1637" i="13"/>
  <c r="C1638" i="13"/>
  <c r="D1638" i="13"/>
  <c r="C1639" i="13"/>
  <c r="D1639" i="13"/>
  <c r="C1640" i="13"/>
  <c r="D1640" i="13"/>
  <c r="C1641" i="13"/>
  <c r="D1641" i="13"/>
  <c r="C1642" i="13"/>
  <c r="D1642" i="13"/>
  <c r="C1643" i="13"/>
  <c r="D1643" i="13"/>
  <c r="C1644" i="13"/>
  <c r="D1644" i="13"/>
  <c r="C1645" i="13"/>
  <c r="D1645" i="13"/>
  <c r="C1646" i="13"/>
  <c r="D1646" i="13"/>
  <c r="C1647" i="13"/>
  <c r="D1647" i="13"/>
  <c r="C1648" i="13"/>
  <c r="D1648" i="13"/>
  <c r="C1649" i="13"/>
  <c r="D1649" i="13"/>
  <c r="C1650" i="13"/>
  <c r="D1650" i="13"/>
  <c r="C1651" i="13"/>
  <c r="D1651" i="13"/>
  <c r="C1652" i="13"/>
  <c r="D1652" i="13"/>
  <c r="C1653" i="13"/>
  <c r="D1653" i="13"/>
  <c r="C1654" i="13"/>
  <c r="D1654" i="13"/>
  <c r="C1655" i="13"/>
  <c r="D1655" i="13"/>
  <c r="C1656" i="13"/>
  <c r="D1656" i="13"/>
  <c r="C1657" i="13"/>
  <c r="D1657" i="13"/>
  <c r="C1658" i="13"/>
  <c r="D1658" i="13"/>
  <c r="C1659" i="13"/>
  <c r="D1659" i="13"/>
  <c r="C1660" i="13"/>
  <c r="D1660" i="13"/>
  <c r="C1661" i="13"/>
  <c r="D1661" i="13"/>
  <c r="C1662" i="13"/>
  <c r="D1662" i="13"/>
  <c r="C1663" i="13"/>
  <c r="D1663" i="13"/>
  <c r="C1664" i="13"/>
  <c r="D1664" i="13"/>
  <c r="C1665" i="13"/>
  <c r="D1665" i="13"/>
  <c r="C1666" i="13"/>
  <c r="D1666" i="13"/>
  <c r="C1667" i="13"/>
  <c r="D1667" i="13"/>
  <c r="C1668" i="13"/>
  <c r="D1668" i="13"/>
  <c r="C1669" i="13"/>
  <c r="D1669" i="13"/>
  <c r="C1670" i="13"/>
  <c r="D1670" i="13"/>
  <c r="C1671" i="13"/>
  <c r="D1671" i="13"/>
  <c r="C1672" i="13"/>
  <c r="D1672" i="13"/>
  <c r="C1673" i="13"/>
  <c r="D1673" i="13"/>
  <c r="C1674" i="13"/>
  <c r="D1674" i="13"/>
  <c r="C1675" i="13"/>
  <c r="D1675" i="13"/>
  <c r="C1676" i="13"/>
  <c r="D1676" i="13"/>
  <c r="C1677" i="13"/>
  <c r="D1677" i="13"/>
  <c r="C1678" i="13"/>
  <c r="D1678" i="13"/>
  <c r="C1679" i="13"/>
  <c r="D1679" i="13"/>
  <c r="C1680" i="13"/>
  <c r="D1680" i="13"/>
  <c r="C1681" i="13"/>
  <c r="D1681" i="13"/>
  <c r="C1682" i="13"/>
  <c r="D1682" i="13"/>
  <c r="C1683" i="13"/>
  <c r="D1683" i="13"/>
  <c r="C1684" i="13"/>
  <c r="D1684" i="13"/>
  <c r="C1685" i="13"/>
  <c r="D1685" i="13"/>
  <c r="C1686" i="13"/>
  <c r="D1686" i="13"/>
  <c r="C1687" i="13"/>
  <c r="D1687" i="13"/>
  <c r="C1688" i="13"/>
  <c r="D1688" i="13"/>
  <c r="C1689" i="13"/>
  <c r="D1689" i="13"/>
  <c r="C1690" i="13"/>
  <c r="D1690" i="13"/>
  <c r="C1691" i="13"/>
  <c r="D1691" i="13"/>
  <c r="C1692" i="13"/>
  <c r="D1692" i="13"/>
  <c r="C1693" i="13"/>
  <c r="D1693" i="13"/>
  <c r="C1694" i="13"/>
  <c r="D1694" i="13"/>
  <c r="C1695" i="13"/>
  <c r="D1695" i="13"/>
  <c r="C1696" i="13"/>
  <c r="D1696" i="13"/>
  <c r="C1697" i="13"/>
  <c r="D1697" i="13"/>
  <c r="C1698" i="13"/>
  <c r="D1698" i="13"/>
  <c r="C1699" i="13"/>
  <c r="D1699" i="13"/>
  <c r="C1700" i="13"/>
  <c r="D1700" i="13"/>
  <c r="C1701" i="13"/>
  <c r="D1701" i="13"/>
  <c r="C1702" i="13"/>
  <c r="D1702" i="13"/>
  <c r="C1703" i="13"/>
  <c r="D1703" i="13"/>
  <c r="C1704" i="13"/>
  <c r="D1704" i="13"/>
  <c r="C1705" i="13"/>
  <c r="D1705" i="13"/>
  <c r="C1706" i="13"/>
  <c r="D1706" i="13"/>
  <c r="C1707" i="13"/>
  <c r="D1707" i="13"/>
  <c r="C1708" i="13"/>
  <c r="D1708" i="13"/>
  <c r="C1709" i="13"/>
  <c r="D1709" i="13"/>
  <c r="C1710" i="13"/>
  <c r="D1710" i="13"/>
  <c r="C1711" i="13"/>
  <c r="D1711" i="13"/>
  <c r="C1712" i="13"/>
  <c r="D1712" i="13"/>
  <c r="C1713" i="13"/>
  <c r="D1713" i="13"/>
  <c r="C1714" i="13"/>
  <c r="D1714" i="13"/>
  <c r="C1715" i="13"/>
  <c r="D1715" i="13"/>
  <c r="C1716" i="13"/>
  <c r="D1716" i="13"/>
  <c r="C1717" i="13"/>
  <c r="D1717" i="13"/>
  <c r="C1718" i="13"/>
  <c r="D1718" i="13"/>
  <c r="C1719" i="13"/>
  <c r="D1719" i="13"/>
  <c r="C1720" i="13"/>
  <c r="D1720" i="13"/>
  <c r="C1721" i="13"/>
  <c r="D1721" i="13"/>
  <c r="C1722" i="13"/>
  <c r="D1722" i="13"/>
  <c r="C1723" i="13"/>
  <c r="D1723" i="13"/>
  <c r="C1724" i="13"/>
  <c r="D1724" i="13"/>
  <c r="C1725" i="13"/>
  <c r="D1725" i="13"/>
  <c r="C1726" i="13"/>
  <c r="D1726" i="13"/>
  <c r="C1727" i="13"/>
  <c r="D1727" i="13"/>
  <c r="C1728" i="13"/>
  <c r="D1728" i="13"/>
  <c r="C1729" i="13"/>
  <c r="D1729" i="13"/>
  <c r="C1730" i="13"/>
  <c r="D1730" i="13"/>
  <c r="C1731" i="13"/>
  <c r="D1731" i="13"/>
  <c r="C1732" i="13"/>
  <c r="D1732" i="13"/>
  <c r="C1733" i="13"/>
  <c r="D1733" i="13"/>
  <c r="C1734" i="13"/>
  <c r="D1734" i="13"/>
  <c r="C1735" i="13"/>
  <c r="D1735" i="13"/>
  <c r="C1736" i="13"/>
  <c r="D1736" i="13"/>
  <c r="C1737" i="13"/>
  <c r="D1737" i="13"/>
  <c r="C1738" i="13"/>
  <c r="D1738" i="13"/>
  <c r="C1739" i="13"/>
  <c r="D1739" i="13"/>
  <c r="C1740" i="13"/>
  <c r="D1740" i="13"/>
  <c r="C1741" i="13"/>
  <c r="D1741" i="13"/>
  <c r="C1742" i="13"/>
  <c r="D1742" i="13"/>
  <c r="C1743" i="13"/>
  <c r="D1743" i="13"/>
  <c r="C1744" i="13"/>
  <c r="D1744" i="13"/>
  <c r="C1745" i="13"/>
  <c r="D1745" i="13"/>
  <c r="C1746" i="13"/>
  <c r="D1746" i="13"/>
  <c r="C1747" i="13"/>
  <c r="D1747" i="13"/>
  <c r="C1748" i="13"/>
  <c r="D1748" i="13"/>
  <c r="C1749" i="13"/>
  <c r="D1749" i="13"/>
  <c r="C1750" i="13"/>
  <c r="D1750" i="13"/>
  <c r="C1751" i="13"/>
  <c r="D1751" i="13"/>
  <c r="C1752" i="13"/>
  <c r="D1752" i="13"/>
  <c r="C1753" i="13"/>
  <c r="D1753" i="13"/>
  <c r="C1754" i="13"/>
  <c r="D1754" i="13"/>
  <c r="C1755" i="13"/>
  <c r="D1755" i="13"/>
  <c r="C1756" i="13"/>
  <c r="D1756" i="13"/>
  <c r="C1757" i="13"/>
  <c r="D1757" i="13"/>
  <c r="C1758" i="13"/>
  <c r="D1758" i="13"/>
  <c r="C1759" i="13"/>
  <c r="D1759" i="13"/>
  <c r="C1760" i="13"/>
  <c r="D1760" i="13"/>
  <c r="C1761" i="13"/>
  <c r="D1761" i="13"/>
  <c r="C1762" i="13"/>
  <c r="D1762" i="13"/>
  <c r="C1763" i="13"/>
  <c r="D1763" i="13"/>
  <c r="C1764" i="13"/>
  <c r="D1764" i="13"/>
  <c r="C1765" i="13"/>
  <c r="D1765" i="13"/>
  <c r="C1766" i="13"/>
  <c r="D1766" i="13"/>
  <c r="C1767" i="13"/>
  <c r="D1767" i="13"/>
  <c r="C1768" i="13"/>
  <c r="D1768" i="13"/>
  <c r="C1769" i="13"/>
  <c r="D1769" i="13"/>
  <c r="C1770" i="13"/>
  <c r="D1770" i="13"/>
  <c r="C1771" i="13"/>
  <c r="D1771" i="13"/>
  <c r="C1772" i="13"/>
  <c r="D1772" i="13"/>
  <c r="C1773" i="13"/>
  <c r="D1773" i="13"/>
  <c r="C1774" i="13"/>
  <c r="D1774" i="13"/>
  <c r="C1775" i="13"/>
  <c r="D1775" i="13"/>
  <c r="C1776" i="13"/>
  <c r="D1776" i="13"/>
  <c r="C1777" i="13"/>
  <c r="D1777" i="13"/>
  <c r="C1778" i="13"/>
  <c r="D1778" i="13"/>
  <c r="C1779" i="13"/>
  <c r="D1779" i="13"/>
  <c r="C1780" i="13"/>
  <c r="D1780" i="13"/>
  <c r="C1781" i="13"/>
  <c r="D1781" i="13"/>
  <c r="C1782" i="13"/>
  <c r="D1782" i="13"/>
  <c r="C1783" i="13"/>
  <c r="D1783" i="13"/>
  <c r="C1784" i="13"/>
  <c r="D1784" i="13"/>
  <c r="C1785" i="13"/>
  <c r="D1785" i="13"/>
  <c r="C1786" i="13"/>
  <c r="D1786" i="13"/>
  <c r="C1787" i="13"/>
  <c r="D1787" i="13"/>
  <c r="C1788" i="13"/>
  <c r="D1788" i="13"/>
  <c r="C1789" i="13"/>
  <c r="D1789" i="13"/>
  <c r="C1790" i="13"/>
  <c r="D1790" i="13"/>
  <c r="C1791" i="13"/>
  <c r="D1791" i="13"/>
  <c r="C1792" i="13"/>
  <c r="D1792" i="13"/>
  <c r="C1793" i="13"/>
  <c r="D1793" i="13"/>
  <c r="C1794" i="13"/>
  <c r="D1794" i="13"/>
  <c r="C1795" i="13"/>
  <c r="D1795" i="13"/>
  <c r="C1796" i="13"/>
  <c r="D1796" i="13"/>
  <c r="C1797" i="13"/>
  <c r="D1797" i="13"/>
  <c r="C1798" i="13"/>
  <c r="D1798" i="13"/>
  <c r="C1799" i="13"/>
  <c r="D1799" i="13"/>
  <c r="C1800" i="13"/>
  <c r="D1800" i="13"/>
  <c r="D14" i="13"/>
  <c r="C14" i="13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C162" i="12"/>
  <c r="D162" i="12"/>
  <c r="C163" i="12"/>
  <c r="D163" i="12"/>
  <c r="C164" i="12"/>
  <c r="D164" i="12"/>
  <c r="C165" i="12"/>
  <c r="D165" i="12"/>
  <c r="C166" i="12"/>
  <c r="D166" i="12"/>
  <c r="C167" i="12"/>
  <c r="D167" i="12"/>
  <c r="C168" i="12"/>
  <c r="D168" i="12"/>
  <c r="C169" i="12"/>
  <c r="D169" i="12"/>
  <c r="C170" i="12"/>
  <c r="D170" i="12"/>
  <c r="C171" i="12"/>
  <c r="D171" i="12"/>
  <c r="C172" i="12"/>
  <c r="D172" i="12"/>
  <c r="C173" i="12"/>
  <c r="D173" i="12"/>
  <c r="C174" i="12"/>
  <c r="D174" i="12"/>
  <c r="C175" i="12"/>
  <c r="D175" i="12"/>
  <c r="C176" i="12"/>
  <c r="D176" i="12"/>
  <c r="C177" i="12"/>
  <c r="D177" i="12"/>
  <c r="C178" i="12"/>
  <c r="D178" i="12"/>
  <c r="C179" i="12"/>
  <c r="D179" i="12"/>
  <c r="C180" i="12"/>
  <c r="D180" i="12"/>
  <c r="C181" i="12"/>
  <c r="D181" i="12"/>
  <c r="C182" i="12"/>
  <c r="D182" i="12"/>
  <c r="C183" i="12"/>
  <c r="D183" i="12"/>
  <c r="C184" i="12"/>
  <c r="D184" i="12"/>
  <c r="C185" i="12"/>
  <c r="D185" i="12"/>
  <c r="C186" i="12"/>
  <c r="D186" i="12"/>
  <c r="C187" i="12"/>
  <c r="D187" i="12"/>
  <c r="C188" i="12"/>
  <c r="D188" i="12"/>
  <c r="C189" i="12"/>
  <c r="D189" i="12"/>
  <c r="C190" i="12"/>
  <c r="D190" i="12"/>
  <c r="C191" i="12"/>
  <c r="D191" i="12"/>
  <c r="C192" i="12"/>
  <c r="D192" i="12"/>
  <c r="C193" i="12"/>
  <c r="D193" i="12"/>
  <c r="C194" i="12"/>
  <c r="D194" i="12"/>
  <c r="C195" i="12"/>
  <c r="D195" i="12"/>
  <c r="C196" i="12"/>
  <c r="D196" i="12"/>
  <c r="C197" i="12"/>
  <c r="D197" i="12"/>
  <c r="C198" i="12"/>
  <c r="D198" i="12"/>
  <c r="C199" i="12"/>
  <c r="D199" i="12"/>
  <c r="C200" i="12"/>
  <c r="D200" i="12"/>
  <c r="C201" i="12"/>
  <c r="D201" i="12"/>
  <c r="C202" i="12"/>
  <c r="D202" i="12"/>
  <c r="C203" i="12"/>
  <c r="D203" i="12"/>
  <c r="C204" i="12"/>
  <c r="D204" i="12"/>
  <c r="C205" i="12"/>
  <c r="D205" i="12"/>
  <c r="C206" i="12"/>
  <c r="D206" i="12"/>
  <c r="C207" i="12"/>
  <c r="D207" i="12"/>
  <c r="C208" i="12"/>
  <c r="D208" i="12"/>
  <c r="C209" i="12"/>
  <c r="D209" i="12"/>
  <c r="C210" i="12"/>
  <c r="D210" i="12"/>
  <c r="C211" i="12"/>
  <c r="D211" i="12"/>
  <c r="C212" i="12"/>
  <c r="D212" i="12"/>
  <c r="C213" i="12"/>
  <c r="D213" i="12"/>
  <c r="C214" i="12"/>
  <c r="D214" i="12"/>
  <c r="C215" i="12"/>
  <c r="D215" i="12"/>
  <c r="C216" i="12"/>
  <c r="D216" i="12"/>
  <c r="C217" i="12"/>
  <c r="D217" i="12"/>
  <c r="C218" i="12"/>
  <c r="D218" i="12"/>
  <c r="C219" i="12"/>
  <c r="D219" i="12"/>
  <c r="C220" i="12"/>
  <c r="D220" i="12"/>
  <c r="C221" i="12"/>
  <c r="D221" i="12"/>
  <c r="C222" i="12"/>
  <c r="D222" i="12"/>
  <c r="C223" i="12"/>
  <c r="D223" i="12"/>
  <c r="C224" i="12"/>
  <c r="D224" i="12"/>
  <c r="C225" i="12"/>
  <c r="D225" i="12"/>
  <c r="C226" i="12"/>
  <c r="D226" i="12"/>
  <c r="C227" i="12"/>
  <c r="D227" i="12"/>
  <c r="C228" i="12"/>
  <c r="D228" i="12"/>
  <c r="C229" i="12"/>
  <c r="D229" i="12"/>
  <c r="C230" i="12"/>
  <c r="D230" i="12"/>
  <c r="C231" i="12"/>
  <c r="D231" i="12"/>
  <c r="C232" i="12"/>
  <c r="D232" i="12"/>
  <c r="C233" i="12"/>
  <c r="D233" i="12"/>
  <c r="C234" i="12"/>
  <c r="D234" i="12"/>
  <c r="C235" i="12"/>
  <c r="D235" i="12"/>
  <c r="C236" i="12"/>
  <c r="D236" i="12"/>
  <c r="C237" i="12"/>
  <c r="D237" i="12"/>
  <c r="C238" i="12"/>
  <c r="D238" i="12"/>
  <c r="C239" i="12"/>
  <c r="D239" i="12"/>
  <c r="C240" i="12"/>
  <c r="D240" i="12"/>
  <c r="C241" i="12"/>
  <c r="D241" i="12"/>
  <c r="C242" i="12"/>
  <c r="D242" i="12"/>
  <c r="C243" i="12"/>
  <c r="D243" i="12"/>
  <c r="C244" i="12"/>
  <c r="D244" i="12"/>
  <c r="C245" i="12"/>
  <c r="D245" i="12"/>
  <c r="C246" i="12"/>
  <c r="D246" i="12"/>
  <c r="C247" i="12"/>
  <c r="D247" i="12"/>
  <c r="C248" i="12"/>
  <c r="D248" i="12"/>
  <c r="C249" i="12"/>
  <c r="D249" i="12"/>
  <c r="C250" i="12"/>
  <c r="D250" i="12"/>
  <c r="C251" i="12"/>
  <c r="D251" i="12"/>
  <c r="C252" i="12"/>
  <c r="D252" i="12"/>
  <c r="C253" i="12"/>
  <c r="D253" i="12"/>
  <c r="C254" i="12"/>
  <c r="D254" i="12"/>
  <c r="C255" i="12"/>
  <c r="D255" i="12"/>
  <c r="C256" i="12"/>
  <c r="D256" i="12"/>
  <c r="C257" i="12"/>
  <c r="D257" i="12"/>
  <c r="C258" i="12"/>
  <c r="D258" i="12"/>
  <c r="C259" i="12"/>
  <c r="D259" i="12"/>
  <c r="C260" i="12"/>
  <c r="D260" i="12"/>
  <c r="C261" i="12"/>
  <c r="D261" i="12"/>
  <c r="C262" i="12"/>
  <c r="D262" i="12"/>
  <c r="C263" i="12"/>
  <c r="D263" i="12"/>
  <c r="C264" i="12"/>
  <c r="D264" i="12"/>
  <c r="C265" i="12"/>
  <c r="D265" i="12"/>
  <c r="C266" i="12"/>
  <c r="D266" i="12"/>
  <c r="C267" i="12"/>
  <c r="D267" i="12"/>
  <c r="C268" i="12"/>
  <c r="D268" i="12"/>
  <c r="C269" i="12"/>
  <c r="D269" i="12"/>
  <c r="C270" i="12"/>
  <c r="D270" i="12"/>
  <c r="C271" i="12"/>
  <c r="D271" i="12"/>
  <c r="C272" i="12"/>
  <c r="D272" i="12"/>
  <c r="C273" i="12"/>
  <c r="D273" i="12"/>
  <c r="C274" i="12"/>
  <c r="D274" i="12"/>
  <c r="C275" i="12"/>
  <c r="D275" i="12"/>
  <c r="C276" i="12"/>
  <c r="D276" i="12"/>
  <c r="C277" i="12"/>
  <c r="D277" i="12"/>
  <c r="C278" i="12"/>
  <c r="D278" i="12"/>
  <c r="C279" i="12"/>
  <c r="D279" i="12"/>
  <c r="C280" i="12"/>
  <c r="D280" i="12"/>
  <c r="C281" i="12"/>
  <c r="D281" i="12"/>
  <c r="C282" i="12"/>
  <c r="D282" i="12"/>
  <c r="C283" i="12"/>
  <c r="D283" i="12"/>
  <c r="C284" i="12"/>
  <c r="D284" i="12"/>
  <c r="C285" i="12"/>
  <c r="D285" i="12"/>
  <c r="C286" i="12"/>
  <c r="D286" i="12"/>
  <c r="C287" i="12"/>
  <c r="D287" i="12"/>
  <c r="C288" i="12"/>
  <c r="D288" i="12"/>
  <c r="C289" i="12"/>
  <c r="D289" i="12"/>
  <c r="C290" i="12"/>
  <c r="D290" i="12"/>
  <c r="C291" i="12"/>
  <c r="D291" i="12"/>
  <c r="C292" i="12"/>
  <c r="D292" i="12"/>
  <c r="C293" i="12"/>
  <c r="D293" i="12"/>
  <c r="C294" i="12"/>
  <c r="D294" i="12"/>
  <c r="C295" i="12"/>
  <c r="D295" i="12"/>
  <c r="C296" i="12"/>
  <c r="D296" i="12"/>
  <c r="C297" i="12"/>
  <c r="D297" i="12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C306" i="12"/>
  <c r="D306" i="12"/>
  <c r="C307" i="12"/>
  <c r="D307" i="12"/>
  <c r="C308" i="12"/>
  <c r="D308" i="12"/>
  <c r="C309" i="12"/>
  <c r="D309" i="12"/>
  <c r="C310" i="12"/>
  <c r="D310" i="12"/>
  <c r="C311" i="12"/>
  <c r="D311" i="12"/>
  <c r="C312" i="12"/>
  <c r="D312" i="12"/>
  <c r="C313" i="12"/>
  <c r="D313" i="12"/>
  <c r="C314" i="12"/>
  <c r="D314" i="12"/>
  <c r="C315" i="12"/>
  <c r="D315" i="12"/>
  <c r="C316" i="12"/>
  <c r="D316" i="12"/>
  <c r="C317" i="12"/>
  <c r="D317" i="12"/>
  <c r="C318" i="12"/>
  <c r="D318" i="12"/>
  <c r="C319" i="12"/>
  <c r="D319" i="12"/>
  <c r="C320" i="12"/>
  <c r="D320" i="12"/>
  <c r="C321" i="12"/>
  <c r="D321" i="12"/>
  <c r="C322" i="12"/>
  <c r="D322" i="12"/>
  <c r="C323" i="12"/>
  <c r="D323" i="12"/>
  <c r="C324" i="12"/>
  <c r="D324" i="12"/>
  <c r="C325" i="12"/>
  <c r="D325" i="12"/>
  <c r="C326" i="12"/>
  <c r="D326" i="12"/>
  <c r="C327" i="12"/>
  <c r="D327" i="12"/>
  <c r="C328" i="12"/>
  <c r="D328" i="12"/>
  <c r="C329" i="12"/>
  <c r="D329" i="12"/>
  <c r="C330" i="12"/>
  <c r="D330" i="12"/>
  <c r="C331" i="12"/>
  <c r="D331" i="12"/>
  <c r="C332" i="12"/>
  <c r="D332" i="12"/>
  <c r="C333" i="12"/>
  <c r="D333" i="12"/>
  <c r="C334" i="12"/>
  <c r="D334" i="12"/>
  <c r="C335" i="12"/>
  <c r="D335" i="12"/>
  <c r="C336" i="12"/>
  <c r="D336" i="12"/>
  <c r="C337" i="12"/>
  <c r="D337" i="12"/>
  <c r="C338" i="12"/>
  <c r="D338" i="12"/>
  <c r="C339" i="12"/>
  <c r="D339" i="12"/>
  <c r="C340" i="12"/>
  <c r="D340" i="12"/>
  <c r="C341" i="12"/>
  <c r="D341" i="12"/>
  <c r="C342" i="12"/>
  <c r="D342" i="12"/>
  <c r="C343" i="12"/>
  <c r="D343" i="12"/>
  <c r="C344" i="12"/>
  <c r="D344" i="12"/>
  <c r="C345" i="12"/>
  <c r="D345" i="12"/>
  <c r="C346" i="12"/>
  <c r="D346" i="12"/>
  <c r="C347" i="12"/>
  <c r="D347" i="12"/>
  <c r="C348" i="12"/>
  <c r="D348" i="12"/>
  <c r="C349" i="12"/>
  <c r="D349" i="12"/>
  <c r="C350" i="12"/>
  <c r="D350" i="12"/>
  <c r="C351" i="12"/>
  <c r="D351" i="12"/>
  <c r="C352" i="12"/>
  <c r="D352" i="12"/>
  <c r="C353" i="12"/>
  <c r="D353" i="12"/>
  <c r="C354" i="12"/>
  <c r="D354" i="12"/>
  <c r="C355" i="12"/>
  <c r="D355" i="12"/>
  <c r="C356" i="12"/>
  <c r="D356" i="12"/>
  <c r="C357" i="12"/>
  <c r="D357" i="12"/>
  <c r="C358" i="12"/>
  <c r="D358" i="12"/>
  <c r="C359" i="12"/>
  <c r="D359" i="12"/>
  <c r="C360" i="12"/>
  <c r="D360" i="12"/>
  <c r="C361" i="12"/>
  <c r="D361" i="12"/>
  <c r="C362" i="12"/>
  <c r="D362" i="12"/>
  <c r="C363" i="12"/>
  <c r="D363" i="12"/>
  <c r="C364" i="12"/>
  <c r="D364" i="12"/>
  <c r="C365" i="12"/>
  <c r="D365" i="12"/>
  <c r="C366" i="12"/>
  <c r="D366" i="12"/>
  <c r="C367" i="12"/>
  <c r="D367" i="12"/>
  <c r="C368" i="12"/>
  <c r="D368" i="12"/>
  <c r="C369" i="12"/>
  <c r="D369" i="12"/>
  <c r="C370" i="12"/>
  <c r="D370" i="12"/>
  <c r="C371" i="12"/>
  <c r="D371" i="12"/>
  <c r="C372" i="12"/>
  <c r="D372" i="12"/>
  <c r="C373" i="12"/>
  <c r="D373" i="12"/>
  <c r="C374" i="12"/>
  <c r="D374" i="12"/>
  <c r="C375" i="12"/>
  <c r="D375" i="12"/>
  <c r="C376" i="12"/>
  <c r="D376" i="12"/>
  <c r="C377" i="12"/>
  <c r="D377" i="12"/>
  <c r="C378" i="12"/>
  <c r="D378" i="12"/>
  <c r="C379" i="12"/>
  <c r="D379" i="12"/>
  <c r="C380" i="12"/>
  <c r="D380" i="12"/>
  <c r="C381" i="12"/>
  <c r="D381" i="12"/>
  <c r="C382" i="12"/>
  <c r="D382" i="12"/>
  <c r="C383" i="12"/>
  <c r="D383" i="12"/>
  <c r="C384" i="12"/>
  <c r="D384" i="12"/>
  <c r="C385" i="12"/>
  <c r="D385" i="12"/>
  <c r="C386" i="12"/>
  <c r="D386" i="12"/>
  <c r="C387" i="12"/>
  <c r="D387" i="12"/>
  <c r="C388" i="12"/>
  <c r="D388" i="12"/>
  <c r="C389" i="12"/>
  <c r="D389" i="12"/>
  <c r="C390" i="12"/>
  <c r="D390" i="12"/>
  <c r="C391" i="12"/>
  <c r="D391" i="12"/>
  <c r="C392" i="12"/>
  <c r="D392" i="12"/>
  <c r="C393" i="12"/>
  <c r="D393" i="12"/>
  <c r="C394" i="12"/>
  <c r="D394" i="12"/>
  <c r="C395" i="12"/>
  <c r="D395" i="12"/>
  <c r="C396" i="12"/>
  <c r="D396" i="12"/>
  <c r="C397" i="12"/>
  <c r="D397" i="12"/>
  <c r="C398" i="12"/>
  <c r="D398" i="12"/>
  <c r="C399" i="12"/>
  <c r="D399" i="12"/>
  <c r="C400" i="12"/>
  <c r="D400" i="12"/>
  <c r="C401" i="12"/>
  <c r="D401" i="12"/>
  <c r="C402" i="12"/>
  <c r="D402" i="12"/>
  <c r="C403" i="12"/>
  <c r="D403" i="12"/>
  <c r="C404" i="12"/>
  <c r="D404" i="12"/>
  <c r="C405" i="12"/>
  <c r="D405" i="12"/>
  <c r="C406" i="12"/>
  <c r="D406" i="12"/>
  <c r="C407" i="12"/>
  <c r="D407" i="12"/>
  <c r="C408" i="12"/>
  <c r="D408" i="12"/>
  <c r="C409" i="12"/>
  <c r="D409" i="12"/>
  <c r="C410" i="12"/>
  <c r="D410" i="12"/>
  <c r="C411" i="12"/>
  <c r="D411" i="12"/>
  <c r="C412" i="12"/>
  <c r="D412" i="12"/>
  <c r="C413" i="12"/>
  <c r="D413" i="12"/>
  <c r="C414" i="12"/>
  <c r="D414" i="12"/>
  <c r="C415" i="12"/>
  <c r="D415" i="12"/>
  <c r="C416" i="12"/>
  <c r="D416" i="12"/>
  <c r="C417" i="12"/>
  <c r="D417" i="12"/>
  <c r="C418" i="12"/>
  <c r="D418" i="12"/>
  <c r="C419" i="12"/>
  <c r="D419" i="12"/>
  <c r="C420" i="12"/>
  <c r="D420" i="12"/>
  <c r="C421" i="12"/>
  <c r="D421" i="12"/>
  <c r="C422" i="12"/>
  <c r="D422" i="12"/>
  <c r="C423" i="12"/>
  <c r="D423" i="12"/>
  <c r="C424" i="12"/>
  <c r="D424" i="12"/>
  <c r="C425" i="12"/>
  <c r="D425" i="12"/>
  <c r="C426" i="12"/>
  <c r="D426" i="12"/>
  <c r="C427" i="12"/>
  <c r="D427" i="12"/>
  <c r="C428" i="12"/>
  <c r="D428" i="12"/>
  <c r="C429" i="12"/>
  <c r="D429" i="12"/>
  <c r="C430" i="12"/>
  <c r="D430" i="12"/>
  <c r="C431" i="12"/>
  <c r="D431" i="12"/>
  <c r="C432" i="12"/>
  <c r="D432" i="12"/>
  <c r="C433" i="12"/>
  <c r="D433" i="12"/>
  <c r="C434" i="12"/>
  <c r="D434" i="12"/>
  <c r="C435" i="12"/>
  <c r="D435" i="12"/>
  <c r="C436" i="12"/>
  <c r="D436" i="12"/>
  <c r="C437" i="12"/>
  <c r="D437" i="12"/>
  <c r="C438" i="12"/>
  <c r="D438" i="12"/>
  <c r="C439" i="12"/>
  <c r="D439" i="12"/>
  <c r="C440" i="12"/>
  <c r="D440" i="12"/>
  <c r="C441" i="12"/>
  <c r="D441" i="12"/>
  <c r="C442" i="12"/>
  <c r="D442" i="12"/>
  <c r="C443" i="12"/>
  <c r="D443" i="12"/>
  <c r="C444" i="12"/>
  <c r="D444" i="12"/>
  <c r="C445" i="12"/>
  <c r="D445" i="12"/>
  <c r="C446" i="12"/>
  <c r="D446" i="12"/>
  <c r="C447" i="12"/>
  <c r="D447" i="12"/>
  <c r="C448" i="12"/>
  <c r="D448" i="12"/>
  <c r="C449" i="12"/>
  <c r="D449" i="12"/>
  <c r="C450" i="12"/>
  <c r="D450" i="12"/>
  <c r="C451" i="12"/>
  <c r="D451" i="12"/>
  <c r="C452" i="12"/>
  <c r="D452" i="12"/>
  <c r="C453" i="12"/>
  <c r="D453" i="12"/>
  <c r="C454" i="12"/>
  <c r="D454" i="12"/>
  <c r="C455" i="12"/>
  <c r="D455" i="12"/>
  <c r="C456" i="12"/>
  <c r="D456" i="12"/>
  <c r="C457" i="12"/>
  <c r="D457" i="12"/>
  <c r="C458" i="12"/>
  <c r="D458" i="12"/>
  <c r="C459" i="12"/>
  <c r="D459" i="12"/>
  <c r="C460" i="12"/>
  <c r="D460" i="12"/>
  <c r="C461" i="12"/>
  <c r="D461" i="12"/>
  <c r="C462" i="12"/>
  <c r="D462" i="12"/>
  <c r="C463" i="12"/>
  <c r="D463" i="12"/>
  <c r="C464" i="12"/>
  <c r="D464" i="12"/>
  <c r="C465" i="12"/>
  <c r="D465" i="12"/>
  <c r="C466" i="12"/>
  <c r="D466" i="12"/>
  <c r="C467" i="12"/>
  <c r="D467" i="12"/>
  <c r="C468" i="12"/>
  <c r="D468" i="12"/>
  <c r="C469" i="12"/>
  <c r="D469" i="12"/>
  <c r="C470" i="12"/>
  <c r="D470" i="12"/>
  <c r="C471" i="12"/>
  <c r="D471" i="12"/>
  <c r="C472" i="12"/>
  <c r="D472" i="12"/>
  <c r="C473" i="12"/>
  <c r="D473" i="12"/>
  <c r="C474" i="12"/>
  <c r="D474" i="12"/>
  <c r="C475" i="12"/>
  <c r="D475" i="12"/>
  <c r="C476" i="12"/>
  <c r="D476" i="12"/>
  <c r="C477" i="12"/>
  <c r="D477" i="12"/>
  <c r="C478" i="12"/>
  <c r="D478" i="12"/>
  <c r="C479" i="12"/>
  <c r="D479" i="12"/>
  <c r="C480" i="12"/>
  <c r="D480" i="12"/>
  <c r="C481" i="12"/>
  <c r="D481" i="12"/>
  <c r="C482" i="12"/>
  <c r="D482" i="12"/>
  <c r="C483" i="12"/>
  <c r="D483" i="12"/>
  <c r="C484" i="12"/>
  <c r="D484" i="12"/>
  <c r="C485" i="12"/>
  <c r="D485" i="12"/>
  <c r="C486" i="12"/>
  <c r="D486" i="12"/>
  <c r="C487" i="12"/>
  <c r="D487" i="12"/>
  <c r="C488" i="12"/>
  <c r="D488" i="12"/>
  <c r="C489" i="12"/>
  <c r="D489" i="12"/>
  <c r="C490" i="12"/>
  <c r="D490" i="12"/>
  <c r="C491" i="12"/>
  <c r="D491" i="12"/>
  <c r="C492" i="12"/>
  <c r="D492" i="12"/>
  <c r="C493" i="12"/>
  <c r="D493" i="12"/>
  <c r="C494" i="12"/>
  <c r="D494" i="12"/>
  <c r="C495" i="12"/>
  <c r="D495" i="12"/>
  <c r="C496" i="12"/>
  <c r="D496" i="12"/>
  <c r="C497" i="12"/>
  <c r="D497" i="12"/>
  <c r="C498" i="12"/>
  <c r="D498" i="12"/>
  <c r="C499" i="12"/>
  <c r="D499" i="12"/>
  <c r="C500" i="12"/>
  <c r="D500" i="12"/>
  <c r="C501" i="12"/>
  <c r="D501" i="12"/>
  <c r="C502" i="12"/>
  <c r="D502" i="12"/>
  <c r="C503" i="12"/>
  <c r="D503" i="12"/>
  <c r="C504" i="12"/>
  <c r="D504" i="12"/>
  <c r="C505" i="12"/>
  <c r="D505" i="12"/>
  <c r="C506" i="12"/>
  <c r="D506" i="12"/>
  <c r="C507" i="12"/>
  <c r="D507" i="12"/>
  <c r="C508" i="12"/>
  <c r="D508" i="12"/>
  <c r="C509" i="12"/>
  <c r="D509" i="12"/>
  <c r="C510" i="12"/>
  <c r="D510" i="12"/>
  <c r="C511" i="12"/>
  <c r="D511" i="12"/>
  <c r="C512" i="12"/>
  <c r="D512" i="12"/>
  <c r="C513" i="12"/>
  <c r="D513" i="12"/>
  <c r="C514" i="12"/>
  <c r="D514" i="12"/>
  <c r="C515" i="12"/>
  <c r="D515" i="12"/>
  <c r="C516" i="12"/>
  <c r="D516" i="12"/>
  <c r="C517" i="12"/>
  <c r="D517" i="12"/>
  <c r="C518" i="12"/>
  <c r="D518" i="12"/>
  <c r="C519" i="12"/>
  <c r="D519" i="12"/>
  <c r="C520" i="12"/>
  <c r="D520" i="12"/>
  <c r="C521" i="12"/>
  <c r="D521" i="12"/>
  <c r="C522" i="12"/>
  <c r="D522" i="12"/>
  <c r="C523" i="12"/>
  <c r="D523" i="12"/>
  <c r="C524" i="12"/>
  <c r="D524" i="12"/>
  <c r="C525" i="12"/>
  <c r="D525" i="12"/>
  <c r="C526" i="12"/>
  <c r="D526" i="12"/>
  <c r="C527" i="12"/>
  <c r="D527" i="12"/>
  <c r="C528" i="12"/>
  <c r="D528" i="12"/>
  <c r="C529" i="12"/>
  <c r="D529" i="12"/>
  <c r="C530" i="12"/>
  <c r="D530" i="12"/>
  <c r="C531" i="12"/>
  <c r="D531" i="12"/>
  <c r="C532" i="12"/>
  <c r="D532" i="12"/>
  <c r="C533" i="12"/>
  <c r="D533" i="12"/>
  <c r="C534" i="12"/>
  <c r="D534" i="12"/>
  <c r="C535" i="12"/>
  <c r="D535" i="12"/>
  <c r="C536" i="12"/>
  <c r="D536" i="12"/>
  <c r="C537" i="12"/>
  <c r="D537" i="12"/>
  <c r="C538" i="12"/>
  <c r="D538" i="12"/>
  <c r="C539" i="12"/>
  <c r="D539" i="12"/>
  <c r="C540" i="12"/>
  <c r="D540" i="12"/>
  <c r="C541" i="12"/>
  <c r="D541" i="12"/>
  <c r="C542" i="12"/>
  <c r="D542" i="12"/>
  <c r="C543" i="12"/>
  <c r="D543" i="12"/>
  <c r="C544" i="12"/>
  <c r="D544" i="12"/>
  <c r="C545" i="12"/>
  <c r="D545" i="12"/>
  <c r="C546" i="12"/>
  <c r="D546" i="12"/>
  <c r="C547" i="12"/>
  <c r="D547" i="12"/>
  <c r="C548" i="12"/>
  <c r="D548" i="12"/>
  <c r="C549" i="12"/>
  <c r="D549" i="12"/>
  <c r="C550" i="12"/>
  <c r="D550" i="12"/>
  <c r="C551" i="12"/>
  <c r="D551" i="12"/>
  <c r="C552" i="12"/>
  <c r="D552" i="12"/>
  <c r="C553" i="12"/>
  <c r="D553" i="12"/>
  <c r="C554" i="12"/>
  <c r="D554" i="12"/>
  <c r="C555" i="12"/>
  <c r="D555" i="12"/>
  <c r="C556" i="12"/>
  <c r="D556" i="12"/>
  <c r="C557" i="12"/>
  <c r="D557" i="12"/>
  <c r="C558" i="12"/>
  <c r="D558" i="12"/>
  <c r="C559" i="12"/>
  <c r="D559" i="12"/>
  <c r="C560" i="12"/>
  <c r="D560" i="12"/>
  <c r="C561" i="12"/>
  <c r="D561" i="12"/>
  <c r="C562" i="12"/>
  <c r="D562" i="12"/>
  <c r="C563" i="12"/>
  <c r="D563" i="12"/>
  <c r="C564" i="12"/>
  <c r="D564" i="12"/>
  <c r="C565" i="12"/>
  <c r="D565" i="12"/>
  <c r="C566" i="12"/>
  <c r="D566" i="12"/>
  <c r="C567" i="12"/>
  <c r="D567" i="12"/>
  <c r="C568" i="12"/>
  <c r="D568" i="12"/>
  <c r="C569" i="12"/>
  <c r="D569" i="12"/>
  <c r="C570" i="12"/>
  <c r="D570" i="12"/>
  <c r="C571" i="12"/>
  <c r="D571" i="12"/>
  <c r="C572" i="12"/>
  <c r="D572" i="12"/>
  <c r="C573" i="12"/>
  <c r="D573" i="12"/>
  <c r="C574" i="12"/>
  <c r="D574" i="12"/>
  <c r="C575" i="12"/>
  <c r="D575" i="12"/>
  <c r="C576" i="12"/>
  <c r="D576" i="12"/>
  <c r="C577" i="12"/>
  <c r="D577" i="12"/>
  <c r="C578" i="12"/>
  <c r="D578" i="12"/>
  <c r="C579" i="12"/>
  <c r="D579" i="12"/>
  <c r="C580" i="12"/>
  <c r="D580" i="12"/>
  <c r="C581" i="12"/>
  <c r="D581" i="12"/>
  <c r="C582" i="12"/>
  <c r="D582" i="12"/>
  <c r="C583" i="12"/>
  <c r="D583" i="12"/>
  <c r="C584" i="12"/>
  <c r="D584" i="12"/>
  <c r="C585" i="12"/>
  <c r="D585" i="12"/>
  <c r="C586" i="12"/>
  <c r="D586" i="12"/>
  <c r="C587" i="12"/>
  <c r="D587" i="12"/>
  <c r="C588" i="12"/>
  <c r="D588" i="12"/>
  <c r="C589" i="12"/>
  <c r="D589" i="12"/>
  <c r="C590" i="12"/>
  <c r="D590" i="12"/>
  <c r="C591" i="12"/>
  <c r="D591" i="12"/>
  <c r="C592" i="12"/>
  <c r="D592" i="12"/>
  <c r="C593" i="12"/>
  <c r="D593" i="12"/>
  <c r="C594" i="12"/>
  <c r="D594" i="12"/>
  <c r="C595" i="12"/>
  <c r="D595" i="12"/>
  <c r="C596" i="12"/>
  <c r="D596" i="12"/>
  <c r="C597" i="12"/>
  <c r="D597" i="12"/>
  <c r="C598" i="12"/>
  <c r="D598" i="12"/>
  <c r="C599" i="12"/>
  <c r="D599" i="12"/>
  <c r="C600" i="12"/>
  <c r="D600" i="12"/>
  <c r="C601" i="12"/>
  <c r="D601" i="12"/>
  <c r="C602" i="12"/>
  <c r="D602" i="12"/>
  <c r="C603" i="12"/>
  <c r="D603" i="12"/>
  <c r="C604" i="12"/>
  <c r="D604" i="12"/>
  <c r="C605" i="12"/>
  <c r="D605" i="12"/>
  <c r="C606" i="12"/>
  <c r="D606" i="12"/>
  <c r="C607" i="12"/>
  <c r="D607" i="12"/>
  <c r="C608" i="12"/>
  <c r="D608" i="12"/>
  <c r="C609" i="12"/>
  <c r="D609" i="12"/>
  <c r="C610" i="12"/>
  <c r="D610" i="12"/>
  <c r="C611" i="12"/>
  <c r="D611" i="12"/>
  <c r="C612" i="12"/>
  <c r="D612" i="12"/>
  <c r="C613" i="12"/>
  <c r="D613" i="12"/>
  <c r="C614" i="12"/>
  <c r="D614" i="12"/>
  <c r="C615" i="12"/>
  <c r="D615" i="12"/>
  <c r="C616" i="12"/>
  <c r="D616" i="12"/>
  <c r="C617" i="12"/>
  <c r="D617" i="12"/>
  <c r="C618" i="12"/>
  <c r="D618" i="12"/>
  <c r="C619" i="12"/>
  <c r="D619" i="12"/>
  <c r="C620" i="12"/>
  <c r="D620" i="12"/>
  <c r="C621" i="12"/>
  <c r="D621" i="12"/>
  <c r="C622" i="12"/>
  <c r="D622" i="12"/>
  <c r="C623" i="12"/>
  <c r="D623" i="12"/>
  <c r="C624" i="12"/>
  <c r="D624" i="12"/>
  <c r="C625" i="12"/>
  <c r="D625" i="12"/>
  <c r="C626" i="12"/>
  <c r="D626" i="12"/>
  <c r="C627" i="12"/>
  <c r="D627" i="12"/>
  <c r="C628" i="12"/>
  <c r="D628" i="12"/>
  <c r="C629" i="12"/>
  <c r="D629" i="12"/>
  <c r="C630" i="12"/>
  <c r="D630" i="12"/>
  <c r="C631" i="12"/>
  <c r="D631" i="12"/>
  <c r="C632" i="12"/>
  <c r="D632" i="12"/>
  <c r="C633" i="12"/>
  <c r="D633" i="12"/>
  <c r="C634" i="12"/>
  <c r="D634" i="12"/>
  <c r="C635" i="12"/>
  <c r="D635" i="12"/>
  <c r="C636" i="12"/>
  <c r="D636" i="12"/>
  <c r="C637" i="12"/>
  <c r="D637" i="12"/>
  <c r="C638" i="12"/>
  <c r="D638" i="12"/>
  <c r="C639" i="12"/>
  <c r="D639" i="12"/>
  <c r="C640" i="12"/>
  <c r="D640" i="12"/>
  <c r="C641" i="12"/>
  <c r="D641" i="12"/>
  <c r="C642" i="12"/>
  <c r="D642" i="12"/>
  <c r="C643" i="12"/>
  <c r="D643" i="12"/>
  <c r="C644" i="12"/>
  <c r="D644" i="12"/>
  <c r="C645" i="12"/>
  <c r="D645" i="12"/>
  <c r="C646" i="12"/>
  <c r="D646" i="12"/>
  <c r="C647" i="12"/>
  <c r="D647" i="12"/>
  <c r="C648" i="12"/>
  <c r="D648" i="12"/>
  <c r="C649" i="12"/>
  <c r="D649" i="12"/>
  <c r="C650" i="12"/>
  <c r="D650" i="12"/>
  <c r="C651" i="12"/>
  <c r="D651" i="12"/>
  <c r="C652" i="12"/>
  <c r="D652" i="12"/>
  <c r="C653" i="12"/>
  <c r="D653" i="12"/>
  <c r="C654" i="12"/>
  <c r="D654" i="12"/>
  <c r="C655" i="12"/>
  <c r="D655" i="12"/>
  <c r="C656" i="12"/>
  <c r="D656" i="12"/>
  <c r="C657" i="12"/>
  <c r="D657" i="12"/>
  <c r="C658" i="12"/>
  <c r="D658" i="12"/>
  <c r="C659" i="12"/>
  <c r="D659" i="12"/>
  <c r="C660" i="12"/>
  <c r="D660" i="12"/>
  <c r="C661" i="12"/>
  <c r="D661" i="12"/>
  <c r="C662" i="12"/>
  <c r="D662" i="12"/>
  <c r="C663" i="12"/>
  <c r="D663" i="12"/>
  <c r="C664" i="12"/>
  <c r="D664" i="12"/>
  <c r="C665" i="12"/>
  <c r="D665" i="12"/>
  <c r="C666" i="12"/>
  <c r="D666" i="12"/>
  <c r="C667" i="12"/>
  <c r="D667" i="12"/>
  <c r="C668" i="12"/>
  <c r="D668" i="12"/>
  <c r="C669" i="12"/>
  <c r="D669" i="12"/>
  <c r="C670" i="12"/>
  <c r="D670" i="12"/>
  <c r="C671" i="12"/>
  <c r="D671" i="12"/>
  <c r="C672" i="12"/>
  <c r="D672" i="12"/>
  <c r="C673" i="12"/>
  <c r="D673" i="12"/>
  <c r="C674" i="12"/>
  <c r="D674" i="12"/>
  <c r="C675" i="12"/>
  <c r="D675" i="12"/>
  <c r="C676" i="12"/>
  <c r="D676" i="12"/>
  <c r="C677" i="12"/>
  <c r="D677" i="12"/>
  <c r="C678" i="12"/>
  <c r="D678" i="12"/>
  <c r="C679" i="12"/>
  <c r="D679" i="12"/>
  <c r="C680" i="12"/>
  <c r="D680" i="12"/>
  <c r="C681" i="12"/>
  <c r="D681" i="12"/>
  <c r="C682" i="12"/>
  <c r="D682" i="12"/>
  <c r="C683" i="12"/>
  <c r="D683" i="12"/>
  <c r="C684" i="12"/>
  <c r="D684" i="12"/>
  <c r="C685" i="12"/>
  <c r="D685" i="12"/>
  <c r="C686" i="12"/>
  <c r="D686" i="12"/>
  <c r="C687" i="12"/>
  <c r="D687" i="12"/>
  <c r="C688" i="12"/>
  <c r="D688" i="12"/>
  <c r="C689" i="12"/>
  <c r="D689" i="12"/>
  <c r="C690" i="12"/>
  <c r="D690" i="12"/>
  <c r="C691" i="12"/>
  <c r="D691" i="12"/>
  <c r="C692" i="12"/>
  <c r="D692" i="12"/>
  <c r="C693" i="12"/>
  <c r="D693" i="12"/>
  <c r="C694" i="12"/>
  <c r="D694" i="12"/>
  <c r="C695" i="12"/>
  <c r="D695" i="12"/>
  <c r="C696" i="12"/>
  <c r="D696" i="12"/>
  <c r="C697" i="12"/>
  <c r="D697" i="12"/>
  <c r="C698" i="12"/>
  <c r="D698" i="12"/>
  <c r="C699" i="12"/>
  <c r="D699" i="12"/>
  <c r="C700" i="12"/>
  <c r="D700" i="12"/>
  <c r="C701" i="12"/>
  <c r="D701" i="12"/>
  <c r="C702" i="12"/>
  <c r="D702" i="12"/>
  <c r="C703" i="12"/>
  <c r="D703" i="12"/>
  <c r="C704" i="12"/>
  <c r="D704" i="12"/>
  <c r="C705" i="12"/>
  <c r="D705" i="12"/>
  <c r="C706" i="12"/>
  <c r="D706" i="12"/>
  <c r="C707" i="12"/>
  <c r="D707" i="12"/>
  <c r="C708" i="12"/>
  <c r="D708" i="12"/>
  <c r="C709" i="12"/>
  <c r="D709" i="12"/>
  <c r="C710" i="12"/>
  <c r="D710" i="12"/>
  <c r="C711" i="12"/>
  <c r="D711" i="12"/>
  <c r="C712" i="12"/>
  <c r="D712" i="12"/>
  <c r="C713" i="12"/>
  <c r="D713" i="12"/>
  <c r="C714" i="12"/>
  <c r="D714" i="12"/>
  <c r="C715" i="12"/>
  <c r="D715" i="12"/>
  <c r="C716" i="12"/>
  <c r="D716" i="12"/>
  <c r="C717" i="12"/>
  <c r="D717" i="12"/>
  <c r="C718" i="12"/>
  <c r="D718" i="12"/>
  <c r="C719" i="12"/>
  <c r="D719" i="12"/>
  <c r="C720" i="12"/>
  <c r="D720" i="12"/>
  <c r="C721" i="12"/>
  <c r="D721" i="12"/>
  <c r="C722" i="12"/>
  <c r="D722" i="12"/>
  <c r="C723" i="12"/>
  <c r="D723" i="12"/>
  <c r="C724" i="12"/>
  <c r="D724" i="12"/>
  <c r="C725" i="12"/>
  <c r="D725" i="12"/>
  <c r="C726" i="12"/>
  <c r="D726" i="12"/>
  <c r="C727" i="12"/>
  <c r="D727" i="12"/>
  <c r="C728" i="12"/>
  <c r="D728" i="12"/>
  <c r="C729" i="12"/>
  <c r="D729" i="12"/>
  <c r="C730" i="12"/>
  <c r="D730" i="12"/>
  <c r="C731" i="12"/>
  <c r="D731" i="12"/>
  <c r="C732" i="12"/>
  <c r="D732" i="12"/>
  <c r="C733" i="12"/>
  <c r="D733" i="12"/>
  <c r="C734" i="12"/>
  <c r="D734" i="12"/>
  <c r="C735" i="12"/>
  <c r="D735" i="12"/>
  <c r="C736" i="12"/>
  <c r="D736" i="12"/>
  <c r="C737" i="12"/>
  <c r="D737" i="12"/>
  <c r="C738" i="12"/>
  <c r="D738" i="12"/>
  <c r="C739" i="12"/>
  <c r="D739" i="12"/>
  <c r="C740" i="12"/>
  <c r="D740" i="12"/>
  <c r="C741" i="12"/>
  <c r="D741" i="12"/>
  <c r="C742" i="12"/>
  <c r="D742" i="12"/>
  <c r="C743" i="12"/>
  <c r="D743" i="12"/>
  <c r="C744" i="12"/>
  <c r="D744" i="12"/>
  <c r="C745" i="12"/>
  <c r="D745" i="12"/>
  <c r="C746" i="12"/>
  <c r="D746" i="12"/>
  <c r="C747" i="12"/>
  <c r="D747" i="12"/>
  <c r="C748" i="12"/>
  <c r="D748" i="12"/>
  <c r="C749" i="12"/>
  <c r="D749" i="12"/>
  <c r="C750" i="12"/>
  <c r="D750" i="12"/>
  <c r="C751" i="12"/>
  <c r="D751" i="12"/>
  <c r="C752" i="12"/>
  <c r="D752" i="12"/>
  <c r="C753" i="12"/>
  <c r="D753" i="12"/>
  <c r="C754" i="12"/>
  <c r="D754" i="12"/>
  <c r="C755" i="12"/>
  <c r="D755" i="12"/>
  <c r="C756" i="12"/>
  <c r="D756" i="12"/>
  <c r="C757" i="12"/>
  <c r="D757" i="12"/>
  <c r="C758" i="12"/>
  <c r="D758" i="12"/>
  <c r="C759" i="12"/>
  <c r="D759" i="12"/>
  <c r="C760" i="12"/>
  <c r="D760" i="12"/>
  <c r="C761" i="12"/>
  <c r="D761" i="12"/>
  <c r="C762" i="12"/>
  <c r="D762" i="12"/>
  <c r="C763" i="12"/>
  <c r="D763" i="12"/>
  <c r="C764" i="12"/>
  <c r="D764" i="12"/>
  <c r="C765" i="12"/>
  <c r="D765" i="12"/>
  <c r="C766" i="12"/>
  <c r="D766" i="12"/>
  <c r="C767" i="12"/>
  <c r="D767" i="12"/>
  <c r="C768" i="12"/>
  <c r="D768" i="12"/>
  <c r="C769" i="12"/>
  <c r="D769" i="12"/>
  <c r="C770" i="12"/>
  <c r="D770" i="12"/>
  <c r="C771" i="12"/>
  <c r="D771" i="12"/>
  <c r="C772" i="12"/>
  <c r="D772" i="12"/>
  <c r="C773" i="12"/>
  <c r="D773" i="12"/>
  <c r="C774" i="12"/>
  <c r="D774" i="12"/>
  <c r="C775" i="12"/>
  <c r="D775" i="12"/>
  <c r="C776" i="12"/>
  <c r="D776" i="12"/>
  <c r="C777" i="12"/>
  <c r="D777" i="12"/>
  <c r="C778" i="12"/>
  <c r="D778" i="12"/>
  <c r="C779" i="12"/>
  <c r="D779" i="12"/>
  <c r="C780" i="12"/>
  <c r="D780" i="12"/>
  <c r="C781" i="12"/>
  <c r="D781" i="12"/>
  <c r="C782" i="12"/>
  <c r="D782" i="12"/>
  <c r="C783" i="12"/>
  <c r="D783" i="12"/>
  <c r="C784" i="12"/>
  <c r="D784" i="12"/>
  <c r="C785" i="12"/>
  <c r="D785" i="12"/>
  <c r="C786" i="12"/>
  <c r="D786" i="12"/>
  <c r="C787" i="12"/>
  <c r="D787" i="12"/>
  <c r="C788" i="12"/>
  <c r="D788" i="12"/>
  <c r="C789" i="12"/>
  <c r="D789" i="12"/>
  <c r="C790" i="12"/>
  <c r="D790" i="12"/>
  <c r="C791" i="12"/>
  <c r="D791" i="12"/>
  <c r="C792" i="12"/>
  <c r="D792" i="12"/>
  <c r="C793" i="12"/>
  <c r="D793" i="12"/>
  <c r="C794" i="12"/>
  <c r="D794" i="12"/>
  <c r="C795" i="12"/>
  <c r="D795" i="12"/>
  <c r="C796" i="12"/>
  <c r="D796" i="12"/>
  <c r="C797" i="12"/>
  <c r="D797" i="12"/>
  <c r="C798" i="12"/>
  <c r="D798" i="12"/>
  <c r="C799" i="12"/>
  <c r="D799" i="12"/>
  <c r="C800" i="12"/>
  <c r="D800" i="12"/>
  <c r="C801" i="12"/>
  <c r="D801" i="12"/>
  <c r="C802" i="12"/>
  <c r="D802" i="12"/>
  <c r="C803" i="12"/>
  <c r="D803" i="12"/>
  <c r="C804" i="12"/>
  <c r="D804" i="12"/>
  <c r="C805" i="12"/>
  <c r="D805" i="12"/>
  <c r="C806" i="12"/>
  <c r="D806" i="12"/>
  <c r="C807" i="12"/>
  <c r="D807" i="12"/>
  <c r="C808" i="12"/>
  <c r="D808" i="12"/>
  <c r="C809" i="12"/>
  <c r="D809" i="12"/>
  <c r="C810" i="12"/>
  <c r="D810" i="12"/>
  <c r="C811" i="12"/>
  <c r="D811" i="12"/>
  <c r="C812" i="12"/>
  <c r="D812" i="12"/>
  <c r="C813" i="12"/>
  <c r="D813" i="12"/>
  <c r="C814" i="12"/>
  <c r="D814" i="12"/>
  <c r="C815" i="12"/>
  <c r="D815" i="12"/>
  <c r="C816" i="12"/>
  <c r="D816" i="12"/>
  <c r="C817" i="12"/>
  <c r="D817" i="12"/>
  <c r="C818" i="12"/>
  <c r="D818" i="12"/>
  <c r="C819" i="12"/>
  <c r="D819" i="12"/>
  <c r="C820" i="12"/>
  <c r="D820" i="12"/>
  <c r="C821" i="12"/>
  <c r="D821" i="12"/>
  <c r="C822" i="12"/>
  <c r="D822" i="12"/>
  <c r="C823" i="12"/>
  <c r="D823" i="12"/>
  <c r="C824" i="12"/>
  <c r="D824" i="12"/>
  <c r="C825" i="12"/>
  <c r="D825" i="12"/>
  <c r="C826" i="12"/>
  <c r="D826" i="12"/>
  <c r="C827" i="12"/>
  <c r="D827" i="12"/>
  <c r="C828" i="12"/>
  <c r="D828" i="12"/>
  <c r="C829" i="12"/>
  <c r="D829" i="12"/>
  <c r="C830" i="12"/>
  <c r="D830" i="12"/>
  <c r="C831" i="12"/>
  <c r="D831" i="12"/>
  <c r="C832" i="12"/>
  <c r="D832" i="12"/>
  <c r="C833" i="12"/>
  <c r="D833" i="12"/>
  <c r="C834" i="12"/>
  <c r="D834" i="12"/>
  <c r="C835" i="12"/>
  <c r="D835" i="12"/>
  <c r="C836" i="12"/>
  <c r="D836" i="12"/>
  <c r="C837" i="12"/>
  <c r="D837" i="12"/>
  <c r="C838" i="12"/>
  <c r="D838" i="12"/>
  <c r="C839" i="12"/>
  <c r="D839" i="12"/>
  <c r="C840" i="12"/>
  <c r="D840" i="12"/>
  <c r="C841" i="12"/>
  <c r="D841" i="12"/>
  <c r="C842" i="12"/>
  <c r="D842" i="12"/>
  <c r="C843" i="12"/>
  <c r="D843" i="12"/>
  <c r="C844" i="12"/>
  <c r="D844" i="12"/>
  <c r="C845" i="12"/>
  <c r="D845" i="12"/>
  <c r="C846" i="12"/>
  <c r="D846" i="12"/>
  <c r="C847" i="12"/>
  <c r="D847" i="12"/>
  <c r="C848" i="12"/>
  <c r="D848" i="12"/>
  <c r="C849" i="12"/>
  <c r="D849" i="12"/>
  <c r="C850" i="12"/>
  <c r="D850" i="12"/>
  <c r="C851" i="12"/>
  <c r="D851" i="12"/>
  <c r="C852" i="12"/>
  <c r="D852" i="12"/>
  <c r="C853" i="12"/>
  <c r="D853" i="12"/>
  <c r="C854" i="12"/>
  <c r="D854" i="12"/>
  <c r="C855" i="12"/>
  <c r="D855" i="12"/>
  <c r="C856" i="12"/>
  <c r="D856" i="12"/>
  <c r="C857" i="12"/>
  <c r="D857" i="12"/>
  <c r="C858" i="12"/>
  <c r="D858" i="12"/>
  <c r="C859" i="12"/>
  <c r="D859" i="12"/>
  <c r="C860" i="12"/>
  <c r="D860" i="12"/>
  <c r="C861" i="12"/>
  <c r="D861" i="12"/>
  <c r="C862" i="12"/>
  <c r="D862" i="12"/>
  <c r="C863" i="12"/>
  <c r="D863" i="12"/>
  <c r="C864" i="12"/>
  <c r="D864" i="12"/>
  <c r="C865" i="12"/>
  <c r="D865" i="12"/>
  <c r="C866" i="12"/>
  <c r="D866" i="12"/>
  <c r="C867" i="12"/>
  <c r="D867" i="12"/>
  <c r="C868" i="12"/>
  <c r="D868" i="12"/>
  <c r="C869" i="12"/>
  <c r="D869" i="12"/>
  <c r="C870" i="12"/>
  <c r="D870" i="12"/>
  <c r="C871" i="12"/>
  <c r="D871" i="12"/>
  <c r="C872" i="12"/>
  <c r="D872" i="12"/>
  <c r="C873" i="12"/>
  <c r="D873" i="12"/>
  <c r="C874" i="12"/>
  <c r="D874" i="12"/>
  <c r="C875" i="12"/>
  <c r="D875" i="12"/>
  <c r="C876" i="12"/>
  <c r="D876" i="12"/>
  <c r="C877" i="12"/>
  <c r="D877" i="12"/>
  <c r="C878" i="12"/>
  <c r="D878" i="12"/>
  <c r="C879" i="12"/>
  <c r="D879" i="12"/>
  <c r="C880" i="12"/>
  <c r="D880" i="12"/>
  <c r="C881" i="12"/>
  <c r="D881" i="12"/>
  <c r="C882" i="12"/>
  <c r="D882" i="12"/>
  <c r="C883" i="12"/>
  <c r="D883" i="12"/>
  <c r="C884" i="12"/>
  <c r="D884" i="12"/>
  <c r="C885" i="12"/>
  <c r="D885" i="12"/>
  <c r="C886" i="12"/>
  <c r="D886" i="12"/>
  <c r="C887" i="12"/>
  <c r="D887" i="12"/>
  <c r="C888" i="12"/>
  <c r="D888" i="12"/>
  <c r="C889" i="12"/>
  <c r="D889" i="12"/>
  <c r="C890" i="12"/>
  <c r="D890" i="12"/>
  <c r="C891" i="12"/>
  <c r="D891" i="12"/>
  <c r="C892" i="12"/>
  <c r="D892" i="12"/>
  <c r="C893" i="12"/>
  <c r="D893" i="12"/>
  <c r="C894" i="12"/>
  <c r="D894" i="12"/>
  <c r="C895" i="12"/>
  <c r="D895" i="12"/>
  <c r="C896" i="12"/>
  <c r="D896" i="12"/>
  <c r="C897" i="12"/>
  <c r="D897" i="12"/>
  <c r="C898" i="12"/>
  <c r="D898" i="12"/>
  <c r="C899" i="12"/>
  <c r="D899" i="12"/>
  <c r="C900" i="12"/>
  <c r="D900" i="12"/>
  <c r="C901" i="12"/>
  <c r="D901" i="12"/>
  <c r="C902" i="12"/>
  <c r="D902" i="12"/>
  <c r="C903" i="12"/>
  <c r="D903" i="12"/>
  <c r="C904" i="12"/>
  <c r="D904" i="12"/>
  <c r="C905" i="12"/>
  <c r="D905" i="12"/>
  <c r="C906" i="12"/>
  <c r="D906" i="12"/>
  <c r="C907" i="12"/>
  <c r="D907" i="12"/>
  <c r="C908" i="12"/>
  <c r="D908" i="12"/>
  <c r="C909" i="12"/>
  <c r="D909" i="12"/>
  <c r="C910" i="12"/>
  <c r="D910" i="12"/>
  <c r="C911" i="12"/>
  <c r="D911" i="12"/>
  <c r="C912" i="12"/>
  <c r="D912" i="12"/>
  <c r="C913" i="12"/>
  <c r="D913" i="12"/>
  <c r="C914" i="12"/>
  <c r="D914" i="12"/>
  <c r="C915" i="12"/>
  <c r="D915" i="12"/>
  <c r="C916" i="12"/>
  <c r="D916" i="12"/>
  <c r="C917" i="12"/>
  <c r="D917" i="12"/>
  <c r="C918" i="12"/>
  <c r="D918" i="12"/>
  <c r="C919" i="12"/>
  <c r="D919" i="12"/>
  <c r="C920" i="12"/>
  <c r="D920" i="12"/>
  <c r="C921" i="12"/>
  <c r="D921" i="12"/>
  <c r="C922" i="12"/>
  <c r="D922" i="12"/>
  <c r="C923" i="12"/>
  <c r="D923" i="12"/>
  <c r="C924" i="12"/>
  <c r="D924" i="12"/>
  <c r="C925" i="12"/>
  <c r="D925" i="12"/>
  <c r="C926" i="12"/>
  <c r="D926" i="12"/>
  <c r="C927" i="12"/>
  <c r="D927" i="12"/>
  <c r="C928" i="12"/>
  <c r="D928" i="12"/>
  <c r="C929" i="12"/>
  <c r="D929" i="12"/>
  <c r="C930" i="12"/>
  <c r="D930" i="12"/>
  <c r="C931" i="12"/>
  <c r="D931" i="12"/>
  <c r="C932" i="12"/>
  <c r="D932" i="12"/>
  <c r="C933" i="12"/>
  <c r="D933" i="12"/>
  <c r="C934" i="12"/>
  <c r="D934" i="12"/>
  <c r="C935" i="12"/>
  <c r="D935" i="12"/>
  <c r="C936" i="12"/>
  <c r="D936" i="12"/>
  <c r="C937" i="12"/>
  <c r="D937" i="12"/>
  <c r="C938" i="12"/>
  <c r="D938" i="12"/>
  <c r="C939" i="12"/>
  <c r="D939" i="12"/>
  <c r="C940" i="12"/>
  <c r="D940" i="12"/>
  <c r="C941" i="12"/>
  <c r="D941" i="12"/>
  <c r="C942" i="12"/>
  <c r="D942" i="12"/>
  <c r="C943" i="12"/>
  <c r="D943" i="12"/>
  <c r="C944" i="12"/>
  <c r="D944" i="12"/>
  <c r="C945" i="12"/>
  <c r="D945" i="12"/>
  <c r="C946" i="12"/>
  <c r="D946" i="12"/>
  <c r="C947" i="12"/>
  <c r="D947" i="12"/>
  <c r="C948" i="12"/>
  <c r="D948" i="12"/>
  <c r="C949" i="12"/>
  <c r="D949" i="12"/>
  <c r="C950" i="12"/>
  <c r="D950" i="12"/>
  <c r="C951" i="12"/>
  <c r="D951" i="12"/>
  <c r="C952" i="12"/>
  <c r="D952" i="12"/>
  <c r="C953" i="12"/>
  <c r="D953" i="12"/>
  <c r="C954" i="12"/>
  <c r="D954" i="12"/>
  <c r="C955" i="12"/>
  <c r="D955" i="12"/>
  <c r="C956" i="12"/>
  <c r="D956" i="12"/>
  <c r="C957" i="12"/>
  <c r="D957" i="12"/>
  <c r="C958" i="12"/>
  <c r="D958" i="12"/>
  <c r="C959" i="12"/>
  <c r="D959" i="12"/>
  <c r="C960" i="12"/>
  <c r="D960" i="12"/>
  <c r="C961" i="12"/>
  <c r="D961" i="12"/>
  <c r="C962" i="12"/>
  <c r="D962" i="12"/>
  <c r="C963" i="12"/>
  <c r="D963" i="12"/>
  <c r="C964" i="12"/>
  <c r="D964" i="12"/>
  <c r="C965" i="12"/>
  <c r="D965" i="12"/>
  <c r="C966" i="12"/>
  <c r="D966" i="12"/>
  <c r="C967" i="12"/>
  <c r="D967" i="12"/>
  <c r="C968" i="12"/>
  <c r="D968" i="12"/>
  <c r="C969" i="12"/>
  <c r="D969" i="12"/>
  <c r="C970" i="12"/>
  <c r="D970" i="12"/>
  <c r="C971" i="12"/>
  <c r="D971" i="12"/>
  <c r="C972" i="12"/>
  <c r="D972" i="12"/>
  <c r="C973" i="12"/>
  <c r="D973" i="12"/>
  <c r="C974" i="12"/>
  <c r="D974" i="12"/>
  <c r="C975" i="12"/>
  <c r="D975" i="12"/>
  <c r="C976" i="12"/>
  <c r="D976" i="12"/>
  <c r="C977" i="12"/>
  <c r="D977" i="12"/>
  <c r="C978" i="12"/>
  <c r="D978" i="12"/>
  <c r="C979" i="12"/>
  <c r="D979" i="12"/>
  <c r="C980" i="12"/>
  <c r="D980" i="12"/>
  <c r="C981" i="12"/>
  <c r="D981" i="12"/>
  <c r="C982" i="12"/>
  <c r="D982" i="12"/>
  <c r="C983" i="12"/>
  <c r="D983" i="12"/>
  <c r="C984" i="12"/>
  <c r="D984" i="12"/>
  <c r="C985" i="12"/>
  <c r="D985" i="12"/>
  <c r="C986" i="12"/>
  <c r="D986" i="12"/>
  <c r="C987" i="12"/>
  <c r="D987" i="12"/>
  <c r="C988" i="12"/>
  <c r="D988" i="12"/>
  <c r="C989" i="12"/>
  <c r="D989" i="12"/>
  <c r="C990" i="12"/>
  <c r="D990" i="12"/>
  <c r="C991" i="12"/>
  <c r="D991" i="12"/>
  <c r="C992" i="12"/>
  <c r="D992" i="12"/>
  <c r="C993" i="12"/>
  <c r="D993" i="12"/>
  <c r="C994" i="12"/>
  <c r="D994" i="12"/>
  <c r="C995" i="12"/>
  <c r="D995" i="12"/>
  <c r="C996" i="12"/>
  <c r="D996" i="12"/>
  <c r="C997" i="12"/>
  <c r="D997" i="12"/>
  <c r="C998" i="12"/>
  <c r="D998" i="12"/>
  <c r="C999" i="12"/>
  <c r="D999" i="12"/>
  <c r="C1000" i="12"/>
  <c r="D1000" i="12"/>
  <c r="D14" i="12"/>
  <c r="C14" i="12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D10" i="11"/>
  <c r="C10" i="11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10" i="10"/>
  <c r="D10" i="10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C365" i="9"/>
  <c r="D365" i="9"/>
  <c r="C366" i="9"/>
  <c r="D366" i="9"/>
  <c r="C367" i="9"/>
  <c r="D367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C374" i="9"/>
  <c r="D374" i="9"/>
  <c r="C375" i="9"/>
  <c r="D375" i="9"/>
  <c r="C376" i="9"/>
  <c r="D376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C383" i="9"/>
  <c r="D383" i="9"/>
  <c r="C384" i="9"/>
  <c r="D384" i="9"/>
  <c r="C385" i="9"/>
  <c r="D385" i="9"/>
  <c r="C386" i="9"/>
  <c r="D386" i="9"/>
  <c r="C387" i="9"/>
  <c r="D387" i="9"/>
  <c r="C388" i="9"/>
  <c r="D388" i="9"/>
  <c r="C389" i="9"/>
  <c r="D389" i="9"/>
  <c r="C390" i="9"/>
  <c r="D390" i="9"/>
  <c r="C391" i="9"/>
  <c r="D391" i="9"/>
  <c r="C392" i="9"/>
  <c r="D392" i="9"/>
  <c r="C393" i="9"/>
  <c r="D393" i="9"/>
  <c r="C394" i="9"/>
  <c r="D394" i="9"/>
  <c r="C395" i="9"/>
  <c r="D395" i="9"/>
  <c r="C396" i="9"/>
  <c r="D396" i="9"/>
  <c r="C397" i="9"/>
  <c r="D397" i="9"/>
  <c r="C398" i="9"/>
  <c r="D398" i="9"/>
  <c r="C399" i="9"/>
  <c r="D399" i="9"/>
  <c r="C400" i="9"/>
  <c r="D400" i="9"/>
  <c r="C401" i="9"/>
  <c r="D401" i="9"/>
  <c r="C402" i="9"/>
  <c r="D402" i="9"/>
  <c r="C403" i="9"/>
  <c r="D403" i="9"/>
  <c r="C404" i="9"/>
  <c r="D404" i="9"/>
  <c r="C405" i="9"/>
  <c r="D405" i="9"/>
  <c r="C406" i="9"/>
  <c r="D406" i="9"/>
  <c r="C407" i="9"/>
  <c r="D40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C415" i="9"/>
  <c r="D415" i="9"/>
  <c r="C416" i="9"/>
  <c r="D416" i="9"/>
  <c r="C417" i="9"/>
  <c r="D417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C426" i="9"/>
  <c r="D426" i="9"/>
  <c r="C427" i="9"/>
  <c r="D427" i="9"/>
  <c r="C428" i="9"/>
  <c r="D428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C439" i="9"/>
  <c r="D439" i="9"/>
  <c r="C440" i="9"/>
  <c r="D440" i="9"/>
  <c r="C441" i="9"/>
  <c r="D441" i="9"/>
  <c r="C442" i="9"/>
  <c r="D442" i="9"/>
  <c r="C443" i="9"/>
  <c r="D443" i="9"/>
  <c r="C444" i="9"/>
  <c r="D444" i="9"/>
  <c r="C445" i="9"/>
  <c r="D445" i="9"/>
  <c r="C446" i="9"/>
  <c r="D446" i="9"/>
  <c r="C447" i="9"/>
  <c r="D447" i="9"/>
  <c r="C448" i="9"/>
  <c r="D448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C455" i="9"/>
  <c r="D455" i="9"/>
  <c r="C456" i="9"/>
  <c r="D456" i="9"/>
  <c r="C457" i="9"/>
  <c r="D457" i="9"/>
  <c r="C458" i="9"/>
  <c r="D458" i="9"/>
  <c r="C459" i="9"/>
  <c r="D459" i="9"/>
  <c r="C460" i="9"/>
  <c r="D460" i="9"/>
  <c r="C461" i="9"/>
  <c r="D461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69" i="9"/>
  <c r="D469" i="9"/>
  <c r="C470" i="9"/>
  <c r="D470" i="9"/>
  <c r="C471" i="9"/>
  <c r="D471" i="9"/>
  <c r="C472" i="9"/>
  <c r="D472" i="9"/>
  <c r="C473" i="9"/>
  <c r="D473" i="9"/>
  <c r="C474" i="9"/>
  <c r="D474" i="9"/>
  <c r="C475" i="9"/>
  <c r="D475" i="9"/>
  <c r="C476" i="9"/>
  <c r="D476" i="9"/>
  <c r="C477" i="9"/>
  <c r="D477" i="9"/>
  <c r="C478" i="9"/>
  <c r="D478" i="9"/>
  <c r="C479" i="9"/>
  <c r="D479" i="9"/>
  <c r="C480" i="9"/>
  <c r="D480" i="9"/>
  <c r="C481" i="9"/>
  <c r="D481" i="9"/>
  <c r="C482" i="9"/>
  <c r="D482" i="9"/>
  <c r="C483" i="9"/>
  <c r="D483" i="9"/>
  <c r="C484" i="9"/>
  <c r="D484" i="9"/>
  <c r="C485" i="9"/>
  <c r="D485" i="9"/>
  <c r="C486" i="9"/>
  <c r="D486" i="9"/>
  <c r="C487" i="9"/>
  <c r="D487" i="9"/>
  <c r="C488" i="9"/>
  <c r="D488" i="9"/>
  <c r="C489" i="9"/>
  <c r="D489" i="9"/>
  <c r="C490" i="9"/>
  <c r="D490" i="9"/>
  <c r="C491" i="9"/>
  <c r="D491" i="9"/>
  <c r="C492" i="9"/>
  <c r="D492" i="9"/>
  <c r="C493" i="9"/>
  <c r="D493" i="9"/>
  <c r="C494" i="9"/>
  <c r="D494" i="9"/>
  <c r="C495" i="9"/>
  <c r="D495" i="9"/>
  <c r="C496" i="9"/>
  <c r="D496" i="9"/>
  <c r="C497" i="9"/>
  <c r="D497" i="9"/>
  <c r="C498" i="9"/>
  <c r="D498" i="9"/>
  <c r="C499" i="9"/>
  <c r="D499" i="9"/>
  <c r="C500" i="9"/>
  <c r="D500" i="9"/>
  <c r="C501" i="9"/>
  <c r="D501" i="9"/>
  <c r="C502" i="9"/>
  <c r="D502" i="9"/>
  <c r="C503" i="9"/>
  <c r="D503" i="9"/>
  <c r="C504" i="9"/>
  <c r="D504" i="9"/>
  <c r="C505" i="9"/>
  <c r="D505" i="9"/>
  <c r="C506" i="9"/>
  <c r="D506" i="9"/>
  <c r="C507" i="9"/>
  <c r="D507" i="9"/>
  <c r="C508" i="9"/>
  <c r="D508" i="9"/>
  <c r="C509" i="9"/>
  <c r="D509" i="9"/>
  <c r="C510" i="9"/>
  <c r="D510" i="9"/>
  <c r="C511" i="9"/>
  <c r="D511" i="9"/>
  <c r="C512" i="9"/>
  <c r="D512" i="9"/>
  <c r="C513" i="9"/>
  <c r="D513" i="9"/>
  <c r="C514" i="9"/>
  <c r="D514" i="9"/>
  <c r="C515" i="9"/>
  <c r="D515" i="9"/>
  <c r="C516" i="9"/>
  <c r="D516" i="9"/>
  <c r="C517" i="9"/>
  <c r="D517" i="9"/>
  <c r="C518" i="9"/>
  <c r="D518" i="9"/>
  <c r="C519" i="9"/>
  <c r="D519" i="9"/>
  <c r="C520" i="9"/>
  <c r="D520" i="9"/>
  <c r="C521" i="9"/>
  <c r="D521" i="9"/>
  <c r="C522" i="9"/>
  <c r="D522" i="9"/>
  <c r="C523" i="9"/>
  <c r="D523" i="9"/>
  <c r="C524" i="9"/>
  <c r="D524" i="9"/>
  <c r="C525" i="9"/>
  <c r="D525" i="9"/>
  <c r="C526" i="9"/>
  <c r="D526" i="9"/>
  <c r="C527" i="9"/>
  <c r="D527" i="9"/>
  <c r="C528" i="9"/>
  <c r="D528" i="9"/>
  <c r="C529" i="9"/>
  <c r="D529" i="9"/>
  <c r="C530" i="9"/>
  <c r="D530" i="9"/>
  <c r="C531" i="9"/>
  <c r="D531" i="9"/>
  <c r="C532" i="9"/>
  <c r="D532" i="9"/>
  <c r="C533" i="9"/>
  <c r="D533" i="9"/>
  <c r="C534" i="9"/>
  <c r="D534" i="9"/>
  <c r="C535" i="9"/>
  <c r="D535" i="9"/>
  <c r="C536" i="9"/>
  <c r="D536" i="9"/>
  <c r="C537" i="9"/>
  <c r="D537" i="9"/>
  <c r="C538" i="9"/>
  <c r="D538" i="9"/>
  <c r="C539" i="9"/>
  <c r="D539" i="9"/>
  <c r="C540" i="9"/>
  <c r="D540" i="9"/>
  <c r="C541" i="9"/>
  <c r="D541" i="9"/>
  <c r="C542" i="9"/>
  <c r="D542" i="9"/>
  <c r="C543" i="9"/>
  <c r="D543" i="9"/>
  <c r="C544" i="9"/>
  <c r="D544" i="9"/>
  <c r="C545" i="9"/>
  <c r="D545" i="9"/>
  <c r="C546" i="9"/>
  <c r="D546" i="9"/>
  <c r="C547" i="9"/>
  <c r="D547" i="9"/>
  <c r="C548" i="9"/>
  <c r="D548" i="9"/>
  <c r="C549" i="9"/>
  <c r="D549" i="9"/>
  <c r="C550" i="9"/>
  <c r="D550" i="9"/>
  <c r="C551" i="9"/>
  <c r="D551" i="9"/>
  <c r="C552" i="9"/>
  <c r="D552" i="9"/>
  <c r="C553" i="9"/>
  <c r="D553" i="9"/>
  <c r="C554" i="9"/>
  <c r="D554" i="9"/>
  <c r="C555" i="9"/>
  <c r="D555" i="9"/>
  <c r="C556" i="9"/>
  <c r="D556" i="9"/>
  <c r="C557" i="9"/>
  <c r="D557" i="9"/>
  <c r="C558" i="9"/>
  <c r="D558" i="9"/>
  <c r="C559" i="9"/>
  <c r="D559" i="9"/>
  <c r="C560" i="9"/>
  <c r="D560" i="9"/>
  <c r="C561" i="9"/>
  <c r="D561" i="9"/>
  <c r="C562" i="9"/>
  <c r="D562" i="9"/>
  <c r="C563" i="9"/>
  <c r="D563" i="9"/>
  <c r="C564" i="9"/>
  <c r="D564" i="9"/>
  <c r="C565" i="9"/>
  <c r="D565" i="9"/>
  <c r="C566" i="9"/>
  <c r="D566" i="9"/>
  <c r="C567" i="9"/>
  <c r="D567" i="9"/>
  <c r="C568" i="9"/>
  <c r="D568" i="9"/>
  <c r="C569" i="9"/>
  <c r="D569" i="9"/>
  <c r="C570" i="9"/>
  <c r="D570" i="9"/>
  <c r="C571" i="9"/>
  <c r="D571" i="9"/>
  <c r="C572" i="9"/>
  <c r="D572" i="9"/>
  <c r="C573" i="9"/>
  <c r="D573" i="9"/>
  <c r="C574" i="9"/>
  <c r="D574" i="9"/>
  <c r="C575" i="9"/>
  <c r="D575" i="9"/>
  <c r="C576" i="9"/>
  <c r="D576" i="9"/>
  <c r="C577" i="9"/>
  <c r="D577" i="9"/>
  <c r="C578" i="9"/>
  <c r="D578" i="9"/>
  <c r="C579" i="9"/>
  <c r="D579" i="9"/>
  <c r="C580" i="9"/>
  <c r="D580" i="9"/>
  <c r="C581" i="9"/>
  <c r="D581" i="9"/>
  <c r="C582" i="9"/>
  <c r="D582" i="9"/>
  <c r="C583" i="9"/>
  <c r="D583" i="9"/>
  <c r="C584" i="9"/>
  <c r="D584" i="9"/>
  <c r="C585" i="9"/>
  <c r="D585" i="9"/>
  <c r="C586" i="9"/>
  <c r="D586" i="9"/>
  <c r="C587" i="9"/>
  <c r="D587" i="9"/>
  <c r="C588" i="9"/>
  <c r="D588" i="9"/>
  <c r="C589" i="9"/>
  <c r="D589" i="9"/>
  <c r="C590" i="9"/>
  <c r="D590" i="9"/>
  <c r="C591" i="9"/>
  <c r="D591" i="9"/>
  <c r="C592" i="9"/>
  <c r="D592" i="9"/>
  <c r="C593" i="9"/>
  <c r="D593" i="9"/>
  <c r="C594" i="9"/>
  <c r="D594" i="9"/>
  <c r="C595" i="9"/>
  <c r="D595" i="9"/>
  <c r="C596" i="9"/>
  <c r="D596" i="9"/>
  <c r="C597" i="9"/>
  <c r="D597" i="9"/>
  <c r="C598" i="9"/>
  <c r="D598" i="9"/>
  <c r="C599" i="9"/>
  <c r="D599" i="9"/>
  <c r="C600" i="9"/>
  <c r="D600" i="9"/>
  <c r="C601" i="9"/>
  <c r="D601" i="9"/>
  <c r="C602" i="9"/>
  <c r="D602" i="9"/>
  <c r="C603" i="9"/>
  <c r="D603" i="9"/>
  <c r="C604" i="9"/>
  <c r="D604" i="9"/>
  <c r="C605" i="9"/>
  <c r="D605" i="9"/>
  <c r="C606" i="9"/>
  <c r="D606" i="9"/>
  <c r="C607" i="9"/>
  <c r="D607" i="9"/>
  <c r="C608" i="9"/>
  <c r="D608" i="9"/>
  <c r="C609" i="9"/>
  <c r="D609" i="9"/>
  <c r="C610" i="9"/>
  <c r="D610" i="9"/>
  <c r="C611" i="9"/>
  <c r="D611" i="9"/>
  <c r="C612" i="9"/>
  <c r="D612" i="9"/>
  <c r="C613" i="9"/>
  <c r="D613" i="9"/>
  <c r="C614" i="9"/>
  <c r="D614" i="9"/>
  <c r="C615" i="9"/>
  <c r="D615" i="9"/>
  <c r="C616" i="9"/>
  <c r="D616" i="9"/>
  <c r="C617" i="9"/>
  <c r="D617" i="9"/>
  <c r="C618" i="9"/>
  <c r="D618" i="9"/>
  <c r="C619" i="9"/>
  <c r="D619" i="9"/>
  <c r="C620" i="9"/>
  <c r="D620" i="9"/>
  <c r="C621" i="9"/>
  <c r="D621" i="9"/>
  <c r="C622" i="9"/>
  <c r="D622" i="9"/>
  <c r="C623" i="9"/>
  <c r="D623" i="9"/>
  <c r="C624" i="9"/>
  <c r="D624" i="9"/>
  <c r="C625" i="9"/>
  <c r="D625" i="9"/>
  <c r="C626" i="9"/>
  <c r="D626" i="9"/>
  <c r="C627" i="9"/>
  <c r="D627" i="9"/>
  <c r="C628" i="9"/>
  <c r="D628" i="9"/>
  <c r="C629" i="9"/>
  <c r="D629" i="9"/>
  <c r="C630" i="9"/>
  <c r="D630" i="9"/>
  <c r="C631" i="9"/>
  <c r="D631" i="9"/>
  <c r="C632" i="9"/>
  <c r="D632" i="9"/>
  <c r="C633" i="9"/>
  <c r="D633" i="9"/>
  <c r="C634" i="9"/>
  <c r="D634" i="9"/>
  <c r="C635" i="9"/>
  <c r="D635" i="9"/>
  <c r="C636" i="9"/>
  <c r="D636" i="9"/>
  <c r="C637" i="9"/>
  <c r="D637" i="9"/>
  <c r="C638" i="9"/>
  <c r="D638" i="9"/>
  <c r="C639" i="9"/>
  <c r="D639" i="9"/>
  <c r="C640" i="9"/>
  <c r="D640" i="9"/>
  <c r="C641" i="9"/>
  <c r="D641" i="9"/>
  <c r="C642" i="9"/>
  <c r="D642" i="9"/>
  <c r="C643" i="9"/>
  <c r="D643" i="9"/>
  <c r="C644" i="9"/>
  <c r="D644" i="9"/>
  <c r="C645" i="9"/>
  <c r="D645" i="9"/>
  <c r="C646" i="9"/>
  <c r="D646" i="9"/>
  <c r="C647" i="9"/>
  <c r="D647" i="9"/>
  <c r="C648" i="9"/>
  <c r="D648" i="9"/>
  <c r="C649" i="9"/>
  <c r="D649" i="9"/>
  <c r="C650" i="9"/>
  <c r="D650" i="9"/>
  <c r="C651" i="9"/>
  <c r="D651" i="9"/>
  <c r="C652" i="9"/>
  <c r="D652" i="9"/>
  <c r="C653" i="9"/>
  <c r="D653" i="9"/>
  <c r="C654" i="9"/>
  <c r="D654" i="9"/>
  <c r="C655" i="9"/>
  <c r="D655" i="9"/>
  <c r="C656" i="9"/>
  <c r="D656" i="9"/>
  <c r="C657" i="9"/>
  <c r="D657" i="9"/>
  <c r="C658" i="9"/>
  <c r="D658" i="9"/>
  <c r="C659" i="9"/>
  <c r="D659" i="9"/>
  <c r="C660" i="9"/>
  <c r="D660" i="9"/>
  <c r="C661" i="9"/>
  <c r="D661" i="9"/>
  <c r="C662" i="9"/>
  <c r="D662" i="9"/>
  <c r="C663" i="9"/>
  <c r="D663" i="9"/>
  <c r="C664" i="9"/>
  <c r="D664" i="9"/>
  <c r="C665" i="9"/>
  <c r="D665" i="9"/>
  <c r="C666" i="9"/>
  <c r="D666" i="9"/>
  <c r="C667" i="9"/>
  <c r="D667" i="9"/>
  <c r="C668" i="9"/>
  <c r="D668" i="9"/>
  <c r="C669" i="9"/>
  <c r="D669" i="9"/>
  <c r="C670" i="9"/>
  <c r="D670" i="9"/>
  <c r="C671" i="9"/>
  <c r="D671" i="9"/>
  <c r="C672" i="9"/>
  <c r="D672" i="9"/>
  <c r="C673" i="9"/>
  <c r="D673" i="9"/>
  <c r="C674" i="9"/>
  <c r="D674" i="9"/>
  <c r="C675" i="9"/>
  <c r="D675" i="9"/>
  <c r="C676" i="9"/>
  <c r="D676" i="9"/>
  <c r="C677" i="9"/>
  <c r="D677" i="9"/>
  <c r="C678" i="9"/>
  <c r="D678" i="9"/>
  <c r="C679" i="9"/>
  <c r="D679" i="9"/>
  <c r="C680" i="9"/>
  <c r="D680" i="9"/>
  <c r="C681" i="9"/>
  <c r="D681" i="9"/>
  <c r="C682" i="9"/>
  <c r="D682" i="9"/>
  <c r="C683" i="9"/>
  <c r="D683" i="9"/>
  <c r="C684" i="9"/>
  <c r="D684" i="9"/>
  <c r="C685" i="9"/>
  <c r="D685" i="9"/>
  <c r="C686" i="9"/>
  <c r="D686" i="9"/>
  <c r="C687" i="9"/>
  <c r="D687" i="9"/>
  <c r="C688" i="9"/>
  <c r="D688" i="9"/>
  <c r="C689" i="9"/>
  <c r="D689" i="9"/>
  <c r="C690" i="9"/>
  <c r="D690" i="9"/>
  <c r="C691" i="9"/>
  <c r="D691" i="9"/>
  <c r="C692" i="9"/>
  <c r="D692" i="9"/>
  <c r="C693" i="9"/>
  <c r="D693" i="9"/>
  <c r="C694" i="9"/>
  <c r="D694" i="9"/>
  <c r="C695" i="9"/>
  <c r="D695" i="9"/>
  <c r="C696" i="9"/>
  <c r="D696" i="9"/>
  <c r="C697" i="9"/>
  <c r="D697" i="9"/>
  <c r="C698" i="9"/>
  <c r="D698" i="9"/>
  <c r="C699" i="9"/>
  <c r="D699" i="9"/>
  <c r="C700" i="9"/>
  <c r="D700" i="9"/>
  <c r="C701" i="9"/>
  <c r="D701" i="9"/>
  <c r="C702" i="9"/>
  <c r="D702" i="9"/>
  <c r="C703" i="9"/>
  <c r="D703" i="9"/>
  <c r="C704" i="9"/>
  <c r="D704" i="9"/>
  <c r="C705" i="9"/>
  <c r="D705" i="9"/>
  <c r="C706" i="9"/>
  <c r="D706" i="9"/>
  <c r="C707" i="9"/>
  <c r="D707" i="9"/>
  <c r="C708" i="9"/>
  <c r="D708" i="9"/>
  <c r="C709" i="9"/>
  <c r="D709" i="9"/>
  <c r="C710" i="9"/>
  <c r="D710" i="9"/>
  <c r="C711" i="9"/>
  <c r="D711" i="9"/>
  <c r="C712" i="9"/>
  <c r="D712" i="9"/>
  <c r="C713" i="9"/>
  <c r="D713" i="9"/>
  <c r="C714" i="9"/>
  <c r="D714" i="9"/>
  <c r="C715" i="9"/>
  <c r="D715" i="9"/>
  <c r="C716" i="9"/>
  <c r="D716" i="9"/>
  <c r="C717" i="9"/>
  <c r="D717" i="9"/>
  <c r="C718" i="9"/>
  <c r="D718" i="9"/>
  <c r="C719" i="9"/>
  <c r="D719" i="9"/>
  <c r="C720" i="9"/>
  <c r="D720" i="9"/>
  <c r="C721" i="9"/>
  <c r="D721" i="9"/>
  <c r="C722" i="9"/>
  <c r="D722" i="9"/>
  <c r="C723" i="9"/>
  <c r="D723" i="9"/>
  <c r="C724" i="9"/>
  <c r="D724" i="9"/>
  <c r="C725" i="9"/>
  <c r="D725" i="9"/>
  <c r="C726" i="9"/>
  <c r="D726" i="9"/>
  <c r="C727" i="9"/>
  <c r="D727" i="9"/>
  <c r="C728" i="9"/>
  <c r="D728" i="9"/>
  <c r="C729" i="9"/>
  <c r="D729" i="9"/>
  <c r="C730" i="9"/>
  <c r="D730" i="9"/>
  <c r="C731" i="9"/>
  <c r="D731" i="9"/>
  <c r="C732" i="9"/>
  <c r="D732" i="9"/>
  <c r="C733" i="9"/>
  <c r="D733" i="9"/>
  <c r="D153" i="9"/>
  <c r="C153" i="9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C75" i="8"/>
  <c r="D75" i="8"/>
  <c r="C76" i="8"/>
  <c r="D76" i="8"/>
  <c r="C77" i="8"/>
  <c r="D77" i="8"/>
  <c r="C78" i="8"/>
  <c r="D78" i="8"/>
  <c r="C79" i="8"/>
  <c r="D79" i="8"/>
  <c r="C80" i="8"/>
  <c r="D80" i="8"/>
  <c r="C81" i="8"/>
  <c r="D81" i="8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90" i="8"/>
  <c r="D90" i="8"/>
  <c r="C91" i="8"/>
  <c r="D91" i="8"/>
  <c r="C92" i="8"/>
  <c r="D92" i="8"/>
  <c r="C93" i="8"/>
  <c r="D93" i="8"/>
  <c r="C94" i="8"/>
  <c r="D94" i="8"/>
  <c r="C95" i="8"/>
  <c r="D95" i="8"/>
  <c r="C96" i="8"/>
  <c r="D96" i="8"/>
  <c r="C97" i="8"/>
  <c r="D97" i="8"/>
  <c r="C98" i="8"/>
  <c r="D98" i="8"/>
  <c r="C99" i="8"/>
  <c r="D99" i="8"/>
  <c r="C100" i="8"/>
  <c r="D100" i="8"/>
  <c r="C101" i="8"/>
  <c r="D101" i="8"/>
  <c r="C102" i="8"/>
  <c r="D102" i="8"/>
  <c r="C103" i="8"/>
  <c r="D103" i="8"/>
  <c r="C104" i="8"/>
  <c r="D104" i="8"/>
  <c r="C105" i="8"/>
  <c r="D105" i="8"/>
  <c r="C106" i="8"/>
  <c r="D106" i="8"/>
  <c r="C107" i="8"/>
  <c r="D107" i="8"/>
  <c r="C108" i="8"/>
  <c r="D108" i="8"/>
  <c r="C109" i="8"/>
  <c r="D109" i="8"/>
  <c r="C110" i="8"/>
  <c r="D110" i="8"/>
  <c r="C111" i="8"/>
  <c r="D111" i="8"/>
  <c r="C112" i="8"/>
  <c r="D112" i="8"/>
  <c r="C113" i="8"/>
  <c r="D113" i="8"/>
  <c r="C114" i="8"/>
  <c r="D114" i="8"/>
  <c r="C115" i="8"/>
  <c r="D115" i="8"/>
  <c r="C116" i="8"/>
  <c r="D116" i="8"/>
  <c r="C117" i="8"/>
  <c r="D117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37" i="8"/>
  <c r="D137" i="8"/>
  <c r="C138" i="8"/>
  <c r="D138" i="8"/>
  <c r="C139" i="8"/>
  <c r="D139" i="8"/>
  <c r="C140" i="8"/>
  <c r="D140" i="8"/>
  <c r="C141" i="8"/>
  <c r="D141" i="8"/>
  <c r="C142" i="8"/>
  <c r="D142" i="8"/>
  <c r="C143" i="8"/>
  <c r="D143" i="8"/>
  <c r="C144" i="8"/>
  <c r="D144" i="8"/>
  <c r="C145" i="8"/>
  <c r="D145" i="8"/>
  <c r="C146" i="8"/>
  <c r="D146" i="8"/>
  <c r="C147" i="8"/>
  <c r="D147" i="8"/>
  <c r="C148" i="8"/>
  <c r="D148" i="8"/>
  <c r="C149" i="8"/>
  <c r="D149" i="8"/>
  <c r="C150" i="8"/>
  <c r="D150" i="8"/>
  <c r="C151" i="8"/>
  <c r="D151" i="8"/>
  <c r="C152" i="8"/>
  <c r="D152" i="8"/>
  <c r="C153" i="8"/>
  <c r="D153" i="8"/>
  <c r="C154" i="8"/>
  <c r="D154" i="8"/>
  <c r="C155" i="8"/>
  <c r="D155" i="8"/>
  <c r="C156" i="8"/>
  <c r="D156" i="8"/>
  <c r="C157" i="8"/>
  <c r="D157" i="8"/>
  <c r="C158" i="8"/>
  <c r="D158" i="8"/>
  <c r="C159" i="8"/>
  <c r="D159" i="8"/>
  <c r="C160" i="8"/>
  <c r="D160" i="8"/>
  <c r="C161" i="8"/>
  <c r="D161" i="8"/>
  <c r="C162" i="8"/>
  <c r="D162" i="8"/>
  <c r="C163" i="8"/>
  <c r="D163" i="8"/>
  <c r="C164" i="8"/>
  <c r="D164" i="8"/>
  <c r="C165" i="8"/>
  <c r="D165" i="8"/>
  <c r="C166" i="8"/>
  <c r="D166" i="8"/>
  <c r="C167" i="8"/>
  <c r="D167" i="8"/>
  <c r="C168" i="8"/>
  <c r="D168" i="8"/>
  <c r="C169" i="8"/>
  <c r="D169" i="8"/>
  <c r="C170" i="8"/>
  <c r="D170" i="8"/>
  <c r="C171" i="8"/>
  <c r="D171" i="8"/>
  <c r="C172" i="8"/>
  <c r="D172" i="8"/>
  <c r="C173" i="8"/>
  <c r="D173" i="8"/>
  <c r="C174" i="8"/>
  <c r="D174" i="8"/>
  <c r="C175" i="8"/>
  <c r="D175" i="8"/>
  <c r="C176" i="8"/>
  <c r="D176" i="8"/>
  <c r="C177" i="8"/>
  <c r="D177" i="8"/>
  <c r="C178" i="8"/>
  <c r="D178" i="8"/>
  <c r="C179" i="8"/>
  <c r="D179" i="8"/>
  <c r="C180" i="8"/>
  <c r="D180" i="8"/>
  <c r="C181" i="8"/>
  <c r="D181" i="8"/>
  <c r="C182" i="8"/>
  <c r="D182" i="8"/>
  <c r="C183" i="8"/>
  <c r="D183" i="8"/>
  <c r="C184" i="8"/>
  <c r="D184" i="8"/>
  <c r="C185" i="8"/>
  <c r="D185" i="8"/>
  <c r="C186" i="8"/>
  <c r="D186" i="8"/>
  <c r="C187" i="8"/>
  <c r="D187" i="8"/>
  <c r="C188" i="8"/>
  <c r="D188" i="8"/>
  <c r="C189" i="8"/>
  <c r="D189" i="8"/>
  <c r="C190" i="8"/>
  <c r="D190" i="8"/>
  <c r="C191" i="8"/>
  <c r="D191" i="8"/>
  <c r="C192" i="8"/>
  <c r="D192" i="8"/>
  <c r="C193" i="8"/>
  <c r="D193" i="8"/>
  <c r="C194" i="8"/>
  <c r="D194" i="8"/>
  <c r="C195" i="8"/>
  <c r="D195" i="8"/>
  <c r="C196" i="8"/>
  <c r="D196" i="8"/>
  <c r="C197" i="8"/>
  <c r="D197" i="8"/>
  <c r="C198" i="8"/>
  <c r="D198" i="8"/>
  <c r="C199" i="8"/>
  <c r="D199" i="8"/>
  <c r="C200" i="8"/>
  <c r="D200" i="8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D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93" i="7"/>
  <c r="D293" i="7"/>
  <c r="C294" i="7"/>
  <c r="D294" i="7"/>
  <c r="C295" i="7"/>
  <c r="D295" i="7"/>
  <c r="D8" i="6"/>
  <c r="E8" i="6"/>
  <c r="F8" i="6"/>
  <c r="D9" i="6"/>
  <c r="E9" i="6"/>
  <c r="F9" i="6"/>
  <c r="D10" i="6"/>
  <c r="E10" i="6"/>
  <c r="F10" i="6"/>
  <c r="D11" i="6"/>
  <c r="E11" i="6"/>
  <c r="F11" i="6"/>
  <c r="D12" i="6"/>
  <c r="E12" i="6"/>
  <c r="F12" i="6"/>
  <c r="D13" i="6"/>
  <c r="E13" i="6"/>
  <c r="F13" i="6"/>
  <c r="D14" i="6"/>
  <c r="E14" i="6"/>
  <c r="F14" i="6"/>
  <c r="D15" i="6"/>
  <c r="E15" i="6"/>
  <c r="F15" i="6"/>
  <c r="D16" i="6"/>
  <c r="E16" i="6"/>
  <c r="F16" i="6"/>
  <c r="D17" i="6"/>
  <c r="E17" i="6"/>
  <c r="F17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D24" i="6"/>
  <c r="E24" i="6"/>
  <c r="F24" i="6"/>
  <c r="D25" i="6"/>
  <c r="E25" i="6"/>
  <c r="F25" i="6"/>
  <c r="D26" i="6"/>
  <c r="E26" i="6"/>
  <c r="F26" i="6"/>
  <c r="D27" i="6"/>
  <c r="E27" i="6"/>
  <c r="F27" i="6"/>
  <c r="D28" i="6"/>
  <c r="E28" i="6"/>
  <c r="F28" i="6"/>
  <c r="D29" i="6"/>
  <c r="E29" i="6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F42" i="6"/>
  <c r="D43" i="6"/>
  <c r="E43" i="6"/>
  <c r="F43" i="6"/>
  <c r="D44" i="6"/>
  <c r="E44" i="6"/>
  <c r="F44" i="6"/>
  <c r="D45" i="6"/>
  <c r="E45" i="6"/>
  <c r="F45" i="6"/>
  <c r="D46" i="6"/>
  <c r="E46" i="6"/>
  <c r="F46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D57" i="6"/>
  <c r="E57" i="6"/>
  <c r="F57" i="6"/>
  <c r="D58" i="6"/>
  <c r="E58" i="6"/>
  <c r="F58" i="6"/>
  <c r="D59" i="6"/>
  <c r="E59" i="6"/>
  <c r="F59" i="6"/>
  <c r="D60" i="6"/>
  <c r="E60" i="6"/>
  <c r="F60" i="6"/>
  <c r="D61" i="6"/>
  <c r="E61" i="6"/>
  <c r="F61" i="6"/>
  <c r="D62" i="6"/>
  <c r="E62" i="6"/>
  <c r="F62" i="6"/>
  <c r="D63" i="6"/>
  <c r="E63" i="6"/>
  <c r="F63" i="6"/>
  <c r="D64" i="6"/>
  <c r="E64" i="6"/>
  <c r="F64" i="6"/>
  <c r="D65" i="6"/>
  <c r="E65" i="6"/>
  <c r="F65" i="6"/>
  <c r="D66" i="6"/>
  <c r="E66" i="6"/>
  <c r="F66" i="6"/>
  <c r="D67" i="6"/>
  <c r="E67" i="6"/>
  <c r="F67" i="6"/>
  <c r="D68" i="6"/>
  <c r="E68" i="6"/>
  <c r="F68" i="6"/>
  <c r="D69" i="6"/>
  <c r="E69" i="6"/>
  <c r="F69" i="6"/>
  <c r="D70" i="6"/>
  <c r="E70" i="6"/>
  <c r="F70" i="6"/>
  <c r="D71" i="6"/>
  <c r="E71" i="6"/>
  <c r="F71" i="6"/>
  <c r="D72" i="6"/>
  <c r="E72" i="6"/>
  <c r="F72" i="6"/>
  <c r="D73" i="6"/>
  <c r="E73" i="6"/>
  <c r="F73" i="6"/>
  <c r="D74" i="6"/>
  <c r="E74" i="6"/>
  <c r="F74" i="6"/>
  <c r="D75" i="6"/>
  <c r="E75" i="6"/>
  <c r="F75" i="6"/>
  <c r="D76" i="6"/>
  <c r="E76" i="6"/>
  <c r="F76" i="6"/>
  <c r="D77" i="6"/>
  <c r="E77" i="6"/>
  <c r="F77" i="6"/>
  <c r="D78" i="6"/>
  <c r="E78" i="6"/>
  <c r="F78" i="6"/>
  <c r="D79" i="6"/>
  <c r="E79" i="6"/>
  <c r="F79" i="6"/>
  <c r="D80" i="6"/>
  <c r="E80" i="6"/>
  <c r="F80" i="6"/>
  <c r="D81" i="6"/>
  <c r="E81" i="6"/>
  <c r="F81" i="6"/>
  <c r="D82" i="6"/>
  <c r="E82" i="6"/>
  <c r="F82" i="6"/>
  <c r="D83" i="6"/>
  <c r="E83" i="6"/>
  <c r="F83" i="6"/>
  <c r="D84" i="6"/>
  <c r="E84" i="6"/>
  <c r="F84" i="6"/>
  <c r="D85" i="6"/>
  <c r="E85" i="6"/>
  <c r="F85" i="6"/>
  <c r="D86" i="6"/>
  <c r="E86" i="6"/>
  <c r="F86" i="6"/>
  <c r="D87" i="6"/>
  <c r="E87" i="6"/>
  <c r="F87" i="6"/>
  <c r="D88" i="6"/>
  <c r="E88" i="6"/>
  <c r="F88" i="6"/>
  <c r="D89" i="6"/>
  <c r="E89" i="6"/>
  <c r="F89" i="6"/>
  <c r="D90" i="6"/>
  <c r="E90" i="6"/>
  <c r="F90" i="6"/>
  <c r="D91" i="6"/>
  <c r="E91" i="6"/>
  <c r="F91" i="6"/>
  <c r="D92" i="6"/>
  <c r="E92" i="6"/>
  <c r="F92" i="6"/>
  <c r="D93" i="6"/>
  <c r="E93" i="6"/>
  <c r="F93" i="6"/>
  <c r="D94" i="6"/>
  <c r="E94" i="6"/>
  <c r="F94" i="6"/>
  <c r="D95" i="6"/>
  <c r="E95" i="6"/>
  <c r="F95" i="6"/>
  <c r="D96" i="6"/>
  <c r="E96" i="6"/>
  <c r="F96" i="6"/>
  <c r="D97" i="6"/>
  <c r="E97" i="6"/>
  <c r="F97" i="6"/>
  <c r="D98" i="6"/>
  <c r="E98" i="6"/>
  <c r="F98" i="6"/>
  <c r="D99" i="6"/>
  <c r="E99" i="6"/>
  <c r="F99" i="6"/>
  <c r="D100" i="6"/>
  <c r="E100" i="6"/>
  <c r="F100" i="6"/>
  <c r="D101" i="6"/>
  <c r="E101" i="6"/>
  <c r="F101" i="6"/>
  <c r="D102" i="6"/>
  <c r="E102" i="6"/>
  <c r="F102" i="6"/>
  <c r="D103" i="6"/>
  <c r="E103" i="6"/>
  <c r="F103" i="6"/>
  <c r="D104" i="6"/>
  <c r="E104" i="6"/>
  <c r="F104" i="6"/>
  <c r="D105" i="6"/>
  <c r="E105" i="6"/>
  <c r="F105" i="6"/>
  <c r="D106" i="6"/>
  <c r="E106" i="6"/>
  <c r="F106" i="6"/>
  <c r="D107" i="6"/>
  <c r="E107" i="6"/>
  <c r="F107" i="6"/>
  <c r="D108" i="6"/>
  <c r="E108" i="6"/>
  <c r="F108" i="6"/>
  <c r="D109" i="6"/>
  <c r="E109" i="6"/>
  <c r="F109" i="6"/>
  <c r="D110" i="6"/>
  <c r="E110" i="6"/>
  <c r="F110" i="6"/>
  <c r="D111" i="6"/>
  <c r="E111" i="6"/>
  <c r="F111" i="6"/>
  <c r="D112" i="6"/>
  <c r="E112" i="6"/>
  <c r="F112" i="6"/>
  <c r="D113" i="6"/>
  <c r="E113" i="6"/>
  <c r="F113" i="6"/>
  <c r="D114" i="6"/>
  <c r="E114" i="6"/>
  <c r="F114" i="6"/>
  <c r="D115" i="6"/>
  <c r="E115" i="6"/>
  <c r="F115" i="6"/>
  <c r="D116" i="6"/>
  <c r="E116" i="6"/>
  <c r="F116" i="6"/>
  <c r="D117" i="6"/>
  <c r="E117" i="6"/>
  <c r="F117" i="6"/>
  <c r="D118" i="6"/>
  <c r="E118" i="6"/>
  <c r="F118" i="6"/>
  <c r="D119" i="6"/>
  <c r="E119" i="6"/>
  <c r="F119" i="6"/>
  <c r="D120" i="6"/>
  <c r="E120" i="6"/>
  <c r="F120" i="6"/>
  <c r="D121" i="6"/>
  <c r="E121" i="6"/>
  <c r="F121" i="6"/>
  <c r="D122" i="6"/>
  <c r="E122" i="6"/>
  <c r="F122" i="6"/>
  <c r="D123" i="6"/>
  <c r="E123" i="6"/>
  <c r="F123" i="6"/>
  <c r="D124" i="6"/>
  <c r="E124" i="6"/>
  <c r="F124" i="6"/>
  <c r="D125" i="6"/>
  <c r="E125" i="6"/>
  <c r="F125" i="6"/>
  <c r="D126" i="6"/>
  <c r="E126" i="6"/>
  <c r="F126" i="6"/>
  <c r="D127" i="6"/>
  <c r="E127" i="6"/>
  <c r="F127" i="6"/>
  <c r="D128" i="6"/>
  <c r="E128" i="6"/>
  <c r="F128" i="6"/>
  <c r="D129" i="6"/>
  <c r="E129" i="6"/>
  <c r="F129" i="6"/>
  <c r="D130" i="6"/>
  <c r="E130" i="6"/>
  <c r="F130" i="6"/>
  <c r="D131" i="6"/>
  <c r="E131" i="6"/>
  <c r="F131" i="6"/>
  <c r="D132" i="6"/>
  <c r="E132" i="6"/>
  <c r="F132" i="6"/>
  <c r="D133" i="6"/>
  <c r="E133" i="6"/>
  <c r="F133" i="6"/>
  <c r="D134" i="6"/>
  <c r="E134" i="6"/>
  <c r="F134" i="6"/>
  <c r="D135" i="6"/>
  <c r="E135" i="6"/>
  <c r="F135" i="6"/>
  <c r="D136" i="6"/>
  <c r="E136" i="6"/>
  <c r="F136" i="6"/>
  <c r="D137" i="6"/>
  <c r="E137" i="6"/>
  <c r="F137" i="6"/>
  <c r="D138" i="6"/>
  <c r="E138" i="6"/>
  <c r="F138" i="6"/>
  <c r="D139" i="6"/>
  <c r="E139" i="6"/>
  <c r="F139" i="6"/>
  <c r="D140" i="6"/>
  <c r="E140" i="6"/>
  <c r="F140" i="6"/>
  <c r="D141" i="6"/>
  <c r="E141" i="6"/>
  <c r="F141" i="6"/>
  <c r="D142" i="6"/>
  <c r="E142" i="6"/>
  <c r="F142" i="6"/>
  <c r="D143" i="6"/>
  <c r="E143" i="6"/>
  <c r="F143" i="6"/>
  <c r="D144" i="6"/>
  <c r="E144" i="6"/>
  <c r="F144" i="6"/>
  <c r="D145" i="6"/>
  <c r="E145" i="6"/>
  <c r="F145" i="6"/>
  <c r="D146" i="6"/>
  <c r="E146" i="6"/>
  <c r="F146" i="6"/>
  <c r="D147" i="6"/>
  <c r="E147" i="6"/>
  <c r="F147" i="6"/>
  <c r="D148" i="6"/>
  <c r="E148" i="6"/>
  <c r="F148" i="6"/>
  <c r="D149" i="6"/>
  <c r="E149" i="6"/>
  <c r="F149" i="6"/>
  <c r="D150" i="6"/>
  <c r="E150" i="6"/>
  <c r="F150" i="6"/>
  <c r="D151" i="6"/>
  <c r="E151" i="6"/>
  <c r="F151" i="6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3" i="5"/>
  <c r="E53" i="5"/>
  <c r="F53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59" i="5"/>
  <c r="E59" i="5"/>
  <c r="F59" i="5"/>
  <c r="D60" i="5"/>
  <c r="E60" i="5"/>
  <c r="F60" i="5"/>
  <c r="D61" i="5"/>
  <c r="E61" i="5"/>
  <c r="F61" i="5"/>
  <c r="D62" i="5"/>
  <c r="E62" i="5"/>
  <c r="F62" i="5"/>
  <c r="D63" i="5"/>
  <c r="E63" i="5"/>
  <c r="F63" i="5"/>
  <c r="D64" i="5"/>
  <c r="E64" i="5"/>
  <c r="F64" i="5"/>
  <c r="D65" i="5"/>
  <c r="E65" i="5"/>
  <c r="F65" i="5"/>
  <c r="D66" i="5"/>
  <c r="E66" i="5"/>
  <c r="F66" i="5"/>
  <c r="D67" i="5"/>
  <c r="E67" i="5"/>
  <c r="F67" i="5"/>
  <c r="D68" i="5"/>
  <c r="E68" i="5"/>
  <c r="F68" i="5"/>
  <c r="D69" i="5"/>
  <c r="E69" i="5"/>
  <c r="F69" i="5"/>
  <c r="D70" i="5"/>
  <c r="E70" i="5"/>
  <c r="F70" i="5"/>
  <c r="D71" i="5"/>
  <c r="E71" i="5"/>
  <c r="F71" i="5"/>
  <c r="D72" i="5"/>
  <c r="E72" i="5"/>
  <c r="F72" i="5"/>
  <c r="D73" i="5"/>
  <c r="E73" i="5"/>
  <c r="F73" i="5"/>
  <c r="D74" i="5"/>
  <c r="E74" i="5"/>
  <c r="F74" i="5"/>
  <c r="D75" i="5"/>
  <c r="E75" i="5"/>
  <c r="F75" i="5"/>
  <c r="D76" i="5"/>
  <c r="E76" i="5"/>
  <c r="F76" i="5"/>
  <c r="D77" i="5"/>
  <c r="E77" i="5"/>
  <c r="F77" i="5"/>
  <c r="D78" i="5"/>
  <c r="E78" i="5"/>
  <c r="F78" i="5"/>
  <c r="D79" i="5"/>
  <c r="E79" i="5"/>
  <c r="F79" i="5"/>
  <c r="D80" i="5"/>
  <c r="E80" i="5"/>
  <c r="F80" i="5"/>
  <c r="D81" i="5"/>
  <c r="E81" i="5"/>
  <c r="F81" i="5"/>
  <c r="D82" i="5"/>
  <c r="E82" i="5"/>
  <c r="F82" i="5"/>
  <c r="D83" i="5"/>
  <c r="E83" i="5"/>
  <c r="F83" i="5"/>
  <c r="D84" i="5"/>
  <c r="E84" i="5"/>
  <c r="F84" i="5"/>
  <c r="D85" i="5"/>
  <c r="E85" i="5"/>
  <c r="F85" i="5"/>
  <c r="D86" i="5"/>
  <c r="E86" i="5"/>
  <c r="F86" i="5"/>
  <c r="D87" i="5"/>
  <c r="E87" i="5"/>
  <c r="F87" i="5"/>
  <c r="D88" i="5"/>
  <c r="E88" i="5"/>
  <c r="F88" i="5"/>
  <c r="D89" i="5"/>
  <c r="E89" i="5"/>
  <c r="F89" i="5"/>
  <c r="D90" i="5"/>
  <c r="E90" i="5"/>
  <c r="F90" i="5"/>
  <c r="D91" i="5"/>
  <c r="E91" i="5"/>
  <c r="F91" i="5"/>
  <c r="D92" i="5"/>
  <c r="E92" i="5"/>
  <c r="F92" i="5"/>
  <c r="D93" i="5"/>
  <c r="E93" i="5"/>
  <c r="F93" i="5"/>
  <c r="D94" i="5"/>
  <c r="E94" i="5"/>
  <c r="F94" i="5"/>
  <c r="D95" i="5"/>
  <c r="E95" i="5"/>
  <c r="F95" i="5"/>
  <c r="D96" i="5"/>
  <c r="E96" i="5"/>
  <c r="F96" i="5"/>
  <c r="D97" i="5"/>
  <c r="E97" i="5"/>
  <c r="F97" i="5"/>
  <c r="D98" i="5"/>
  <c r="E98" i="5"/>
  <c r="F98" i="5"/>
  <c r="D99" i="5"/>
  <c r="E99" i="5"/>
  <c r="F99" i="5"/>
  <c r="D100" i="5"/>
  <c r="E100" i="5"/>
  <c r="F100" i="5"/>
  <c r="D101" i="5"/>
  <c r="E101" i="5"/>
  <c r="F101" i="5"/>
  <c r="I483" i="24" l="1"/>
  <c r="L483" i="24" s="1"/>
  <c r="I467" i="24"/>
  <c r="L467" i="24" s="1"/>
  <c r="I439" i="24"/>
  <c r="L439" i="24" s="1"/>
  <c r="K355" i="24"/>
  <c r="M355" i="24" s="1"/>
  <c r="K428" i="24"/>
  <c r="M428" i="24" s="1"/>
  <c r="K452" i="24"/>
  <c r="M452" i="24" s="1"/>
  <c r="K400" i="24"/>
  <c r="M400" i="24" s="1"/>
  <c r="K670" i="24"/>
  <c r="M670" i="24" s="1"/>
  <c r="K765" i="24"/>
  <c r="M765" i="24" s="1"/>
  <c r="K717" i="24"/>
  <c r="M717" i="24" s="1"/>
  <c r="K678" i="24"/>
  <c r="M678" i="24" s="1"/>
  <c r="K654" i="24"/>
  <c r="M654" i="24" s="1"/>
  <c r="I642" i="24"/>
  <c r="L642" i="24" s="1"/>
  <c r="K432" i="24"/>
  <c r="M432" i="24" s="1"/>
  <c r="K634" i="24"/>
  <c r="M634" i="24" s="1"/>
  <c r="I760" i="24"/>
  <c r="L760" i="24" s="1"/>
  <c r="I40" i="14"/>
  <c r="L40" i="14" s="1"/>
  <c r="I459" i="24"/>
  <c r="L459" i="24" s="1"/>
  <c r="I455" i="24"/>
  <c r="L455" i="24" s="1"/>
  <c r="I367" i="24"/>
  <c r="L367" i="24" s="1"/>
  <c r="K359" i="24"/>
  <c r="M359" i="24" s="1"/>
  <c r="I761" i="24"/>
  <c r="L761" i="24" s="1"/>
  <c r="K749" i="24"/>
  <c r="M749" i="24" s="1"/>
  <c r="I728" i="24"/>
  <c r="L728" i="24" s="1"/>
  <c r="K448" i="24"/>
  <c r="M448" i="24" s="1"/>
  <c r="K444" i="24"/>
  <c r="M444" i="24" s="1"/>
  <c r="K436" i="24"/>
  <c r="M436" i="24" s="1"/>
  <c r="K420" i="24"/>
  <c r="M420" i="24" s="1"/>
  <c r="K416" i="24"/>
  <c r="M416" i="24" s="1"/>
  <c r="K412" i="24"/>
  <c r="M412" i="24" s="1"/>
  <c r="K404" i="24"/>
  <c r="M404" i="24" s="1"/>
  <c r="K396" i="24"/>
  <c r="M396" i="24" s="1"/>
  <c r="K321" i="24"/>
  <c r="M321" i="24" s="1"/>
  <c r="K635" i="24"/>
  <c r="M635" i="24" s="1"/>
  <c r="K643" i="24"/>
  <c r="M643" i="24" s="1"/>
  <c r="I651" i="24"/>
  <c r="L651" i="24" s="1"/>
  <c r="I667" i="24"/>
  <c r="I675" i="24"/>
  <c r="L675" i="24" s="1"/>
  <c r="K764" i="24"/>
  <c r="M764" i="24" s="1"/>
  <c r="I333" i="24"/>
  <c r="L333" i="24" s="1"/>
  <c r="I337" i="24"/>
  <c r="I349" i="24"/>
  <c r="L349" i="24" s="1"/>
  <c r="I353" i="24"/>
  <c r="I512" i="24"/>
  <c r="L512" i="24" s="1"/>
  <c r="I536" i="24"/>
  <c r="L536" i="24" s="1"/>
  <c r="I544" i="24"/>
  <c r="L544" i="24" s="1"/>
  <c r="K568" i="24"/>
  <c r="M568" i="24" s="1"/>
  <c r="I621" i="24"/>
  <c r="L621" i="24" s="1"/>
  <c r="I625" i="24"/>
  <c r="I629" i="24"/>
  <c r="L629" i="24" s="1"/>
  <c r="I633" i="24"/>
  <c r="K680" i="24"/>
  <c r="M680" i="24" s="1"/>
  <c r="K688" i="24"/>
  <c r="I712" i="24"/>
  <c r="L712" i="24" s="1"/>
  <c r="I729" i="24"/>
  <c r="L729" i="24" s="1"/>
  <c r="I733" i="24"/>
  <c r="L733" i="24" s="1"/>
  <c r="I379" i="24"/>
  <c r="I395" i="24"/>
  <c r="L395" i="24" s="1"/>
  <c r="I495" i="24"/>
  <c r="I499" i="24"/>
  <c r="L499" i="24" s="1"/>
  <c r="I570" i="24"/>
  <c r="L570" i="24" s="1"/>
  <c r="K574" i="24"/>
  <c r="M574" i="24" s="1"/>
  <c r="I578" i="24"/>
  <c r="L578" i="24" s="1"/>
  <c r="K579" i="24"/>
  <c r="M579" i="24" s="1"/>
  <c r="K582" i="24"/>
  <c r="I587" i="24"/>
  <c r="L587" i="24" s="1"/>
  <c r="I591" i="24"/>
  <c r="I595" i="24"/>
  <c r="L595" i="24" s="1"/>
  <c r="I603" i="24"/>
  <c r="I607" i="24"/>
  <c r="L607" i="24" s="1"/>
  <c r="I618" i="24"/>
  <c r="L618" i="24" s="1"/>
  <c r="I310" i="24"/>
  <c r="L310" i="24" s="1"/>
  <c r="K323" i="24"/>
  <c r="K327" i="24"/>
  <c r="M327" i="24" s="1"/>
  <c r="K339" i="24"/>
  <c r="K343" i="24"/>
  <c r="M343" i="24" s="1"/>
  <c r="K369" i="24"/>
  <c r="I411" i="24"/>
  <c r="L411" i="24" s="1"/>
  <c r="I427" i="24"/>
  <c r="I491" i="24"/>
  <c r="L491" i="24" s="1"/>
  <c r="I507" i="24"/>
  <c r="K548" i="24"/>
  <c r="M548" i="24" s="1"/>
  <c r="I615" i="24"/>
  <c r="K653" i="24"/>
  <c r="M653" i="24" s="1"/>
  <c r="I701" i="24"/>
  <c r="K705" i="24"/>
  <c r="M705" i="24" s="1"/>
  <c r="I709" i="24"/>
  <c r="I715" i="24"/>
  <c r="L715" i="24" s="1"/>
  <c r="I723" i="24"/>
  <c r="I741" i="24"/>
  <c r="L741" i="24" s="1"/>
  <c r="I744" i="24"/>
  <c r="K748" i="24"/>
  <c r="M748" i="24" s="1"/>
  <c r="K752" i="24"/>
  <c r="K316" i="24"/>
  <c r="M316" i="24" s="1"/>
  <c r="I329" i="24"/>
  <c r="I345" i="24"/>
  <c r="L345" i="24" s="1"/>
  <c r="I375" i="24"/>
  <c r="I391" i="24"/>
  <c r="L391" i="24" s="1"/>
  <c r="I477" i="24"/>
  <c r="K489" i="24"/>
  <c r="M489" i="24" s="1"/>
  <c r="K505" i="24"/>
  <c r="I517" i="24"/>
  <c r="L517" i="24" s="1"/>
  <c r="K529" i="24"/>
  <c r="K545" i="24"/>
  <c r="M545" i="24" s="1"/>
  <c r="I549" i="24"/>
  <c r="L549" i="24" s="1"/>
  <c r="I561" i="24"/>
  <c r="L561" i="24" s="1"/>
  <c r="K585" i="24"/>
  <c r="K613" i="24"/>
  <c r="M613" i="24" s="1"/>
  <c r="K662" i="24"/>
  <c r="I699" i="24"/>
  <c r="L699" i="24" s="1"/>
  <c r="I713" i="24"/>
  <c r="L713" i="24" s="1"/>
  <c r="K716" i="24"/>
  <c r="M716" i="24" s="1"/>
  <c r="K720" i="24"/>
  <c r="M720" i="24" s="1"/>
  <c r="I721" i="24"/>
  <c r="L721" i="24" s="1"/>
  <c r="I725" i="24"/>
  <c r="L725" i="24" s="1"/>
  <c r="I747" i="24"/>
  <c r="L747" i="24" s="1"/>
  <c r="I755" i="24"/>
  <c r="K476" i="24"/>
  <c r="M476" i="24" s="1"/>
  <c r="K537" i="24"/>
  <c r="I619" i="24"/>
  <c r="I627" i="24"/>
  <c r="K681" i="24"/>
  <c r="M681" i="24" s="1"/>
  <c r="I745" i="24"/>
  <c r="L745" i="24" s="1"/>
  <c r="I757" i="24"/>
  <c r="L757" i="24" s="1"/>
  <c r="K317" i="24"/>
  <c r="K322" i="24"/>
  <c r="M322" i="24" s="1"/>
  <c r="K326" i="24"/>
  <c r="M326" i="24" s="1"/>
  <c r="K338" i="24"/>
  <c r="M338" i="24" s="1"/>
  <c r="K342" i="24"/>
  <c r="M342" i="24" s="1"/>
  <c r="K368" i="24"/>
  <c r="M368" i="24" s="1"/>
  <c r="K372" i="24"/>
  <c r="M372" i="24" s="1"/>
  <c r="K380" i="24"/>
  <c r="M380" i="24" s="1"/>
  <c r="K384" i="24"/>
  <c r="M384" i="24" s="1"/>
  <c r="K388" i="24"/>
  <c r="M388" i="24" s="1"/>
  <c r="I471" i="24"/>
  <c r="I475" i="24"/>
  <c r="L475" i="24" s="1"/>
  <c r="I479" i="24"/>
  <c r="K484" i="24"/>
  <c r="M484" i="24" s="1"/>
  <c r="K488" i="24"/>
  <c r="M488" i="24" s="1"/>
  <c r="K500" i="24"/>
  <c r="M500" i="24" s="1"/>
  <c r="K504" i="24"/>
  <c r="M504" i="24" s="1"/>
  <c r="K516" i="24"/>
  <c r="M516" i="24" s="1"/>
  <c r="K524" i="24"/>
  <c r="I443" i="24"/>
  <c r="K460" i="24"/>
  <c r="K464" i="24"/>
  <c r="K513" i="24"/>
  <c r="I623" i="24"/>
  <c r="K652" i="24"/>
  <c r="K689" i="24"/>
  <c r="I731" i="24"/>
  <c r="I740" i="24"/>
  <c r="I753" i="24"/>
  <c r="L753" i="24" s="1"/>
  <c r="I361" i="24"/>
  <c r="I407" i="24"/>
  <c r="I423" i="24"/>
  <c r="I465" i="24"/>
  <c r="I510" i="24"/>
  <c r="I534" i="24"/>
  <c r="L534" i="24" s="1"/>
  <c r="I542" i="24"/>
  <c r="K555" i="24"/>
  <c r="K559" i="24"/>
  <c r="M559" i="24" s="1"/>
  <c r="K563" i="24"/>
  <c r="M563" i="24" s="1"/>
  <c r="I599" i="24"/>
  <c r="I632" i="24"/>
  <c r="I637" i="24"/>
  <c r="L637" i="24" s="1"/>
  <c r="I641" i="24"/>
  <c r="I645" i="24"/>
  <c r="L645" i="24" s="1"/>
  <c r="I649" i="24"/>
  <c r="L649" i="24" s="1"/>
  <c r="I669" i="24"/>
  <c r="L669" i="24" s="1"/>
  <c r="I677" i="24"/>
  <c r="L677" i="24" s="1"/>
  <c r="I682" i="24"/>
  <c r="K694" i="24"/>
  <c r="K732" i="24"/>
  <c r="M732" i="24" s="1"/>
  <c r="K737" i="24"/>
  <c r="M737" i="24" s="1"/>
  <c r="I313" i="24"/>
  <c r="K314" i="24"/>
  <c r="K331" i="24"/>
  <c r="K335" i="24"/>
  <c r="I341" i="24"/>
  <c r="L341" i="24" s="1"/>
  <c r="K346" i="24"/>
  <c r="M346" i="24" s="1"/>
  <c r="K363" i="24"/>
  <c r="I383" i="24"/>
  <c r="I387" i="24"/>
  <c r="K392" i="24"/>
  <c r="M392" i="24" s="1"/>
  <c r="I415" i="24"/>
  <c r="I419" i="24"/>
  <c r="K424" i="24"/>
  <c r="I447" i="24"/>
  <c r="I451" i="24"/>
  <c r="K456" i="24"/>
  <c r="I473" i="24"/>
  <c r="K480" i="24"/>
  <c r="M480" i="24" s="1"/>
  <c r="K497" i="24"/>
  <c r="I503" i="24"/>
  <c r="K508" i="24"/>
  <c r="I520" i="24"/>
  <c r="K521" i="24"/>
  <c r="M521" i="24" s="1"/>
  <c r="I528" i="24"/>
  <c r="L528" i="24" s="1"/>
  <c r="I533" i="24"/>
  <c r="I550" i="24"/>
  <c r="K558" i="24"/>
  <c r="I562" i="24"/>
  <c r="L562" i="24" s="1"/>
  <c r="K575" i="24"/>
  <c r="M575" i="24" s="1"/>
  <c r="K622" i="24"/>
  <c r="K626" i="24"/>
  <c r="K630" i="24"/>
  <c r="I638" i="24"/>
  <c r="I650" i="24"/>
  <c r="L650" i="24" s="1"/>
  <c r="I657" i="24"/>
  <c r="L657" i="24" s="1"/>
  <c r="I661" i="24"/>
  <c r="L661" i="24" s="1"/>
  <c r="I666" i="24"/>
  <c r="I683" i="24"/>
  <c r="I691" i="24"/>
  <c r="K696" i="24"/>
  <c r="M696" i="24" s="1"/>
  <c r="K697" i="24"/>
  <c r="I704" i="24"/>
  <c r="I708" i="24"/>
  <c r="K712" i="24"/>
  <c r="I717" i="24"/>
  <c r="L717" i="24" s="1"/>
  <c r="I724" i="24"/>
  <c r="K728" i="24"/>
  <c r="K733" i="24"/>
  <c r="M733" i="24" s="1"/>
  <c r="I739" i="24"/>
  <c r="L739" i="24" s="1"/>
  <c r="K744" i="24"/>
  <c r="I749" i="24"/>
  <c r="L749" i="24" s="1"/>
  <c r="I756" i="24"/>
  <c r="K760" i="24"/>
  <c r="I765" i="24"/>
  <c r="L765" i="24" s="1"/>
  <c r="J476" i="24"/>
  <c r="I311" i="24"/>
  <c r="I325" i="24"/>
  <c r="L325" i="24" s="1"/>
  <c r="K330" i="24"/>
  <c r="M330" i="24" s="1"/>
  <c r="K334" i="24"/>
  <c r="M334" i="24" s="1"/>
  <c r="K347" i="24"/>
  <c r="K351" i="24"/>
  <c r="I357" i="24"/>
  <c r="I371" i="24"/>
  <c r="K376" i="24"/>
  <c r="M376" i="24" s="1"/>
  <c r="I399" i="24"/>
  <c r="I403" i="24"/>
  <c r="K408" i="24"/>
  <c r="I431" i="24"/>
  <c r="I435" i="24"/>
  <c r="K440" i="24"/>
  <c r="I457" i="24"/>
  <c r="I463" i="24"/>
  <c r="K468" i="24"/>
  <c r="K472" i="24"/>
  <c r="K481" i="24"/>
  <c r="I487" i="24"/>
  <c r="K492" i="24"/>
  <c r="M492" i="24" s="1"/>
  <c r="K496" i="24"/>
  <c r="M496" i="24" s="1"/>
  <c r="I518" i="24"/>
  <c r="L518" i="24" s="1"/>
  <c r="I526" i="24"/>
  <c r="L526" i="24" s="1"/>
  <c r="K532" i="24"/>
  <c r="K540" i="24"/>
  <c r="I552" i="24"/>
  <c r="K553" i="24"/>
  <c r="I565" i="24"/>
  <c r="L565" i="24" s="1"/>
  <c r="K566" i="24"/>
  <c r="I569" i="24"/>
  <c r="I581" i="24"/>
  <c r="L581" i="24" s="1"/>
  <c r="I585" i="24"/>
  <c r="L585" i="24" s="1"/>
  <c r="I611" i="24"/>
  <c r="I631" i="24"/>
  <c r="I648" i="24"/>
  <c r="L648" i="24" s="1"/>
  <c r="I659" i="24"/>
  <c r="L659" i="24" s="1"/>
  <c r="K664" i="24"/>
  <c r="K665" i="24"/>
  <c r="K672" i="24"/>
  <c r="K673" i="24"/>
  <c r="I685" i="24"/>
  <c r="K686" i="24"/>
  <c r="I693" i="24"/>
  <c r="L693" i="24" s="1"/>
  <c r="I698" i="24"/>
  <c r="K706" i="24"/>
  <c r="I710" i="24"/>
  <c r="I716" i="24"/>
  <c r="K721" i="24"/>
  <c r="K725" i="24"/>
  <c r="I732" i="24"/>
  <c r="I737" i="24"/>
  <c r="L737" i="24" s="1"/>
  <c r="K741" i="24"/>
  <c r="M741" i="24" s="1"/>
  <c r="I748" i="24"/>
  <c r="K753" i="24"/>
  <c r="K757" i="24"/>
  <c r="I413" i="24"/>
  <c r="K413" i="24"/>
  <c r="M413" i="24" s="1"/>
  <c r="K485" i="24"/>
  <c r="M485" i="24" s="1"/>
  <c r="I485" i="24"/>
  <c r="L485" i="24" s="1"/>
  <c r="H565" i="24"/>
  <c r="K310" i="24"/>
  <c r="I312" i="24"/>
  <c r="K313" i="24"/>
  <c r="M313" i="24" s="1"/>
  <c r="I317" i="24"/>
  <c r="K318" i="24"/>
  <c r="I321" i="24"/>
  <c r="I327" i="24"/>
  <c r="L327" i="24" s="1"/>
  <c r="K329" i="24"/>
  <c r="I335" i="24"/>
  <c r="K337" i="24"/>
  <c r="I343" i="24"/>
  <c r="K345" i="24"/>
  <c r="I351" i="24"/>
  <c r="K353" i="24"/>
  <c r="I359" i="24"/>
  <c r="K361" i="24"/>
  <c r="K364" i="24"/>
  <c r="M364" i="24" s="1"/>
  <c r="K385" i="24"/>
  <c r="I385" i="24"/>
  <c r="I401" i="24"/>
  <c r="K401" i="24"/>
  <c r="I417" i="24"/>
  <c r="L417" i="24" s="1"/>
  <c r="K417" i="24"/>
  <c r="I433" i="24"/>
  <c r="K433" i="24"/>
  <c r="I449" i="24"/>
  <c r="L449" i="24" s="1"/>
  <c r="K449" i="24"/>
  <c r="I469" i="24"/>
  <c r="K469" i="24"/>
  <c r="K493" i="24"/>
  <c r="I493" i="24"/>
  <c r="I541" i="24"/>
  <c r="K541" i="24"/>
  <c r="I429" i="24"/>
  <c r="K429" i="24"/>
  <c r="K373" i="24"/>
  <c r="I373" i="24"/>
  <c r="L373" i="24" s="1"/>
  <c r="K389" i="24"/>
  <c r="I389" i="24"/>
  <c r="I405" i="24"/>
  <c r="K405" i="24"/>
  <c r="M405" i="24" s="1"/>
  <c r="I421" i="24"/>
  <c r="K421" i="24"/>
  <c r="I437" i="24"/>
  <c r="K437" i="24"/>
  <c r="I453" i="24"/>
  <c r="K453" i="24"/>
  <c r="K501" i="24"/>
  <c r="I501" i="24"/>
  <c r="I577" i="24"/>
  <c r="L577" i="24" s="1"/>
  <c r="K577" i="24"/>
  <c r="I656" i="24"/>
  <c r="K656" i="24"/>
  <c r="I690" i="24"/>
  <c r="K690" i="24"/>
  <c r="K703" i="24"/>
  <c r="I703" i="24"/>
  <c r="L703" i="24" s="1"/>
  <c r="K381" i="24"/>
  <c r="I381" i="24"/>
  <c r="L381" i="24" s="1"/>
  <c r="K397" i="24"/>
  <c r="I397" i="24"/>
  <c r="I445" i="24"/>
  <c r="L445" i="24" s="1"/>
  <c r="K445" i="24"/>
  <c r="I461" i="24"/>
  <c r="K461" i="24"/>
  <c r="M461" i="24" s="1"/>
  <c r="I525" i="24"/>
  <c r="K525" i="24"/>
  <c r="I314" i="24"/>
  <c r="I315" i="24"/>
  <c r="L315" i="24" s="1"/>
  <c r="I319" i="24"/>
  <c r="L319" i="24" s="1"/>
  <c r="I323" i="24"/>
  <c r="K325" i="24"/>
  <c r="I331" i="24"/>
  <c r="K333" i="24"/>
  <c r="I339" i="24"/>
  <c r="K341" i="24"/>
  <c r="I347" i="24"/>
  <c r="K349" i="24"/>
  <c r="I355" i="24"/>
  <c r="K357" i="24"/>
  <c r="K360" i="24"/>
  <c r="M360" i="24" s="1"/>
  <c r="I363" i="24"/>
  <c r="L363" i="24" s="1"/>
  <c r="K365" i="24"/>
  <c r="I365" i="24"/>
  <c r="I369" i="24"/>
  <c r="K377" i="24"/>
  <c r="I377" i="24"/>
  <c r="K393" i="24"/>
  <c r="I393" i="24"/>
  <c r="I409" i="24"/>
  <c r="L409" i="24" s="1"/>
  <c r="K409" i="24"/>
  <c r="I425" i="24"/>
  <c r="K425" i="24"/>
  <c r="I441" i="24"/>
  <c r="L441" i="24" s="1"/>
  <c r="K441" i="24"/>
  <c r="I509" i="24"/>
  <c r="K509" i="24"/>
  <c r="K565" i="24"/>
  <c r="M565" i="24" s="1"/>
  <c r="K601" i="24"/>
  <c r="I601" i="24"/>
  <c r="K736" i="24"/>
  <c r="I736" i="24"/>
  <c r="L736" i="24" s="1"/>
  <c r="K371" i="24"/>
  <c r="K379" i="24"/>
  <c r="K387" i="24"/>
  <c r="M387" i="24" s="1"/>
  <c r="K395" i="24"/>
  <c r="K403" i="24"/>
  <c r="M403" i="24" s="1"/>
  <c r="I404" i="24"/>
  <c r="L404" i="24" s="1"/>
  <c r="K411" i="24"/>
  <c r="I412" i="24"/>
  <c r="L412" i="24" s="1"/>
  <c r="K419" i="24"/>
  <c r="M419" i="24" s="1"/>
  <c r="I420" i="24"/>
  <c r="L420" i="24" s="1"/>
  <c r="K427" i="24"/>
  <c r="I428" i="24"/>
  <c r="L428" i="24" s="1"/>
  <c r="K435" i="24"/>
  <c r="I436" i="24"/>
  <c r="L436" i="24" s="1"/>
  <c r="K443" i="24"/>
  <c r="I444" i="24"/>
  <c r="L444" i="24" s="1"/>
  <c r="K451" i="24"/>
  <c r="M451" i="24" s="1"/>
  <c r="I452" i="24"/>
  <c r="L452" i="24" s="1"/>
  <c r="K457" i="24"/>
  <c r="K459" i="24"/>
  <c r="M459" i="24" s="1"/>
  <c r="I460" i="24"/>
  <c r="L460" i="24" s="1"/>
  <c r="K465" i="24"/>
  <c r="K467" i="24"/>
  <c r="I468" i="24"/>
  <c r="L468" i="24" s="1"/>
  <c r="K473" i="24"/>
  <c r="M473" i="24" s="1"/>
  <c r="K475" i="24"/>
  <c r="I476" i="24"/>
  <c r="I481" i="24"/>
  <c r="L481" i="24" s="1"/>
  <c r="K483" i="24"/>
  <c r="I489" i="24"/>
  <c r="K491" i="24"/>
  <c r="M491" i="24" s="1"/>
  <c r="I497" i="24"/>
  <c r="L497" i="24" s="1"/>
  <c r="K499" i="24"/>
  <c r="I505" i="24"/>
  <c r="K507" i="24"/>
  <c r="I513" i="24"/>
  <c r="L513" i="24" s="1"/>
  <c r="I514" i="24"/>
  <c r="K517" i="24"/>
  <c r="M517" i="24" s="1"/>
  <c r="K519" i="24"/>
  <c r="K520" i="24"/>
  <c r="I524" i="24"/>
  <c r="I529" i="24"/>
  <c r="I530" i="24"/>
  <c r="K533" i="24"/>
  <c r="M533" i="24" s="1"/>
  <c r="K535" i="24"/>
  <c r="K536" i="24"/>
  <c r="I540" i="24"/>
  <c r="I545" i="24"/>
  <c r="L545" i="24" s="1"/>
  <c r="I546" i="24"/>
  <c r="K549" i="24"/>
  <c r="K551" i="24"/>
  <c r="K552" i="24"/>
  <c r="I557" i="24"/>
  <c r="L557" i="24" s="1"/>
  <c r="K557" i="24"/>
  <c r="M557" i="24" s="1"/>
  <c r="K561" i="24"/>
  <c r="I563" i="24"/>
  <c r="I568" i="24"/>
  <c r="K569" i="24"/>
  <c r="I571" i="24"/>
  <c r="L571" i="24" s="1"/>
  <c r="K578" i="24"/>
  <c r="M578" i="24" s="1"/>
  <c r="K583" i="24"/>
  <c r="M583" i="24" s="1"/>
  <c r="K589" i="24"/>
  <c r="I589" i="24"/>
  <c r="K605" i="24"/>
  <c r="I605" i="24"/>
  <c r="K702" i="24"/>
  <c r="I702" i="24"/>
  <c r="L702" i="24" s="1"/>
  <c r="I720" i="24"/>
  <c r="L720" i="24" s="1"/>
  <c r="K729" i="24"/>
  <c r="K740" i="24"/>
  <c r="I752" i="24"/>
  <c r="L752" i="24" s="1"/>
  <c r="K761" i="24"/>
  <c r="H544" i="24"/>
  <c r="K581" i="24"/>
  <c r="M581" i="24" s="1"/>
  <c r="K593" i="24"/>
  <c r="M593" i="24" s="1"/>
  <c r="I593" i="24"/>
  <c r="K609" i="24"/>
  <c r="I609" i="24"/>
  <c r="I658" i="24"/>
  <c r="L658" i="24" s="1"/>
  <c r="K658" i="24"/>
  <c r="H712" i="24"/>
  <c r="K367" i="24"/>
  <c r="K375" i="24"/>
  <c r="K383" i="24"/>
  <c r="K391" i="24"/>
  <c r="K399" i="24"/>
  <c r="I400" i="24"/>
  <c r="K407" i="24"/>
  <c r="I408" i="24"/>
  <c r="K415" i="24"/>
  <c r="I416" i="24"/>
  <c r="K423" i="24"/>
  <c r="I424" i="24"/>
  <c r="K431" i="24"/>
  <c r="I432" i="24"/>
  <c r="K439" i="24"/>
  <c r="I440" i="24"/>
  <c r="L440" i="24" s="1"/>
  <c r="K447" i="24"/>
  <c r="I448" i="24"/>
  <c r="K455" i="24"/>
  <c r="I456" i="24"/>
  <c r="K463" i="24"/>
  <c r="I464" i="24"/>
  <c r="K471" i="24"/>
  <c r="I472" i="24"/>
  <c r="K479" i="24"/>
  <c r="M479" i="24" s="1"/>
  <c r="K487" i="24"/>
  <c r="K495" i="24"/>
  <c r="K503" i="24"/>
  <c r="K511" i="24"/>
  <c r="K512" i="24"/>
  <c r="I516" i="24"/>
  <c r="I521" i="24"/>
  <c r="L521" i="24" s="1"/>
  <c r="I522" i="24"/>
  <c r="L522" i="24" s="1"/>
  <c r="K527" i="24"/>
  <c r="K528" i="24"/>
  <c r="I532" i="24"/>
  <c r="I537" i="24"/>
  <c r="L537" i="24" s="1"/>
  <c r="I538" i="24"/>
  <c r="K543" i="24"/>
  <c r="K544" i="24"/>
  <c r="I548" i="24"/>
  <c r="I553" i="24"/>
  <c r="I554" i="24"/>
  <c r="I555" i="24"/>
  <c r="L555" i="24" s="1"/>
  <c r="K560" i="24"/>
  <c r="M560" i="24" s="1"/>
  <c r="K562" i="24"/>
  <c r="K567" i="24"/>
  <c r="M567" i="24" s="1"/>
  <c r="K570" i="24"/>
  <c r="I573" i="24"/>
  <c r="L573" i="24" s="1"/>
  <c r="K573" i="24"/>
  <c r="M573" i="24" s="1"/>
  <c r="I579" i="24"/>
  <c r="K597" i="24"/>
  <c r="I597" i="24"/>
  <c r="L597" i="24" s="1"/>
  <c r="K617" i="24"/>
  <c r="I617" i="24"/>
  <c r="I674" i="24"/>
  <c r="K674" i="24"/>
  <c r="K713" i="24"/>
  <c r="K724" i="24"/>
  <c r="K745" i="24"/>
  <c r="K756" i="24"/>
  <c r="K586" i="24"/>
  <c r="K591" i="24"/>
  <c r="I592" i="24"/>
  <c r="K594" i="24"/>
  <c r="K599" i="24"/>
  <c r="M599" i="24" s="1"/>
  <c r="I600" i="24"/>
  <c r="K602" i="24"/>
  <c r="M602" i="24" s="1"/>
  <c r="K607" i="24"/>
  <c r="M607" i="24" s="1"/>
  <c r="I608" i="24"/>
  <c r="K610" i="24"/>
  <c r="I613" i="24"/>
  <c r="K615" i="24"/>
  <c r="M615" i="24" s="1"/>
  <c r="I616" i="24"/>
  <c r="K618" i="24"/>
  <c r="K631" i="24"/>
  <c r="M631" i="24" s="1"/>
  <c r="K633" i="24"/>
  <c r="I634" i="24"/>
  <c r="K641" i="24"/>
  <c r="M641" i="24" s="1"/>
  <c r="K644" i="24"/>
  <c r="M644" i="24" s="1"/>
  <c r="K645" i="24"/>
  <c r="M645" i="24" s="1"/>
  <c r="K648" i="24"/>
  <c r="K650" i="24"/>
  <c r="I652" i="24"/>
  <c r="I653" i="24"/>
  <c r="L653" i="24" s="1"/>
  <c r="I654" i="24"/>
  <c r="I655" i="24"/>
  <c r="L655" i="24" s="1"/>
  <c r="K657" i="24"/>
  <c r="M657" i="24" s="1"/>
  <c r="I662" i="24"/>
  <c r="I663" i="24"/>
  <c r="K666" i="24"/>
  <c r="K669" i="24"/>
  <c r="M669" i="24" s="1"/>
  <c r="I673" i="24"/>
  <c r="I678" i="24"/>
  <c r="I679" i="24"/>
  <c r="K682" i="24"/>
  <c r="M682" i="24" s="1"/>
  <c r="K685" i="24"/>
  <c r="I689" i="24"/>
  <c r="I694" i="24"/>
  <c r="I695" i="24"/>
  <c r="K698" i="24"/>
  <c r="M698" i="24" s="1"/>
  <c r="K701" i="24"/>
  <c r="K704" i="24"/>
  <c r="M704" i="24" s="1"/>
  <c r="I705" i="24"/>
  <c r="K709" i="24"/>
  <c r="M709" i="24" s="1"/>
  <c r="K711" i="24"/>
  <c r="M711" i="24" s="1"/>
  <c r="K727" i="24"/>
  <c r="K743" i="24"/>
  <c r="K759" i="24"/>
  <c r="I764" i="24"/>
  <c r="K587" i="24"/>
  <c r="I588" i="24"/>
  <c r="L588" i="24" s="1"/>
  <c r="K590" i="24"/>
  <c r="M590" i="24" s="1"/>
  <c r="K595" i="24"/>
  <c r="I596" i="24"/>
  <c r="L596" i="24" s="1"/>
  <c r="K598" i="24"/>
  <c r="M598" i="24" s="1"/>
  <c r="K603" i="24"/>
  <c r="I604" i="24"/>
  <c r="L604" i="24" s="1"/>
  <c r="K606" i="24"/>
  <c r="M606" i="24" s="1"/>
  <c r="K611" i="24"/>
  <c r="I612" i="24"/>
  <c r="L612" i="24" s="1"/>
  <c r="K614" i="24"/>
  <c r="M614" i="24" s="1"/>
  <c r="K619" i="24"/>
  <c r="I620" i="24"/>
  <c r="L620" i="24" s="1"/>
  <c r="K621" i="24"/>
  <c r="I622" i="24"/>
  <c r="L622" i="24" s="1"/>
  <c r="K623" i="24"/>
  <c r="I624" i="24"/>
  <c r="L624" i="24" s="1"/>
  <c r="K625" i="24"/>
  <c r="I626" i="24"/>
  <c r="L626" i="24" s="1"/>
  <c r="K627" i="24"/>
  <c r="I628" i="24"/>
  <c r="L628" i="24" s="1"/>
  <c r="K629" i="24"/>
  <c r="I630" i="24"/>
  <c r="K636" i="24"/>
  <c r="K637" i="24"/>
  <c r="K638" i="24"/>
  <c r="I647" i="24"/>
  <c r="L647" i="24" s="1"/>
  <c r="K649" i="24"/>
  <c r="M649" i="24" s="1"/>
  <c r="K661" i="24"/>
  <c r="I665" i="24"/>
  <c r="I670" i="24"/>
  <c r="I671" i="24"/>
  <c r="K677" i="24"/>
  <c r="I681" i="24"/>
  <c r="I686" i="24"/>
  <c r="L686" i="24" s="1"/>
  <c r="I687" i="24"/>
  <c r="K693" i="24"/>
  <c r="I697" i="24"/>
  <c r="K707" i="24"/>
  <c r="M707" i="24" s="1"/>
  <c r="K708" i="24"/>
  <c r="M708" i="24" s="1"/>
  <c r="K715" i="24"/>
  <c r="K723" i="24"/>
  <c r="K731" i="24"/>
  <c r="K739" i="24"/>
  <c r="K747" i="24"/>
  <c r="K755" i="24"/>
  <c r="K763" i="24"/>
  <c r="M763" i="24" s="1"/>
  <c r="J316" i="24"/>
  <c r="K539" i="24"/>
  <c r="M539" i="24" s="1"/>
  <c r="I539" i="24"/>
  <c r="L539" i="24" s="1"/>
  <c r="K547" i="24"/>
  <c r="M547" i="24" s="1"/>
  <c r="I547" i="24"/>
  <c r="L547" i="24" s="1"/>
  <c r="K576" i="24"/>
  <c r="M576" i="24" s="1"/>
  <c r="I576" i="24"/>
  <c r="L576" i="24" s="1"/>
  <c r="I646" i="24"/>
  <c r="L646" i="24" s="1"/>
  <c r="K646" i="24"/>
  <c r="M646" i="24" s="1"/>
  <c r="K311" i="24"/>
  <c r="M311" i="24" s="1"/>
  <c r="K315" i="24"/>
  <c r="M315" i="24" s="1"/>
  <c r="I318" i="24"/>
  <c r="L318" i="24" s="1"/>
  <c r="K319" i="24"/>
  <c r="M319" i="24" s="1"/>
  <c r="J400" i="24"/>
  <c r="I402" i="24"/>
  <c r="L402" i="24" s="1"/>
  <c r="I410" i="24"/>
  <c r="L410" i="24" s="1"/>
  <c r="I418" i="24"/>
  <c r="L418" i="24" s="1"/>
  <c r="I426" i="24"/>
  <c r="L426" i="24" s="1"/>
  <c r="I434" i="24"/>
  <c r="L434" i="24" s="1"/>
  <c r="I442" i="24"/>
  <c r="L442" i="24" s="1"/>
  <c r="J448" i="24"/>
  <c r="I450" i="24"/>
  <c r="L450" i="24" s="1"/>
  <c r="I458" i="24"/>
  <c r="L458" i="24" s="1"/>
  <c r="I466" i="24"/>
  <c r="L466" i="24" s="1"/>
  <c r="I474" i="24"/>
  <c r="L474" i="24" s="1"/>
  <c r="K477" i="24"/>
  <c r="M477" i="24" s="1"/>
  <c r="I316" i="24"/>
  <c r="L316" i="24" s="1"/>
  <c r="H467" i="24"/>
  <c r="K515" i="24"/>
  <c r="M515" i="24" s="1"/>
  <c r="I515" i="24"/>
  <c r="L515" i="24" s="1"/>
  <c r="K531" i="24"/>
  <c r="M531" i="24" s="1"/>
  <c r="I531" i="24"/>
  <c r="L531" i="24" s="1"/>
  <c r="K312" i="24"/>
  <c r="M312" i="24" s="1"/>
  <c r="H439" i="24"/>
  <c r="K523" i="24"/>
  <c r="M523" i="24" s="1"/>
  <c r="I523" i="24"/>
  <c r="L523" i="24" s="1"/>
  <c r="K320" i="24"/>
  <c r="M320" i="24" s="1"/>
  <c r="I320" i="24"/>
  <c r="L320" i="24" s="1"/>
  <c r="I322" i="24"/>
  <c r="L322" i="24" s="1"/>
  <c r="K324" i="24"/>
  <c r="M324" i="24" s="1"/>
  <c r="I326" i="24"/>
  <c r="L326" i="24" s="1"/>
  <c r="K328" i="24"/>
  <c r="M328" i="24" s="1"/>
  <c r="I330" i="24"/>
  <c r="L330" i="24" s="1"/>
  <c r="K332" i="24"/>
  <c r="M332" i="24" s="1"/>
  <c r="I334" i="24"/>
  <c r="L334" i="24" s="1"/>
  <c r="K336" i="24"/>
  <c r="M336" i="24" s="1"/>
  <c r="I338" i="24"/>
  <c r="L338" i="24" s="1"/>
  <c r="K340" i="24"/>
  <c r="M340" i="24" s="1"/>
  <c r="I342" i="24"/>
  <c r="L342" i="24" s="1"/>
  <c r="K344" i="24"/>
  <c r="M344" i="24" s="1"/>
  <c r="I346" i="24"/>
  <c r="L346" i="24" s="1"/>
  <c r="K348" i="24"/>
  <c r="M348" i="24" s="1"/>
  <c r="I350" i="24"/>
  <c r="L350" i="24" s="1"/>
  <c r="K352" i="24"/>
  <c r="M352" i="24" s="1"/>
  <c r="I354" i="24"/>
  <c r="L354" i="24" s="1"/>
  <c r="K356" i="24"/>
  <c r="M356" i="24" s="1"/>
  <c r="I358" i="24"/>
  <c r="L358" i="24" s="1"/>
  <c r="I360" i="24"/>
  <c r="L360" i="24" s="1"/>
  <c r="I362" i="24"/>
  <c r="L362" i="24" s="1"/>
  <c r="I364" i="24"/>
  <c r="L364" i="24" s="1"/>
  <c r="I366" i="24"/>
  <c r="L366" i="24" s="1"/>
  <c r="I368" i="24"/>
  <c r="L368" i="24" s="1"/>
  <c r="I370" i="24"/>
  <c r="L370" i="24" s="1"/>
  <c r="I372" i="24"/>
  <c r="L372" i="24" s="1"/>
  <c r="I374" i="24"/>
  <c r="L374" i="24" s="1"/>
  <c r="I376" i="24"/>
  <c r="L376" i="24" s="1"/>
  <c r="I378" i="24"/>
  <c r="L378" i="24" s="1"/>
  <c r="I380" i="24"/>
  <c r="L380" i="24" s="1"/>
  <c r="I382" i="24"/>
  <c r="L382" i="24" s="1"/>
  <c r="I384" i="24"/>
  <c r="L384" i="24" s="1"/>
  <c r="I386" i="24"/>
  <c r="L386" i="24" s="1"/>
  <c r="I388" i="24"/>
  <c r="L388" i="24" s="1"/>
  <c r="I390" i="24"/>
  <c r="L390" i="24" s="1"/>
  <c r="I392" i="24"/>
  <c r="L392" i="24" s="1"/>
  <c r="I394" i="24"/>
  <c r="L394" i="24" s="1"/>
  <c r="I396" i="24"/>
  <c r="L396" i="24" s="1"/>
  <c r="I398" i="24"/>
  <c r="L398" i="24" s="1"/>
  <c r="I406" i="24"/>
  <c r="L406" i="24" s="1"/>
  <c r="I414" i="24"/>
  <c r="L414" i="24" s="1"/>
  <c r="I422" i="24"/>
  <c r="L422" i="24" s="1"/>
  <c r="J428" i="24"/>
  <c r="I430" i="24"/>
  <c r="L430" i="24" s="1"/>
  <c r="I438" i="24"/>
  <c r="L438" i="24" s="1"/>
  <c r="I446" i="24"/>
  <c r="L446" i="24" s="1"/>
  <c r="J452" i="24"/>
  <c r="I454" i="24"/>
  <c r="L454" i="24" s="1"/>
  <c r="I462" i="24"/>
  <c r="L462" i="24" s="1"/>
  <c r="I470" i="24"/>
  <c r="L470" i="24" s="1"/>
  <c r="I324" i="24"/>
  <c r="L324" i="24" s="1"/>
  <c r="I328" i="24"/>
  <c r="L328" i="24" s="1"/>
  <c r="I332" i="24"/>
  <c r="L332" i="24" s="1"/>
  <c r="I336" i="24"/>
  <c r="L336" i="24" s="1"/>
  <c r="I340" i="24"/>
  <c r="L340" i="24" s="1"/>
  <c r="I344" i="24"/>
  <c r="L344" i="24" s="1"/>
  <c r="I348" i="24"/>
  <c r="L348" i="24" s="1"/>
  <c r="K350" i="24"/>
  <c r="M350" i="24" s="1"/>
  <c r="I352" i="24"/>
  <c r="L352" i="24" s="1"/>
  <c r="K354" i="24"/>
  <c r="M354" i="24" s="1"/>
  <c r="I356" i="24"/>
  <c r="L356" i="24" s="1"/>
  <c r="K358" i="24"/>
  <c r="M358" i="24" s="1"/>
  <c r="K362" i="24"/>
  <c r="M362" i="24" s="1"/>
  <c r="K366" i="24"/>
  <c r="M366" i="24" s="1"/>
  <c r="K370" i="24"/>
  <c r="M370" i="24" s="1"/>
  <c r="K374" i="24"/>
  <c r="M374" i="24" s="1"/>
  <c r="K378" i="24"/>
  <c r="M378" i="24" s="1"/>
  <c r="K382" i="24"/>
  <c r="M382" i="24" s="1"/>
  <c r="K386" i="24"/>
  <c r="M386" i="24" s="1"/>
  <c r="K390" i="24"/>
  <c r="M390" i="24" s="1"/>
  <c r="K394" i="24"/>
  <c r="M394" i="24" s="1"/>
  <c r="K398" i="24"/>
  <c r="M398" i="24" s="1"/>
  <c r="K402" i="24"/>
  <c r="M402" i="24" s="1"/>
  <c r="K406" i="24"/>
  <c r="M406" i="24" s="1"/>
  <c r="K410" i="24"/>
  <c r="M410" i="24" s="1"/>
  <c r="K414" i="24"/>
  <c r="M414" i="24" s="1"/>
  <c r="K418" i="24"/>
  <c r="M418" i="24" s="1"/>
  <c r="K422" i="24"/>
  <c r="M422" i="24" s="1"/>
  <c r="K426" i="24"/>
  <c r="M426" i="24" s="1"/>
  <c r="K430" i="24"/>
  <c r="M430" i="24" s="1"/>
  <c r="K434" i="24"/>
  <c r="M434" i="24" s="1"/>
  <c r="K438" i="24"/>
  <c r="M438" i="24" s="1"/>
  <c r="K442" i="24"/>
  <c r="M442" i="24" s="1"/>
  <c r="K446" i="24"/>
  <c r="M446" i="24" s="1"/>
  <c r="K450" i="24"/>
  <c r="M450" i="24" s="1"/>
  <c r="K454" i="24"/>
  <c r="M454" i="24" s="1"/>
  <c r="K458" i="24"/>
  <c r="M458" i="24" s="1"/>
  <c r="K462" i="24"/>
  <c r="M462" i="24" s="1"/>
  <c r="K466" i="24"/>
  <c r="M466" i="24" s="1"/>
  <c r="K470" i="24"/>
  <c r="M470" i="24" s="1"/>
  <c r="K474" i="24"/>
  <c r="M474" i="24" s="1"/>
  <c r="I478" i="24"/>
  <c r="L478" i="24" s="1"/>
  <c r="I480" i="24"/>
  <c r="L480" i="24" s="1"/>
  <c r="I482" i="24"/>
  <c r="L482" i="24" s="1"/>
  <c r="I484" i="24"/>
  <c r="L484" i="24" s="1"/>
  <c r="I486" i="24"/>
  <c r="L486" i="24" s="1"/>
  <c r="I488" i="24"/>
  <c r="L488" i="24" s="1"/>
  <c r="I490" i="24"/>
  <c r="L490" i="24" s="1"/>
  <c r="I492" i="24"/>
  <c r="L492" i="24" s="1"/>
  <c r="I494" i="24"/>
  <c r="L494" i="24" s="1"/>
  <c r="I496" i="24"/>
  <c r="L496" i="24" s="1"/>
  <c r="I498" i="24"/>
  <c r="L498" i="24" s="1"/>
  <c r="I500" i="24"/>
  <c r="L500" i="24" s="1"/>
  <c r="I502" i="24"/>
  <c r="L502" i="24" s="1"/>
  <c r="I504" i="24"/>
  <c r="L504" i="24" s="1"/>
  <c r="I506" i="24"/>
  <c r="L506" i="24" s="1"/>
  <c r="I508" i="24"/>
  <c r="L508" i="24" s="1"/>
  <c r="I511" i="24"/>
  <c r="L511" i="24" s="1"/>
  <c r="I519" i="24"/>
  <c r="L519" i="24" s="1"/>
  <c r="I527" i="24"/>
  <c r="L527" i="24" s="1"/>
  <c r="I535" i="24"/>
  <c r="L535" i="24" s="1"/>
  <c r="I543" i="24"/>
  <c r="L543" i="24" s="1"/>
  <c r="I551" i="24"/>
  <c r="L551" i="24" s="1"/>
  <c r="I560" i="24"/>
  <c r="L560" i="24" s="1"/>
  <c r="K571" i="24"/>
  <c r="M571" i="24" s="1"/>
  <c r="I584" i="24"/>
  <c r="L584" i="24" s="1"/>
  <c r="K584" i="24"/>
  <c r="M584" i="24" s="1"/>
  <c r="H483" i="24"/>
  <c r="K478" i="24"/>
  <c r="M478" i="24" s="1"/>
  <c r="K482" i="24"/>
  <c r="M482" i="24" s="1"/>
  <c r="K486" i="24"/>
  <c r="M486" i="24" s="1"/>
  <c r="K490" i="24"/>
  <c r="M490" i="24" s="1"/>
  <c r="K494" i="24"/>
  <c r="M494" i="24" s="1"/>
  <c r="K498" i="24"/>
  <c r="M498" i="24" s="1"/>
  <c r="K502" i="24"/>
  <c r="M502" i="24" s="1"/>
  <c r="K506" i="24"/>
  <c r="M506" i="24" s="1"/>
  <c r="K510" i="24"/>
  <c r="M510" i="24" s="1"/>
  <c r="K514" i="24"/>
  <c r="M514" i="24" s="1"/>
  <c r="K518" i="24"/>
  <c r="M518" i="24" s="1"/>
  <c r="K522" i="24"/>
  <c r="M522" i="24" s="1"/>
  <c r="K526" i="24"/>
  <c r="M526" i="24" s="1"/>
  <c r="K530" i="24"/>
  <c r="M530" i="24" s="1"/>
  <c r="K534" i="24"/>
  <c r="M534" i="24" s="1"/>
  <c r="K538" i="24"/>
  <c r="M538" i="24" s="1"/>
  <c r="K542" i="24"/>
  <c r="M542" i="24" s="1"/>
  <c r="K546" i="24"/>
  <c r="M546" i="24" s="1"/>
  <c r="K550" i="24"/>
  <c r="M550" i="24" s="1"/>
  <c r="K554" i="24"/>
  <c r="M554" i="24" s="1"/>
  <c r="I559" i="24"/>
  <c r="L559" i="24" s="1"/>
  <c r="I567" i="24"/>
  <c r="L567" i="24" s="1"/>
  <c r="I575" i="24"/>
  <c r="L575" i="24" s="1"/>
  <c r="I583" i="24"/>
  <c r="L583" i="24" s="1"/>
  <c r="I590" i="24"/>
  <c r="L590" i="24" s="1"/>
  <c r="I598" i="24"/>
  <c r="L598" i="24" s="1"/>
  <c r="I606" i="24"/>
  <c r="L606" i="24" s="1"/>
  <c r="I614" i="24"/>
  <c r="L614" i="24" s="1"/>
  <c r="K640" i="24"/>
  <c r="M640" i="24" s="1"/>
  <c r="I640" i="24"/>
  <c r="L640" i="24" s="1"/>
  <c r="K668" i="24"/>
  <c r="M668" i="24" s="1"/>
  <c r="I668" i="24"/>
  <c r="L668" i="24" s="1"/>
  <c r="K684" i="24"/>
  <c r="M684" i="24" s="1"/>
  <c r="I684" i="24"/>
  <c r="L684" i="24" s="1"/>
  <c r="K700" i="24"/>
  <c r="M700" i="24" s="1"/>
  <c r="I700" i="24"/>
  <c r="L700" i="24" s="1"/>
  <c r="K639" i="24"/>
  <c r="M639" i="24" s="1"/>
  <c r="I639" i="24"/>
  <c r="L639" i="24" s="1"/>
  <c r="I586" i="24"/>
  <c r="L586" i="24" s="1"/>
  <c r="I594" i="24"/>
  <c r="L594" i="24" s="1"/>
  <c r="I602" i="24"/>
  <c r="L602" i="24" s="1"/>
  <c r="I610" i="24"/>
  <c r="L610" i="24" s="1"/>
  <c r="K660" i="24"/>
  <c r="M660" i="24" s="1"/>
  <c r="I660" i="24"/>
  <c r="L660" i="24" s="1"/>
  <c r="K676" i="24"/>
  <c r="M676" i="24" s="1"/>
  <c r="I676" i="24"/>
  <c r="L676" i="24" s="1"/>
  <c r="K692" i="24"/>
  <c r="M692" i="24" s="1"/>
  <c r="I692" i="24"/>
  <c r="L692" i="24" s="1"/>
  <c r="K556" i="24"/>
  <c r="M556" i="24" s="1"/>
  <c r="I556" i="24"/>
  <c r="L556" i="24" s="1"/>
  <c r="I558" i="24"/>
  <c r="L558" i="24" s="1"/>
  <c r="K564" i="24"/>
  <c r="M564" i="24" s="1"/>
  <c r="I564" i="24"/>
  <c r="L564" i="24" s="1"/>
  <c r="I566" i="24"/>
  <c r="L566" i="24" s="1"/>
  <c r="K572" i="24"/>
  <c r="M572" i="24" s="1"/>
  <c r="I572" i="24"/>
  <c r="L572" i="24" s="1"/>
  <c r="I574" i="24"/>
  <c r="L574" i="24" s="1"/>
  <c r="K580" i="24"/>
  <c r="M580" i="24" s="1"/>
  <c r="I580" i="24"/>
  <c r="L580" i="24" s="1"/>
  <c r="I582" i="24"/>
  <c r="L582" i="24" s="1"/>
  <c r="K642" i="24"/>
  <c r="M642" i="24" s="1"/>
  <c r="K588" i="24"/>
  <c r="M588" i="24" s="1"/>
  <c r="K592" i="24"/>
  <c r="M592" i="24" s="1"/>
  <c r="K596" i="24"/>
  <c r="M596" i="24" s="1"/>
  <c r="K600" i="24"/>
  <c r="M600" i="24" s="1"/>
  <c r="K604" i="24"/>
  <c r="M604" i="24" s="1"/>
  <c r="K608" i="24"/>
  <c r="M608" i="24" s="1"/>
  <c r="K612" i="24"/>
  <c r="M612" i="24" s="1"/>
  <c r="K616" i="24"/>
  <c r="M616" i="24" s="1"/>
  <c r="K620" i="24"/>
  <c r="M620" i="24" s="1"/>
  <c r="K624" i="24"/>
  <c r="M624" i="24" s="1"/>
  <c r="K628" i="24"/>
  <c r="M628" i="24" s="1"/>
  <c r="K632" i="24"/>
  <c r="M632" i="24" s="1"/>
  <c r="J635" i="24"/>
  <c r="I664" i="24"/>
  <c r="L664" i="24" s="1"/>
  <c r="I672" i="24"/>
  <c r="L672" i="24" s="1"/>
  <c r="I680" i="24"/>
  <c r="L680" i="24" s="1"/>
  <c r="I688" i="24"/>
  <c r="L688" i="24" s="1"/>
  <c r="I696" i="24"/>
  <c r="L696" i="24" s="1"/>
  <c r="I730" i="24"/>
  <c r="L730" i="24" s="1"/>
  <c r="K730" i="24"/>
  <c r="M730" i="24" s="1"/>
  <c r="K735" i="24"/>
  <c r="M735" i="24" s="1"/>
  <c r="I735" i="24"/>
  <c r="L735" i="24" s="1"/>
  <c r="I762" i="24"/>
  <c r="L762" i="24" s="1"/>
  <c r="K762" i="24"/>
  <c r="M762" i="24" s="1"/>
  <c r="I635" i="24"/>
  <c r="L635" i="24" s="1"/>
  <c r="I636" i="24"/>
  <c r="L636" i="24" s="1"/>
  <c r="I643" i="24"/>
  <c r="L643" i="24" s="1"/>
  <c r="I644" i="24"/>
  <c r="L644" i="24" s="1"/>
  <c r="I714" i="24"/>
  <c r="L714" i="24" s="1"/>
  <c r="K714" i="24"/>
  <c r="M714" i="24" s="1"/>
  <c r="K719" i="24"/>
  <c r="M719" i="24" s="1"/>
  <c r="I719" i="24"/>
  <c r="L719" i="24" s="1"/>
  <c r="I746" i="24"/>
  <c r="L746" i="24" s="1"/>
  <c r="K746" i="24"/>
  <c r="M746" i="24" s="1"/>
  <c r="K751" i="24"/>
  <c r="M751" i="24" s="1"/>
  <c r="I751" i="24"/>
  <c r="L751" i="24" s="1"/>
  <c r="K647" i="24"/>
  <c r="M647" i="24" s="1"/>
  <c r="K651" i="24"/>
  <c r="M651" i="24" s="1"/>
  <c r="K655" i="24"/>
  <c r="M655" i="24" s="1"/>
  <c r="K659" i="24"/>
  <c r="M659" i="24" s="1"/>
  <c r="K663" i="24"/>
  <c r="M663" i="24" s="1"/>
  <c r="K667" i="24"/>
  <c r="M667" i="24" s="1"/>
  <c r="K671" i="24"/>
  <c r="M671" i="24" s="1"/>
  <c r="K675" i="24"/>
  <c r="M675" i="24" s="1"/>
  <c r="K679" i="24"/>
  <c r="M679" i="24" s="1"/>
  <c r="K683" i="24"/>
  <c r="M683" i="24" s="1"/>
  <c r="K687" i="24"/>
  <c r="M687" i="24" s="1"/>
  <c r="K691" i="24"/>
  <c r="M691" i="24" s="1"/>
  <c r="K695" i="24"/>
  <c r="M695" i="24" s="1"/>
  <c r="K699" i="24"/>
  <c r="M699" i="24" s="1"/>
  <c r="I707" i="24"/>
  <c r="L707" i="24" s="1"/>
  <c r="I711" i="24"/>
  <c r="L711" i="24" s="1"/>
  <c r="I718" i="24"/>
  <c r="L718" i="24" s="1"/>
  <c r="K718" i="24"/>
  <c r="M718" i="24" s="1"/>
  <c r="I727" i="24"/>
  <c r="L727" i="24" s="1"/>
  <c r="I734" i="24"/>
  <c r="L734" i="24" s="1"/>
  <c r="K734" i="24"/>
  <c r="M734" i="24" s="1"/>
  <c r="I743" i="24"/>
  <c r="L743" i="24" s="1"/>
  <c r="I750" i="24"/>
  <c r="L750" i="24" s="1"/>
  <c r="K750" i="24"/>
  <c r="M750" i="24" s="1"/>
  <c r="I759" i="24"/>
  <c r="L759" i="24" s="1"/>
  <c r="I774" i="24"/>
  <c r="L774" i="24" s="1"/>
  <c r="K774" i="24"/>
  <c r="M774" i="24" s="1"/>
  <c r="I706" i="24"/>
  <c r="L706" i="24" s="1"/>
  <c r="I722" i="24"/>
  <c r="L722" i="24" s="1"/>
  <c r="K722" i="24"/>
  <c r="M722" i="24" s="1"/>
  <c r="I738" i="24"/>
  <c r="L738" i="24" s="1"/>
  <c r="K738" i="24"/>
  <c r="M738" i="24" s="1"/>
  <c r="I754" i="24"/>
  <c r="L754" i="24" s="1"/>
  <c r="K754" i="24"/>
  <c r="M754" i="24" s="1"/>
  <c r="I763" i="24"/>
  <c r="L763" i="24" s="1"/>
  <c r="I726" i="24"/>
  <c r="L726" i="24" s="1"/>
  <c r="K726" i="24"/>
  <c r="M726" i="24" s="1"/>
  <c r="I742" i="24"/>
  <c r="L742" i="24" s="1"/>
  <c r="K742" i="24"/>
  <c r="M742" i="24" s="1"/>
  <c r="I758" i="24"/>
  <c r="L758" i="24" s="1"/>
  <c r="K758" i="24"/>
  <c r="M758" i="24" s="1"/>
  <c r="K710" i="24"/>
  <c r="M710" i="24" s="1"/>
  <c r="K40" i="14"/>
  <c r="M40" i="14" s="1"/>
  <c r="J355" i="24" l="1"/>
  <c r="J765" i="24"/>
  <c r="H642" i="24"/>
  <c r="J670" i="24"/>
  <c r="H703" i="24"/>
  <c r="J321" i="24"/>
  <c r="J359" i="24"/>
  <c r="J416" i="24"/>
  <c r="J711" i="24"/>
  <c r="H629" i="24"/>
  <c r="J516" i="24"/>
  <c r="J484" i="24"/>
  <c r="H587" i="24"/>
  <c r="H459" i="24"/>
  <c r="H761" i="24"/>
  <c r="H607" i="24"/>
  <c r="J404" i="24"/>
  <c r="J368" i="24"/>
  <c r="J322" i="24"/>
  <c r="H349" i="24"/>
  <c r="J574" i="24"/>
  <c r="H741" i="24"/>
  <c r="J705" i="24"/>
  <c r="H517" i="24"/>
  <c r="J444" i="24"/>
  <c r="H721" i="24"/>
  <c r="H699" i="24"/>
  <c r="H561" i="24"/>
  <c r="J412" i="24"/>
  <c r="J388" i="24"/>
  <c r="H411" i="24"/>
  <c r="J432" i="24"/>
  <c r="J327" i="24"/>
  <c r="J717" i="24"/>
  <c r="H675" i="24"/>
  <c r="J681" i="24"/>
  <c r="J548" i="24"/>
  <c r="H391" i="24"/>
  <c r="H395" i="24"/>
  <c r="J313" i="24"/>
  <c r="J607" i="24"/>
  <c r="J749" i="24"/>
  <c r="H648" i="24"/>
  <c r="H526" i="24"/>
  <c r="J568" i="24"/>
  <c r="H455" i="24"/>
  <c r="J764" i="24"/>
  <c r="J678" i="24"/>
  <c r="J643" i="24"/>
  <c r="J634" i="24"/>
  <c r="J436" i="24"/>
  <c r="J563" i="24"/>
  <c r="J521" i="24"/>
  <c r="H686" i="24"/>
  <c r="H310" i="24"/>
  <c r="H367" i="24"/>
  <c r="H345" i="24"/>
  <c r="H585" i="24"/>
  <c r="H715" i="24"/>
  <c r="H491" i="24"/>
  <c r="J500" i="24"/>
  <c r="J396" i="24"/>
  <c r="J343" i="24"/>
  <c r="H512" i="24"/>
  <c r="H733" i="24"/>
  <c r="H651" i="24"/>
  <c r="H621" i="24"/>
  <c r="J654" i="24"/>
  <c r="J545" i="24"/>
  <c r="J741" i="24"/>
  <c r="H739" i="24"/>
  <c r="J420" i="24"/>
  <c r="J748" i="24"/>
  <c r="H760" i="24"/>
  <c r="H537" i="24"/>
  <c r="H341" i="24"/>
  <c r="H728" i="24"/>
  <c r="J716" i="24"/>
  <c r="J709" i="24"/>
  <c r="J698" i="24"/>
  <c r="H597" i="24"/>
  <c r="J560" i="24"/>
  <c r="H327" i="24"/>
  <c r="H658" i="24"/>
  <c r="H522" i="24"/>
  <c r="J479" i="24"/>
  <c r="J491" i="24"/>
  <c r="J405" i="24"/>
  <c r="H417" i="24"/>
  <c r="J461" i="24"/>
  <c r="H449" i="24"/>
  <c r="H315" i="24"/>
  <c r="J387" i="24"/>
  <c r="L667" i="24"/>
  <c r="H667" i="24" s="1"/>
  <c r="M739" i="24"/>
  <c r="J739" i="24" s="1"/>
  <c r="M636" i="24"/>
  <c r="J636" i="24" s="1"/>
  <c r="M619" i="24"/>
  <c r="J619" i="24" s="1"/>
  <c r="M587" i="24"/>
  <c r="J587" i="24" s="1"/>
  <c r="M610" i="24"/>
  <c r="J610" i="24" s="1"/>
  <c r="M591" i="24"/>
  <c r="J591" i="24" s="1"/>
  <c r="L617" i="24"/>
  <c r="H617" i="24" s="1"/>
  <c r="M528" i="24"/>
  <c r="J528" i="24" s="1"/>
  <c r="M495" i="24"/>
  <c r="J495" i="24" s="1"/>
  <c r="M455" i="24"/>
  <c r="J455" i="24" s="1"/>
  <c r="M423" i="24"/>
  <c r="J423" i="24" s="1"/>
  <c r="M383" i="24"/>
  <c r="J383" i="24" s="1"/>
  <c r="M702" i="24"/>
  <c r="J702" i="24" s="1"/>
  <c r="M589" i="24"/>
  <c r="J589" i="24" s="1"/>
  <c r="M569" i="24"/>
  <c r="J569" i="24" s="1"/>
  <c r="M536" i="24"/>
  <c r="J536" i="24" s="1"/>
  <c r="L529" i="24"/>
  <c r="H529" i="24" s="1"/>
  <c r="L489" i="24"/>
  <c r="H489" i="24" s="1"/>
  <c r="M465" i="24"/>
  <c r="J465" i="24" s="1"/>
  <c r="M379" i="24"/>
  <c r="J379" i="24" s="1"/>
  <c r="L509" i="24"/>
  <c r="H509" i="24" s="1"/>
  <c r="M393" i="24"/>
  <c r="J393" i="24" s="1"/>
  <c r="M357" i="24"/>
  <c r="J357" i="24" s="1"/>
  <c r="L314" i="24"/>
  <c r="H314" i="24" s="1"/>
  <c r="M397" i="24"/>
  <c r="J397" i="24" s="1"/>
  <c r="L656" i="24"/>
  <c r="H656" i="24" s="1"/>
  <c r="L437" i="24"/>
  <c r="H437" i="24" s="1"/>
  <c r="L405" i="24"/>
  <c r="H405" i="24" s="1"/>
  <c r="M541" i="24"/>
  <c r="J541" i="24" s="1"/>
  <c r="M433" i="24"/>
  <c r="J433" i="24" s="1"/>
  <c r="L351" i="24"/>
  <c r="H351" i="24" s="1"/>
  <c r="M753" i="24"/>
  <c r="J753" i="24" s="1"/>
  <c r="M665" i="24"/>
  <c r="J665" i="24" s="1"/>
  <c r="L569" i="24"/>
  <c r="H569" i="24" s="1"/>
  <c r="L552" i="24"/>
  <c r="H552" i="24" s="1"/>
  <c r="M481" i="24"/>
  <c r="J481" i="24" s="1"/>
  <c r="L457" i="24"/>
  <c r="H457" i="24" s="1"/>
  <c r="L371" i="24"/>
  <c r="H371" i="24" s="1"/>
  <c r="L724" i="24"/>
  <c r="H724" i="24" s="1"/>
  <c r="M622" i="24"/>
  <c r="J622" i="24" s="1"/>
  <c r="L520" i="24"/>
  <c r="H520" i="24" s="1"/>
  <c r="L447" i="24"/>
  <c r="H447" i="24" s="1"/>
  <c r="L632" i="24"/>
  <c r="H632" i="24" s="1"/>
  <c r="M460" i="24"/>
  <c r="J460" i="24" s="1"/>
  <c r="L479" i="24"/>
  <c r="H479" i="24" s="1"/>
  <c r="L627" i="24"/>
  <c r="H627" i="24" s="1"/>
  <c r="L755" i="24"/>
  <c r="H755" i="24" s="1"/>
  <c r="M662" i="24"/>
  <c r="J662" i="24" s="1"/>
  <c r="M505" i="24"/>
  <c r="J505" i="24" s="1"/>
  <c r="L701" i="24"/>
  <c r="H701" i="24" s="1"/>
  <c r="M369" i="24"/>
  <c r="J369" i="24" s="1"/>
  <c r="M323" i="24"/>
  <c r="J323" i="24" s="1"/>
  <c r="L603" i="24"/>
  <c r="H603" i="24" s="1"/>
  <c r="M582" i="24"/>
  <c r="J582" i="24" s="1"/>
  <c r="L379" i="24"/>
  <c r="H379" i="24" s="1"/>
  <c r="M688" i="24"/>
  <c r="J688" i="24" s="1"/>
  <c r="L625" i="24"/>
  <c r="H625" i="24" s="1"/>
  <c r="H570" i="24"/>
  <c r="M731" i="24"/>
  <c r="J731" i="24" s="1"/>
  <c r="M595" i="24"/>
  <c r="J595" i="24" s="1"/>
  <c r="M701" i="24"/>
  <c r="J701" i="24" s="1"/>
  <c r="L678" i="24"/>
  <c r="H678" i="24" s="1"/>
  <c r="L654" i="24"/>
  <c r="H654" i="24" s="1"/>
  <c r="L634" i="24"/>
  <c r="H634" i="24" s="1"/>
  <c r="L608" i="24"/>
  <c r="H608" i="24" s="1"/>
  <c r="M713" i="24"/>
  <c r="J713" i="24" s="1"/>
  <c r="L553" i="24"/>
  <c r="H553" i="24" s="1"/>
  <c r="L538" i="24"/>
  <c r="H538" i="24" s="1"/>
  <c r="M487" i="24"/>
  <c r="J487" i="24" s="1"/>
  <c r="L432" i="24"/>
  <c r="H432" i="24" s="1"/>
  <c r="L416" i="24"/>
  <c r="H416" i="24" s="1"/>
  <c r="M375" i="24"/>
  <c r="J375" i="24" s="1"/>
  <c r="L593" i="24"/>
  <c r="H593" i="24" s="1"/>
  <c r="M729" i="24"/>
  <c r="J729" i="24" s="1"/>
  <c r="L605" i="24"/>
  <c r="H605" i="24" s="1"/>
  <c r="L546" i="24"/>
  <c r="H546" i="24" s="1"/>
  <c r="L514" i="24"/>
  <c r="H514" i="24" s="1"/>
  <c r="M499" i="24"/>
  <c r="J499" i="24" s="1"/>
  <c r="M435" i="24"/>
  <c r="J435" i="24" s="1"/>
  <c r="M371" i="24"/>
  <c r="J371" i="24" s="1"/>
  <c r="M441" i="24"/>
  <c r="J441" i="24" s="1"/>
  <c r="M365" i="24"/>
  <c r="J365" i="24" s="1"/>
  <c r="L339" i="24"/>
  <c r="H339" i="24" s="1"/>
  <c r="L323" i="24"/>
  <c r="H323" i="24" s="1"/>
  <c r="M577" i="24"/>
  <c r="J577" i="24" s="1"/>
  <c r="M421" i="24"/>
  <c r="J421" i="24" s="1"/>
  <c r="L389" i="24"/>
  <c r="H389" i="24" s="1"/>
  <c r="L541" i="24"/>
  <c r="H541" i="24" s="1"/>
  <c r="L433" i="24"/>
  <c r="H433" i="24" s="1"/>
  <c r="M345" i="24"/>
  <c r="J345" i="24" s="1"/>
  <c r="L748" i="24"/>
  <c r="H748" i="24" s="1"/>
  <c r="L685" i="24"/>
  <c r="H685" i="24" s="1"/>
  <c r="L611" i="24"/>
  <c r="H611" i="24" s="1"/>
  <c r="M540" i="24"/>
  <c r="J540" i="24" s="1"/>
  <c r="M472" i="24"/>
  <c r="J472" i="24" s="1"/>
  <c r="L357" i="24"/>
  <c r="H357" i="24" s="1"/>
  <c r="L666" i="24"/>
  <c r="H666" i="24" s="1"/>
  <c r="M508" i="24"/>
  <c r="J508" i="24" s="1"/>
  <c r="M424" i="24"/>
  <c r="J424" i="24" s="1"/>
  <c r="L387" i="24"/>
  <c r="H387" i="24" s="1"/>
  <c r="L313" i="24"/>
  <c r="H313" i="24" s="1"/>
  <c r="L682" i="24"/>
  <c r="H682" i="24" s="1"/>
  <c r="L423" i="24"/>
  <c r="H423" i="24" s="1"/>
  <c r="L619" i="24"/>
  <c r="H619" i="24" s="1"/>
  <c r="H757" i="24"/>
  <c r="J680" i="24"/>
  <c r="H650" i="24"/>
  <c r="H549" i="24"/>
  <c r="J613" i="24"/>
  <c r="J489" i="24"/>
  <c r="J451" i="24"/>
  <c r="H333" i="24"/>
  <c r="M755" i="24"/>
  <c r="J755" i="24" s="1"/>
  <c r="M723" i="24"/>
  <c r="J723" i="24" s="1"/>
  <c r="L697" i="24"/>
  <c r="H697" i="24" s="1"/>
  <c r="L681" i="24"/>
  <c r="H681" i="24" s="1"/>
  <c r="L665" i="24"/>
  <c r="H665" i="24" s="1"/>
  <c r="M638" i="24"/>
  <c r="J638" i="24" s="1"/>
  <c r="M629" i="24"/>
  <c r="J629" i="24" s="1"/>
  <c r="M625" i="24"/>
  <c r="J625" i="24" s="1"/>
  <c r="M621" i="24"/>
  <c r="J621" i="24" s="1"/>
  <c r="M603" i="24"/>
  <c r="J603" i="24" s="1"/>
  <c r="M759" i="24"/>
  <c r="J759" i="24" s="1"/>
  <c r="M685" i="24"/>
  <c r="J685" i="24" s="1"/>
  <c r="L673" i="24"/>
  <c r="H673" i="24" s="1"/>
  <c r="L662" i="24"/>
  <c r="H662" i="24" s="1"/>
  <c r="M633" i="24"/>
  <c r="J633" i="24" s="1"/>
  <c r="M594" i="24"/>
  <c r="J594" i="24" s="1"/>
  <c r="M756" i="24"/>
  <c r="J756" i="24" s="1"/>
  <c r="M674" i="24"/>
  <c r="J674" i="24" s="1"/>
  <c r="L548" i="24"/>
  <c r="H548" i="24" s="1"/>
  <c r="M511" i="24"/>
  <c r="J511" i="24" s="1"/>
  <c r="M463" i="24"/>
  <c r="J463" i="24" s="1"/>
  <c r="M447" i="24"/>
  <c r="J447" i="24" s="1"/>
  <c r="M431" i="24"/>
  <c r="J431" i="24" s="1"/>
  <c r="M415" i="24"/>
  <c r="J415" i="24" s="1"/>
  <c r="M399" i="24"/>
  <c r="J399" i="24" s="1"/>
  <c r="M367" i="24"/>
  <c r="J367" i="24" s="1"/>
  <c r="M761" i="24"/>
  <c r="J761" i="24" s="1"/>
  <c r="M605" i="24"/>
  <c r="J605" i="24" s="1"/>
  <c r="L563" i="24"/>
  <c r="H563" i="24" s="1"/>
  <c r="M552" i="24"/>
  <c r="J552" i="24" s="1"/>
  <c r="M520" i="24"/>
  <c r="J520" i="24" s="1"/>
  <c r="M395" i="24"/>
  <c r="J395" i="24" s="1"/>
  <c r="M377" i="24"/>
  <c r="J377" i="24" s="1"/>
  <c r="M349" i="24"/>
  <c r="J349" i="24" s="1"/>
  <c r="M333" i="24"/>
  <c r="J333" i="24" s="1"/>
  <c r="L525" i="24"/>
  <c r="H525" i="24" s="1"/>
  <c r="M381" i="24"/>
  <c r="J381" i="24" s="1"/>
  <c r="L690" i="24"/>
  <c r="H690" i="24" s="1"/>
  <c r="L453" i="24"/>
  <c r="H453" i="24" s="1"/>
  <c r="L421" i="24"/>
  <c r="H421" i="24" s="1"/>
  <c r="M389" i="24"/>
  <c r="J389" i="24" s="1"/>
  <c r="M429" i="24"/>
  <c r="J429" i="24" s="1"/>
  <c r="L493" i="24"/>
  <c r="H493" i="24" s="1"/>
  <c r="M449" i="24"/>
  <c r="J449" i="24" s="1"/>
  <c r="M417" i="24"/>
  <c r="J417" i="24" s="1"/>
  <c r="L385" i="24"/>
  <c r="H385" i="24" s="1"/>
  <c r="L359" i="24"/>
  <c r="H359" i="24" s="1"/>
  <c r="L343" i="24"/>
  <c r="H343" i="24" s="1"/>
  <c r="L413" i="24"/>
  <c r="H413" i="24" s="1"/>
  <c r="M721" i="24"/>
  <c r="J721" i="24" s="1"/>
  <c r="L698" i="24"/>
  <c r="H698" i="24" s="1"/>
  <c r="M673" i="24"/>
  <c r="J673" i="24" s="1"/>
  <c r="M532" i="24"/>
  <c r="J532" i="24" s="1"/>
  <c r="M468" i="24"/>
  <c r="J468" i="24" s="1"/>
  <c r="L435" i="24"/>
  <c r="H435" i="24" s="1"/>
  <c r="L399" i="24"/>
  <c r="H399" i="24" s="1"/>
  <c r="M351" i="24"/>
  <c r="J351" i="24" s="1"/>
  <c r="J653" i="24"/>
  <c r="L756" i="24"/>
  <c r="H756" i="24" s="1"/>
  <c r="M712" i="24"/>
  <c r="J712" i="24" s="1"/>
  <c r="M630" i="24"/>
  <c r="J630" i="24" s="1"/>
  <c r="L503" i="24"/>
  <c r="H503" i="24" s="1"/>
  <c r="M456" i="24"/>
  <c r="J456" i="24" s="1"/>
  <c r="L419" i="24"/>
  <c r="H419" i="24" s="1"/>
  <c r="L383" i="24"/>
  <c r="H383" i="24" s="1"/>
  <c r="M335" i="24"/>
  <c r="J335" i="24" s="1"/>
  <c r="L641" i="24"/>
  <c r="H641" i="24" s="1"/>
  <c r="L407" i="24"/>
  <c r="H407" i="24" s="1"/>
  <c r="L731" i="24"/>
  <c r="H731" i="24" s="1"/>
  <c r="M513" i="24"/>
  <c r="J513" i="24" s="1"/>
  <c r="M524" i="24"/>
  <c r="J524" i="24" s="1"/>
  <c r="L471" i="24"/>
  <c r="H471" i="24" s="1"/>
  <c r="M537" i="24"/>
  <c r="J537" i="24" s="1"/>
  <c r="M585" i="24"/>
  <c r="J585" i="24" s="1"/>
  <c r="M529" i="24"/>
  <c r="J529" i="24" s="1"/>
  <c r="L477" i="24"/>
  <c r="H477" i="24" s="1"/>
  <c r="L329" i="24"/>
  <c r="H329" i="24" s="1"/>
  <c r="L744" i="24"/>
  <c r="H744" i="24" s="1"/>
  <c r="L709" i="24"/>
  <c r="H709" i="24" s="1"/>
  <c r="L615" i="24"/>
  <c r="H615" i="24" s="1"/>
  <c r="L427" i="24"/>
  <c r="H427" i="24" s="1"/>
  <c r="M339" i="24"/>
  <c r="J339" i="24" s="1"/>
  <c r="L591" i="24"/>
  <c r="H591" i="24" s="1"/>
  <c r="L495" i="24"/>
  <c r="H495" i="24" s="1"/>
  <c r="L633" i="24"/>
  <c r="H633" i="24" s="1"/>
  <c r="L353" i="24"/>
  <c r="H353" i="24" s="1"/>
  <c r="L687" i="24"/>
  <c r="H687" i="24" s="1"/>
  <c r="L671" i="24"/>
  <c r="H671" i="24" s="1"/>
  <c r="M627" i="24"/>
  <c r="J627" i="24" s="1"/>
  <c r="M623" i="24"/>
  <c r="J623" i="24" s="1"/>
  <c r="M727" i="24"/>
  <c r="J727" i="24" s="1"/>
  <c r="L694" i="24"/>
  <c r="H694" i="24" s="1"/>
  <c r="L679" i="24"/>
  <c r="H679" i="24" s="1"/>
  <c r="M666" i="24"/>
  <c r="J666" i="24" s="1"/>
  <c r="M650" i="24"/>
  <c r="J650" i="24" s="1"/>
  <c r="M618" i="24"/>
  <c r="J618" i="24" s="1"/>
  <c r="L600" i="24"/>
  <c r="H600" i="24" s="1"/>
  <c r="M724" i="24"/>
  <c r="J724" i="24" s="1"/>
  <c r="L579" i="24"/>
  <c r="H579" i="24" s="1"/>
  <c r="L554" i="24"/>
  <c r="H554" i="24" s="1"/>
  <c r="M543" i="24"/>
  <c r="J543" i="24" s="1"/>
  <c r="L516" i="24"/>
  <c r="H516" i="24" s="1"/>
  <c r="M471" i="24"/>
  <c r="J471" i="24" s="1"/>
  <c r="M439" i="24"/>
  <c r="J439" i="24" s="1"/>
  <c r="M407" i="24"/>
  <c r="J407" i="24" s="1"/>
  <c r="M609" i="24"/>
  <c r="J609" i="24" s="1"/>
  <c r="M740" i="24"/>
  <c r="J740" i="24" s="1"/>
  <c r="M549" i="24"/>
  <c r="J549" i="24" s="1"/>
  <c r="L505" i="24"/>
  <c r="H505" i="24" s="1"/>
  <c r="M475" i="24"/>
  <c r="J475" i="24" s="1"/>
  <c r="L601" i="24"/>
  <c r="H601" i="24" s="1"/>
  <c r="L425" i="24"/>
  <c r="H425" i="24" s="1"/>
  <c r="L365" i="24"/>
  <c r="H365" i="24" s="1"/>
  <c r="M341" i="24"/>
  <c r="J341" i="24" s="1"/>
  <c r="M325" i="24"/>
  <c r="J325" i="24" s="1"/>
  <c r="L461" i="24"/>
  <c r="H461" i="24" s="1"/>
  <c r="M703" i="24"/>
  <c r="J703" i="24" s="1"/>
  <c r="M501" i="24"/>
  <c r="J501" i="24" s="1"/>
  <c r="M373" i="24"/>
  <c r="J373" i="24" s="1"/>
  <c r="M469" i="24"/>
  <c r="J469" i="24" s="1"/>
  <c r="M401" i="24"/>
  <c r="J401" i="24" s="1"/>
  <c r="L335" i="24"/>
  <c r="H335" i="24" s="1"/>
  <c r="M318" i="24"/>
  <c r="J318" i="24" s="1"/>
  <c r="L732" i="24"/>
  <c r="H732" i="24" s="1"/>
  <c r="L710" i="24"/>
  <c r="H710" i="24" s="1"/>
  <c r="M686" i="24"/>
  <c r="J686" i="24" s="1"/>
  <c r="L631" i="24"/>
  <c r="H631" i="24" s="1"/>
  <c r="M408" i="24"/>
  <c r="J408" i="24" s="1"/>
  <c r="M744" i="24"/>
  <c r="J744" i="24" s="1"/>
  <c r="L704" i="24"/>
  <c r="H704" i="24" s="1"/>
  <c r="L683" i="24"/>
  <c r="H683" i="24" s="1"/>
  <c r="L550" i="24"/>
  <c r="H550" i="24" s="1"/>
  <c r="M314" i="24"/>
  <c r="J314" i="24" s="1"/>
  <c r="M694" i="24"/>
  <c r="J694" i="24" s="1"/>
  <c r="M555" i="24"/>
  <c r="J555" i="24" s="1"/>
  <c r="L465" i="24"/>
  <c r="H465" i="24" s="1"/>
  <c r="M652" i="24"/>
  <c r="J652" i="24" s="1"/>
  <c r="M317" i="24"/>
  <c r="J317" i="24" s="1"/>
  <c r="L375" i="24"/>
  <c r="H375" i="24" s="1"/>
  <c r="M752" i="24"/>
  <c r="J752" i="24" s="1"/>
  <c r="L723" i="24"/>
  <c r="H723" i="24" s="1"/>
  <c r="L507" i="24"/>
  <c r="H507" i="24" s="1"/>
  <c r="L337" i="24"/>
  <c r="H337" i="24" s="1"/>
  <c r="L670" i="24"/>
  <c r="H670" i="24" s="1"/>
  <c r="L630" i="24"/>
  <c r="H630" i="24" s="1"/>
  <c r="L764" i="24"/>
  <c r="H764" i="24" s="1"/>
  <c r="L689" i="24"/>
  <c r="H689" i="24" s="1"/>
  <c r="L663" i="24"/>
  <c r="H663" i="24" s="1"/>
  <c r="M648" i="24"/>
  <c r="J648" i="24" s="1"/>
  <c r="L616" i="24"/>
  <c r="H616" i="24" s="1"/>
  <c r="M586" i="24"/>
  <c r="J586" i="24" s="1"/>
  <c r="M617" i="24"/>
  <c r="J617" i="24" s="1"/>
  <c r="M562" i="24"/>
  <c r="J562" i="24" s="1"/>
  <c r="M527" i="24"/>
  <c r="J527" i="24" s="1"/>
  <c r="M512" i="24"/>
  <c r="J512" i="24" s="1"/>
  <c r="L464" i="24"/>
  <c r="H464" i="24" s="1"/>
  <c r="L448" i="24"/>
  <c r="H448" i="24" s="1"/>
  <c r="L400" i="24"/>
  <c r="H400" i="24" s="1"/>
  <c r="M658" i="24"/>
  <c r="J658" i="24" s="1"/>
  <c r="L568" i="24"/>
  <c r="H568" i="24" s="1"/>
  <c r="M535" i="24"/>
  <c r="J535" i="24" s="1"/>
  <c r="L524" i="24"/>
  <c r="H524" i="24" s="1"/>
  <c r="M483" i="24"/>
  <c r="J483" i="24" s="1"/>
  <c r="M601" i="24"/>
  <c r="J601" i="24" s="1"/>
  <c r="M409" i="24"/>
  <c r="J409" i="24" s="1"/>
  <c r="L377" i="24"/>
  <c r="H377" i="24" s="1"/>
  <c r="L355" i="24"/>
  <c r="H355" i="24" s="1"/>
  <c r="M525" i="24"/>
  <c r="J525" i="24" s="1"/>
  <c r="M445" i="24"/>
  <c r="J445" i="24" s="1"/>
  <c r="M690" i="24"/>
  <c r="J690" i="24" s="1"/>
  <c r="M453" i="24"/>
  <c r="J453" i="24" s="1"/>
  <c r="L469" i="24"/>
  <c r="H469" i="24" s="1"/>
  <c r="L401" i="24"/>
  <c r="H401" i="24" s="1"/>
  <c r="M361" i="24"/>
  <c r="J361" i="24" s="1"/>
  <c r="M329" i="24"/>
  <c r="J329" i="24" s="1"/>
  <c r="L317" i="24"/>
  <c r="H317" i="24" s="1"/>
  <c r="M725" i="24"/>
  <c r="J725" i="24" s="1"/>
  <c r="M706" i="24"/>
  <c r="J706" i="24" s="1"/>
  <c r="M664" i="24"/>
  <c r="J664" i="24" s="1"/>
  <c r="M566" i="24"/>
  <c r="J566" i="24" s="1"/>
  <c r="M440" i="24"/>
  <c r="J440" i="24" s="1"/>
  <c r="L403" i="24"/>
  <c r="H403" i="24" s="1"/>
  <c r="M760" i="24"/>
  <c r="J760" i="24" s="1"/>
  <c r="M697" i="24"/>
  <c r="J697" i="24" s="1"/>
  <c r="L638" i="24"/>
  <c r="H638" i="24" s="1"/>
  <c r="L533" i="24"/>
  <c r="H533" i="24" s="1"/>
  <c r="L473" i="24"/>
  <c r="H473" i="24" s="1"/>
  <c r="L599" i="24"/>
  <c r="H599" i="24" s="1"/>
  <c r="L542" i="24"/>
  <c r="H542" i="24" s="1"/>
  <c r="L740" i="24"/>
  <c r="H740" i="24" s="1"/>
  <c r="L623" i="24"/>
  <c r="H623" i="24" s="1"/>
  <c r="L443" i="24"/>
  <c r="H443" i="24" s="1"/>
  <c r="H747" i="24"/>
  <c r="H604" i="24"/>
  <c r="J579" i="24"/>
  <c r="H499" i="24"/>
  <c r="H595" i="24"/>
  <c r="M747" i="24"/>
  <c r="J747" i="24" s="1"/>
  <c r="M715" i="24"/>
  <c r="J715" i="24" s="1"/>
  <c r="M693" i="24"/>
  <c r="J693" i="24" s="1"/>
  <c r="M677" i="24"/>
  <c r="J677" i="24" s="1"/>
  <c r="M661" i="24"/>
  <c r="J661" i="24" s="1"/>
  <c r="M637" i="24"/>
  <c r="J637" i="24" s="1"/>
  <c r="M611" i="24"/>
  <c r="J611" i="24" s="1"/>
  <c r="M743" i="24"/>
  <c r="J743" i="24" s="1"/>
  <c r="L705" i="24"/>
  <c r="H705" i="24" s="1"/>
  <c r="L695" i="24"/>
  <c r="H695" i="24" s="1"/>
  <c r="L652" i="24"/>
  <c r="H652" i="24" s="1"/>
  <c r="L613" i="24"/>
  <c r="H613" i="24" s="1"/>
  <c r="L592" i="24"/>
  <c r="H592" i="24" s="1"/>
  <c r="M745" i="24"/>
  <c r="J745" i="24" s="1"/>
  <c r="L674" i="24"/>
  <c r="H674" i="24" s="1"/>
  <c r="M597" i="24"/>
  <c r="J597" i="24" s="1"/>
  <c r="M570" i="24"/>
  <c r="J570" i="24" s="1"/>
  <c r="M544" i="24"/>
  <c r="J544" i="24" s="1"/>
  <c r="L532" i="24"/>
  <c r="H532" i="24" s="1"/>
  <c r="M503" i="24"/>
  <c r="J503" i="24" s="1"/>
  <c r="L472" i="24"/>
  <c r="H472" i="24" s="1"/>
  <c r="L456" i="24"/>
  <c r="H456" i="24" s="1"/>
  <c r="L424" i="24"/>
  <c r="H424" i="24" s="1"/>
  <c r="L408" i="24"/>
  <c r="H408" i="24" s="1"/>
  <c r="M391" i="24"/>
  <c r="J391" i="24" s="1"/>
  <c r="L609" i="24"/>
  <c r="H609" i="24" s="1"/>
  <c r="L589" i="24"/>
  <c r="H589" i="24" s="1"/>
  <c r="M561" i="24"/>
  <c r="J561" i="24" s="1"/>
  <c r="M551" i="24"/>
  <c r="J551" i="24" s="1"/>
  <c r="L540" i="24"/>
  <c r="H540" i="24" s="1"/>
  <c r="L530" i="24"/>
  <c r="H530" i="24" s="1"/>
  <c r="M519" i="24"/>
  <c r="J519" i="24" s="1"/>
  <c r="M507" i="24"/>
  <c r="J507" i="24" s="1"/>
  <c r="L476" i="24"/>
  <c r="H476" i="24" s="1"/>
  <c r="M467" i="24"/>
  <c r="J467" i="24" s="1"/>
  <c r="M457" i="24"/>
  <c r="J457" i="24" s="1"/>
  <c r="M443" i="24"/>
  <c r="J443" i="24" s="1"/>
  <c r="M427" i="24"/>
  <c r="J427" i="24" s="1"/>
  <c r="M411" i="24"/>
  <c r="J411" i="24" s="1"/>
  <c r="M736" i="24"/>
  <c r="J736" i="24" s="1"/>
  <c r="M509" i="24"/>
  <c r="J509" i="24" s="1"/>
  <c r="M425" i="24"/>
  <c r="J425" i="24" s="1"/>
  <c r="L393" i="24"/>
  <c r="H393" i="24" s="1"/>
  <c r="L369" i="24"/>
  <c r="H369" i="24" s="1"/>
  <c r="L347" i="24"/>
  <c r="H347" i="24" s="1"/>
  <c r="L331" i="24"/>
  <c r="H331" i="24" s="1"/>
  <c r="L397" i="24"/>
  <c r="H397" i="24" s="1"/>
  <c r="M656" i="24"/>
  <c r="J656" i="24" s="1"/>
  <c r="L501" i="24"/>
  <c r="H501" i="24" s="1"/>
  <c r="M437" i="24"/>
  <c r="J437" i="24" s="1"/>
  <c r="L429" i="24"/>
  <c r="H429" i="24" s="1"/>
  <c r="M493" i="24"/>
  <c r="J493" i="24" s="1"/>
  <c r="M385" i="24"/>
  <c r="J385" i="24" s="1"/>
  <c r="M353" i="24"/>
  <c r="J353" i="24" s="1"/>
  <c r="M337" i="24"/>
  <c r="J337" i="24" s="1"/>
  <c r="L321" i="24"/>
  <c r="H321" i="24" s="1"/>
  <c r="L312" i="24"/>
  <c r="H312" i="24" s="1"/>
  <c r="M757" i="24"/>
  <c r="J757" i="24" s="1"/>
  <c r="L716" i="24"/>
  <c r="H716" i="24" s="1"/>
  <c r="M672" i="24"/>
  <c r="J672" i="24" s="1"/>
  <c r="M553" i="24"/>
  <c r="J553" i="24" s="1"/>
  <c r="L487" i="24"/>
  <c r="H487" i="24" s="1"/>
  <c r="L463" i="24"/>
  <c r="H463" i="24" s="1"/>
  <c r="L431" i="24"/>
  <c r="H431" i="24" s="1"/>
  <c r="M347" i="24"/>
  <c r="J347" i="24" s="1"/>
  <c r="L311" i="24"/>
  <c r="H311" i="24" s="1"/>
  <c r="M728" i="24"/>
  <c r="J728" i="24" s="1"/>
  <c r="L708" i="24"/>
  <c r="H708" i="24" s="1"/>
  <c r="L691" i="24"/>
  <c r="H691" i="24" s="1"/>
  <c r="M626" i="24"/>
  <c r="J626" i="24" s="1"/>
  <c r="M558" i="24"/>
  <c r="J558" i="24" s="1"/>
  <c r="M497" i="24"/>
  <c r="J497" i="24" s="1"/>
  <c r="L451" i="24"/>
  <c r="H451" i="24" s="1"/>
  <c r="L415" i="24"/>
  <c r="H415" i="24" s="1"/>
  <c r="M363" i="24"/>
  <c r="J363" i="24" s="1"/>
  <c r="M331" i="24"/>
  <c r="J331" i="24" s="1"/>
  <c r="L510" i="24"/>
  <c r="H510" i="24" s="1"/>
  <c r="L361" i="24"/>
  <c r="H361" i="24" s="1"/>
  <c r="M689" i="24"/>
  <c r="J689" i="24" s="1"/>
  <c r="M464" i="24"/>
  <c r="J464" i="24" s="1"/>
  <c r="M310" i="24"/>
  <c r="J310" i="24" s="1"/>
  <c r="H420" i="24"/>
  <c r="H649" i="24"/>
  <c r="J346" i="24"/>
  <c r="H753" i="24"/>
  <c r="J641" i="24"/>
  <c r="H765" i="24"/>
  <c r="H653" i="24"/>
  <c r="J392" i="24"/>
  <c r="H373" i="24"/>
  <c r="H536" i="24"/>
  <c r="J480" i="24"/>
  <c r="J342" i="24"/>
  <c r="H578" i="24"/>
  <c r="H571" i="24"/>
  <c r="J360" i="24"/>
  <c r="H693" i="24"/>
  <c r="H581" i="24"/>
  <c r="H725" i="24"/>
  <c r="H737" i="24"/>
  <c r="J567" i="24"/>
  <c r="J376" i="24"/>
  <c r="H677" i="24"/>
  <c r="J615" i="24"/>
  <c r="H618" i="24"/>
  <c r="J583" i="24"/>
  <c r="J606" i="24"/>
  <c r="J557" i="24"/>
  <c r="H436" i="24"/>
  <c r="H596" i="24"/>
  <c r="J517" i="24"/>
  <c r="H452" i="24"/>
  <c r="H325" i="24"/>
  <c r="H713" i="24"/>
  <c r="H749" i="24"/>
  <c r="H729" i="24"/>
  <c r="H404" i="24"/>
  <c r="J720" i="24"/>
  <c r="H745" i="24"/>
  <c r="H612" i="24"/>
  <c r="J488" i="24"/>
  <c r="H637" i="24"/>
  <c r="H669" i="24"/>
  <c r="H659" i="24"/>
  <c r="J559" i="24"/>
  <c r="J492" i="24"/>
  <c r="J372" i="24"/>
  <c r="J326" i="24"/>
  <c r="H518" i="24"/>
  <c r="H657" i="24"/>
  <c r="J593" i="24"/>
  <c r="J419" i="24"/>
  <c r="J732" i="24"/>
  <c r="J737" i="24"/>
  <c r="H534" i="24"/>
  <c r="J575" i="24"/>
  <c r="J485" i="24"/>
  <c r="J473" i="24"/>
  <c r="J590" i="24"/>
  <c r="J573" i="24"/>
  <c r="J380" i="24"/>
  <c r="J364" i="24"/>
  <c r="J334" i="24"/>
  <c r="H475" i="24"/>
  <c r="H381" i="24"/>
  <c r="J403" i="24"/>
  <c r="J504" i="24"/>
  <c r="H717" i="24"/>
  <c r="H655" i="24"/>
  <c r="H645" i="24"/>
  <c r="J581" i="24"/>
  <c r="J384" i="24"/>
  <c r="J338" i="24"/>
  <c r="H460" i="24"/>
  <c r="J763" i="24"/>
  <c r="J733" i="24"/>
  <c r="J707" i="24"/>
  <c r="J496" i="24"/>
  <c r="J330" i="24"/>
  <c r="J413" i="24"/>
  <c r="H468" i="24"/>
  <c r="H528" i="24"/>
  <c r="J459" i="24"/>
  <c r="J696" i="24"/>
  <c r="J599" i="24"/>
  <c r="H622" i="24"/>
  <c r="J614" i="24"/>
  <c r="H562" i="24"/>
  <c r="H661" i="24"/>
  <c r="J644" i="24"/>
  <c r="H647" i="24"/>
  <c r="H626" i="24"/>
  <c r="H620" i="24"/>
  <c r="J657" i="24"/>
  <c r="J682" i="24"/>
  <c r="J669" i="24"/>
  <c r="J631" i="24"/>
  <c r="H702" i="24"/>
  <c r="J602" i="24"/>
  <c r="H497" i="24"/>
  <c r="H485" i="24"/>
  <c r="H481" i="24"/>
  <c r="H555" i="24"/>
  <c r="J533" i="24"/>
  <c r="H445" i="24"/>
  <c r="H545" i="24"/>
  <c r="H521" i="24"/>
  <c r="H513" i="24"/>
  <c r="H444" i="24"/>
  <c r="H441" i="24"/>
  <c r="H412" i="24"/>
  <c r="H409" i="24"/>
  <c r="H440" i="24"/>
  <c r="J708" i="24"/>
  <c r="J649" i="24"/>
  <c r="J704" i="24"/>
  <c r="H624" i="24"/>
  <c r="H752" i="24"/>
  <c r="H736" i="24"/>
  <c r="J565" i="24"/>
  <c r="J578" i="24"/>
  <c r="H577" i="24"/>
  <c r="H363" i="24"/>
  <c r="H319" i="24"/>
  <c r="H628" i="24"/>
  <c r="J598" i="24"/>
  <c r="H588" i="24"/>
  <c r="H428" i="24"/>
  <c r="J645" i="24"/>
  <c r="H573" i="24"/>
  <c r="H720" i="24"/>
  <c r="H557" i="24"/>
  <c r="J754" i="24"/>
  <c r="J722" i="24"/>
  <c r="H706" i="24"/>
  <c r="J655" i="24"/>
  <c r="H635" i="24"/>
  <c r="H696" i="24"/>
  <c r="J588" i="24"/>
  <c r="J572" i="24"/>
  <c r="J660" i="24"/>
  <c r="H614" i="24"/>
  <c r="J530" i="24"/>
  <c r="J498" i="24"/>
  <c r="H551" i="24"/>
  <c r="H500" i="24"/>
  <c r="H484" i="24"/>
  <c r="J446" i="24"/>
  <c r="J398" i="24"/>
  <c r="J354" i="24"/>
  <c r="H422" i="24"/>
  <c r="H368" i="24"/>
  <c r="J348" i="24"/>
  <c r="H322" i="24"/>
  <c r="J312" i="24"/>
  <c r="J646" i="24"/>
  <c r="J758" i="24"/>
  <c r="J726" i="24"/>
  <c r="H754" i="24"/>
  <c r="H738" i="24"/>
  <c r="H722" i="24"/>
  <c r="J774" i="24"/>
  <c r="H750" i="24"/>
  <c r="H727" i="24"/>
  <c r="J699" i="24"/>
  <c r="J683" i="24"/>
  <c r="J667" i="24"/>
  <c r="J651" i="24"/>
  <c r="J746" i="24"/>
  <c r="J714" i="24"/>
  <c r="H644" i="24"/>
  <c r="J762" i="24"/>
  <c r="J730" i="24"/>
  <c r="H672" i="24"/>
  <c r="J632" i="24"/>
  <c r="J616" i="24"/>
  <c r="J600" i="24"/>
  <c r="J580" i="24"/>
  <c r="H566" i="24"/>
  <c r="H556" i="24"/>
  <c r="H676" i="24"/>
  <c r="H594" i="24"/>
  <c r="J639" i="24"/>
  <c r="H700" i="24"/>
  <c r="H668" i="24"/>
  <c r="H640" i="24"/>
  <c r="H590" i="24"/>
  <c r="H567" i="24"/>
  <c r="J542" i="24"/>
  <c r="J526" i="24"/>
  <c r="J510" i="24"/>
  <c r="J494" i="24"/>
  <c r="J478" i="24"/>
  <c r="H560" i="24"/>
  <c r="H527" i="24"/>
  <c r="H504" i="24"/>
  <c r="H498" i="24"/>
  <c r="H488" i="24"/>
  <c r="H482" i="24"/>
  <c r="J474" i="24"/>
  <c r="J458" i="24"/>
  <c r="J442" i="24"/>
  <c r="J426" i="24"/>
  <c r="J410" i="24"/>
  <c r="J394" i="24"/>
  <c r="J378" i="24"/>
  <c r="J362" i="24"/>
  <c r="H352" i="24"/>
  <c r="H340" i="24"/>
  <c r="H324" i="24"/>
  <c r="H462" i="24"/>
  <c r="H430" i="24"/>
  <c r="H398" i="24"/>
  <c r="H388" i="24"/>
  <c r="H382" i="24"/>
  <c r="H372" i="24"/>
  <c r="H366" i="24"/>
  <c r="H354" i="24"/>
  <c r="H342" i="24"/>
  <c r="J336" i="24"/>
  <c r="H326" i="24"/>
  <c r="H320" i="24"/>
  <c r="J515" i="24"/>
  <c r="H316" i="24"/>
  <c r="H318" i="24"/>
  <c r="H646" i="24"/>
  <c r="H576" i="24"/>
  <c r="H547" i="24"/>
  <c r="J710" i="24"/>
  <c r="J750" i="24"/>
  <c r="H711" i="24"/>
  <c r="J671" i="24"/>
  <c r="J719" i="24"/>
  <c r="J735" i="24"/>
  <c r="J620" i="24"/>
  <c r="H580" i="24"/>
  <c r="J692" i="24"/>
  <c r="H639" i="24"/>
  <c r="J546" i="24"/>
  <c r="J482" i="24"/>
  <c r="J462" i="24"/>
  <c r="J414" i="24"/>
  <c r="J366" i="24"/>
  <c r="H328" i="24"/>
  <c r="H394" i="24"/>
  <c r="H378" i="24"/>
  <c r="H362" i="24"/>
  <c r="H338" i="24"/>
  <c r="J523" i="24"/>
  <c r="H515" i="24"/>
  <c r="J319" i="24"/>
  <c r="J539" i="24"/>
  <c r="H726" i="24"/>
  <c r="H774" i="24"/>
  <c r="H743" i="24"/>
  <c r="J718" i="24"/>
  <c r="J695" i="24"/>
  <c r="J679" i="24"/>
  <c r="J663" i="24"/>
  <c r="J647" i="24"/>
  <c r="H746" i="24"/>
  <c r="H714" i="24"/>
  <c r="H643" i="24"/>
  <c r="H762" i="24"/>
  <c r="H730" i="24"/>
  <c r="H680" i="24"/>
  <c r="J628" i="24"/>
  <c r="J612" i="24"/>
  <c r="J596" i="24"/>
  <c r="H574" i="24"/>
  <c r="H564" i="24"/>
  <c r="J556" i="24"/>
  <c r="J676" i="24"/>
  <c r="H586" i="24"/>
  <c r="J700" i="24"/>
  <c r="J668" i="24"/>
  <c r="J640" i="24"/>
  <c r="H598" i="24"/>
  <c r="H575" i="24"/>
  <c r="J554" i="24"/>
  <c r="J538" i="24"/>
  <c r="J522" i="24"/>
  <c r="J506" i="24"/>
  <c r="J490" i="24"/>
  <c r="J584" i="24"/>
  <c r="H535" i="24"/>
  <c r="H508" i="24"/>
  <c r="H502" i="24"/>
  <c r="H492" i="24"/>
  <c r="H486" i="24"/>
  <c r="J470" i="24"/>
  <c r="J454" i="24"/>
  <c r="J438" i="24"/>
  <c r="J422" i="24"/>
  <c r="J406" i="24"/>
  <c r="J390" i="24"/>
  <c r="J374" i="24"/>
  <c r="J358" i="24"/>
  <c r="J350" i="24"/>
  <c r="H336" i="24"/>
  <c r="H470" i="24"/>
  <c r="H438" i="24"/>
  <c r="H406" i="24"/>
  <c r="H392" i="24"/>
  <c r="H386" i="24"/>
  <c r="H376" i="24"/>
  <c r="H370" i="24"/>
  <c r="H360" i="24"/>
  <c r="J352" i="24"/>
  <c r="H346" i="24"/>
  <c r="J340" i="24"/>
  <c r="H330" i="24"/>
  <c r="J324" i="24"/>
  <c r="J320" i="24"/>
  <c r="H531" i="24"/>
  <c r="J477" i="24"/>
  <c r="J315" i="24"/>
  <c r="J576" i="24"/>
  <c r="J547" i="24"/>
  <c r="H742" i="24"/>
  <c r="J738" i="24"/>
  <c r="H734" i="24"/>
  <c r="J687" i="24"/>
  <c r="J751" i="24"/>
  <c r="H664" i="24"/>
  <c r="J604" i="24"/>
  <c r="H558" i="24"/>
  <c r="H602" i="24"/>
  <c r="J684" i="24"/>
  <c r="H559" i="24"/>
  <c r="J514" i="24"/>
  <c r="J571" i="24"/>
  <c r="H519" i="24"/>
  <c r="H494" i="24"/>
  <c r="H478" i="24"/>
  <c r="J430" i="24"/>
  <c r="J382" i="24"/>
  <c r="H344" i="24"/>
  <c r="H454" i="24"/>
  <c r="H384" i="24"/>
  <c r="J356" i="24"/>
  <c r="J332" i="24"/>
  <c r="H758" i="24"/>
  <c r="J742" i="24"/>
  <c r="H763" i="24"/>
  <c r="H759" i="24"/>
  <c r="J734" i="24"/>
  <c r="H718" i="24"/>
  <c r="H707" i="24"/>
  <c r="J691" i="24"/>
  <c r="J675" i="24"/>
  <c r="J659" i="24"/>
  <c r="H751" i="24"/>
  <c r="H719" i="24"/>
  <c r="H636" i="24"/>
  <c r="H735" i="24"/>
  <c r="H688" i="24"/>
  <c r="J624" i="24"/>
  <c r="J608" i="24"/>
  <c r="J592" i="24"/>
  <c r="J642" i="24"/>
  <c r="H582" i="24"/>
  <c r="H572" i="24"/>
  <c r="J564" i="24"/>
  <c r="H692" i="24"/>
  <c r="H660" i="24"/>
  <c r="H610" i="24"/>
  <c r="H684" i="24"/>
  <c r="H606" i="24"/>
  <c r="H583" i="24"/>
  <c r="J550" i="24"/>
  <c r="J534" i="24"/>
  <c r="J518" i="24"/>
  <c r="J502" i="24"/>
  <c r="J486" i="24"/>
  <c r="H584" i="24"/>
  <c r="H543" i="24"/>
  <c r="H511" i="24"/>
  <c r="H506" i="24"/>
  <c r="H496" i="24"/>
  <c r="H490" i="24"/>
  <c r="H480" i="24"/>
  <c r="J466" i="24"/>
  <c r="J450" i="24"/>
  <c r="J434" i="24"/>
  <c r="J418" i="24"/>
  <c r="J402" i="24"/>
  <c r="J386" i="24"/>
  <c r="J370" i="24"/>
  <c r="H356" i="24"/>
  <c r="H348" i="24"/>
  <c r="H332" i="24"/>
  <c r="H446" i="24"/>
  <c r="H414" i="24"/>
  <c r="H396" i="24"/>
  <c r="H390" i="24"/>
  <c r="H380" i="24"/>
  <c r="H374" i="24"/>
  <c r="H364" i="24"/>
  <c r="H358" i="24"/>
  <c r="H350" i="24"/>
  <c r="J344" i="24"/>
  <c r="H334" i="24"/>
  <c r="J328" i="24"/>
  <c r="H523" i="24"/>
  <c r="J531" i="24"/>
  <c r="H474" i="24"/>
  <c r="H466" i="24"/>
  <c r="H458" i="24"/>
  <c r="H450" i="24"/>
  <c r="H442" i="24"/>
  <c r="H434" i="24"/>
  <c r="H426" i="24"/>
  <c r="H418" i="24"/>
  <c r="H410" i="24"/>
  <c r="H402" i="24"/>
  <c r="J311" i="24"/>
  <c r="H539" i="24"/>
  <c r="AE49" i="23" l="1"/>
  <c r="AD49" i="23"/>
  <c r="AC49" i="23"/>
  <c r="AB49" i="23"/>
  <c r="AA49" i="23"/>
  <c r="Z49" i="23"/>
  <c r="K49" i="23" s="1"/>
  <c r="Y49" i="23"/>
  <c r="J49" i="23" s="1"/>
  <c r="AE48" i="23"/>
  <c r="V48" i="23" s="1"/>
  <c r="AD48" i="23"/>
  <c r="AC48" i="23"/>
  <c r="AB48" i="23"/>
  <c r="AA48" i="23"/>
  <c r="Z48" i="23"/>
  <c r="Y48" i="23"/>
  <c r="J48" i="23" s="1"/>
  <c r="AE47" i="23"/>
  <c r="V47" i="23" s="1"/>
  <c r="AD47" i="23"/>
  <c r="AC47" i="23"/>
  <c r="AB47" i="23"/>
  <c r="AA47" i="23"/>
  <c r="Z47" i="23"/>
  <c r="K47" i="23" s="1"/>
  <c r="Y47" i="23"/>
  <c r="J47" i="23" s="1"/>
  <c r="AE46" i="23"/>
  <c r="V46" i="23" s="1"/>
  <c r="AD46" i="23"/>
  <c r="AC46" i="23"/>
  <c r="AB46" i="23"/>
  <c r="AA46" i="23"/>
  <c r="Z46" i="23"/>
  <c r="K46" i="23" s="1"/>
  <c r="Y46" i="23"/>
  <c r="J46" i="23" s="1"/>
  <c r="V45" i="23"/>
  <c r="J45" i="23"/>
  <c r="V44" i="23"/>
  <c r="J44" i="23"/>
  <c r="AE43" i="23"/>
  <c r="V43" i="23" s="1"/>
  <c r="AB43" i="23"/>
  <c r="AA43" i="23"/>
  <c r="Y43" i="23"/>
  <c r="J43" i="23" s="1"/>
  <c r="AE41" i="23"/>
  <c r="AD41" i="23"/>
  <c r="AC41" i="23"/>
  <c r="AE40" i="23"/>
  <c r="AD40" i="23"/>
  <c r="AC40" i="23"/>
  <c r="AC39" i="23"/>
  <c r="AD39" i="23"/>
  <c r="AE39" i="23"/>
  <c r="AE38" i="23"/>
  <c r="V38" i="23" s="1"/>
  <c r="AD38" i="23"/>
  <c r="AC38" i="23"/>
  <c r="AC37" i="23"/>
  <c r="AD37" i="23"/>
  <c r="AE37" i="23"/>
  <c r="V37" i="23" s="1"/>
  <c r="AE36" i="23"/>
  <c r="V36" i="23" s="1"/>
  <c r="AD36" i="23"/>
  <c r="AC36" i="23"/>
  <c r="Z37" i="23"/>
  <c r="K37" i="23" s="1"/>
  <c r="Z36" i="23"/>
  <c r="Z38" i="23"/>
  <c r="K38" i="23" s="1"/>
  <c r="G41" i="23"/>
  <c r="G42" i="23"/>
  <c r="G40" i="23"/>
  <c r="Z39" i="23"/>
  <c r="K39" i="23" s="1"/>
  <c r="L39" i="23" s="1"/>
  <c r="AE42" i="23"/>
  <c r="AD42" i="23"/>
  <c r="AC42" i="23"/>
  <c r="Z42" i="23"/>
  <c r="K42" i="23" s="1"/>
  <c r="Z41" i="23"/>
  <c r="Z40" i="23"/>
  <c r="V33" i="23"/>
  <c r="V32" i="23"/>
  <c r="K32" i="23"/>
  <c r="AE31" i="23"/>
  <c r="V31" i="23" s="1"/>
  <c r="AD31" i="23"/>
  <c r="AC31" i="23"/>
  <c r="AB31" i="23"/>
  <c r="AA31" i="23"/>
  <c r="Z31" i="23"/>
  <c r="K31" i="23" s="1"/>
  <c r="AE30" i="23"/>
  <c r="V30" i="23" s="1"/>
  <c r="AD30" i="23"/>
  <c r="AC30" i="23"/>
  <c r="AB30" i="23"/>
  <c r="AA30" i="23"/>
  <c r="Z30" i="23"/>
  <c r="K30" i="23" s="1"/>
  <c r="AE29" i="23"/>
  <c r="V29" i="23" s="1"/>
  <c r="AD29" i="23"/>
  <c r="AC29" i="23"/>
  <c r="AB29" i="23"/>
  <c r="AA29" i="23"/>
  <c r="Z29" i="23"/>
  <c r="K29" i="23" s="1"/>
  <c r="AD28" i="23"/>
  <c r="AC28" i="23"/>
  <c r="K28" i="23" s="1"/>
  <c r="AB28" i="23"/>
  <c r="AA28" i="23"/>
  <c r="J28" i="23" s="1"/>
  <c r="AB27" i="23"/>
  <c r="AA27" i="23"/>
  <c r="J27" i="23" s="1"/>
  <c r="AD26" i="23"/>
  <c r="AC26" i="23"/>
  <c r="K26" i="23" s="1"/>
  <c r="AB26" i="23"/>
  <c r="AA26" i="23"/>
  <c r="J26" i="23" s="1"/>
  <c r="AD25" i="23"/>
  <c r="AC25" i="23"/>
  <c r="K25" i="23" s="1"/>
  <c r="AB25" i="23"/>
  <c r="AA25" i="23"/>
  <c r="J25" i="23" s="1"/>
  <c r="V24" i="23"/>
  <c r="K24" i="23"/>
  <c r="V23" i="23"/>
  <c r="K23" i="23"/>
  <c r="AE22" i="23"/>
  <c r="V22" i="23" s="1"/>
  <c r="AD22" i="23"/>
  <c r="AC22" i="23"/>
  <c r="AB22" i="23"/>
  <c r="AA22" i="23"/>
  <c r="Z22" i="23"/>
  <c r="K22" i="23" s="1"/>
  <c r="AA21" i="23"/>
  <c r="AB21" i="23"/>
  <c r="AC21" i="23"/>
  <c r="AD21" i="23"/>
  <c r="AE20" i="23"/>
  <c r="V20" i="23" s="1"/>
  <c r="AD20" i="23"/>
  <c r="AC20" i="23"/>
  <c r="AB20" i="23"/>
  <c r="AA20" i="23"/>
  <c r="Z20" i="23"/>
  <c r="K20" i="23" s="1"/>
  <c r="I17" i="23"/>
  <c r="AJ19" i="23"/>
  <c r="V18" i="23"/>
  <c r="K18" i="23"/>
  <c r="V17" i="23"/>
  <c r="K17" i="23"/>
  <c r="V15" i="23"/>
  <c r="K15" i="23"/>
  <c r="J15" i="23"/>
  <c r="V16" i="23"/>
  <c r="K16" i="23"/>
  <c r="J16" i="23"/>
  <c r="V14" i="23"/>
  <c r="K14" i="23"/>
  <c r="J14" i="23"/>
  <c r="AE13" i="23"/>
  <c r="V13" i="23" s="1"/>
  <c r="AE12" i="23"/>
  <c r="V12" i="23" s="1"/>
  <c r="AD13" i="23"/>
  <c r="AC13" i="23"/>
  <c r="AB13" i="23"/>
  <c r="AA13" i="23"/>
  <c r="AD12" i="23"/>
  <c r="AC12" i="23"/>
  <c r="AB12" i="23"/>
  <c r="AA12" i="23"/>
  <c r="Z13" i="23"/>
  <c r="K13" i="23" s="1"/>
  <c r="Z12" i="23"/>
  <c r="K12" i="23" s="1"/>
  <c r="Y13" i="23"/>
  <c r="J13" i="23" s="1"/>
  <c r="Y12" i="23"/>
  <c r="J12" i="23" s="1"/>
  <c r="V11" i="23"/>
  <c r="K11" i="23"/>
  <c r="J11" i="23"/>
  <c r="V10" i="23"/>
  <c r="K10" i="23"/>
  <c r="J10" i="23"/>
  <c r="V8" i="23"/>
  <c r="K8" i="23"/>
  <c r="J8" i="23"/>
  <c r="AE5" i="23"/>
  <c r="V5" i="23" s="1"/>
  <c r="K5" i="23"/>
  <c r="J5" i="23"/>
  <c r="V9" i="23"/>
  <c r="K9" i="23"/>
  <c r="J9" i="23"/>
  <c r="V7" i="23"/>
  <c r="K7" i="23"/>
  <c r="J7" i="23"/>
  <c r="V6" i="23"/>
  <c r="K6" i="23"/>
  <c r="J6" i="23"/>
  <c r="U27" i="23"/>
  <c r="U28" i="23"/>
  <c r="R5" i="23"/>
  <c r="L41" i="23"/>
  <c r="AD5" i="23"/>
  <c r="AC5" i="23"/>
  <c r="AB5" i="23"/>
  <c r="AA5" i="23"/>
  <c r="AI50" i="23"/>
  <c r="AH50" i="23"/>
  <c r="AG50" i="23"/>
  <c r="P50" i="23"/>
  <c r="O50" i="23"/>
  <c r="V49" i="23"/>
  <c r="R49" i="23"/>
  <c r="R48" i="23"/>
  <c r="K48" i="23"/>
  <c r="R47" i="23"/>
  <c r="R46" i="23"/>
  <c r="AK45" i="23"/>
  <c r="R45" i="23"/>
  <c r="N45" i="23"/>
  <c r="AK44" i="23"/>
  <c r="R44" i="23"/>
  <c r="N44" i="23"/>
  <c r="AK43" i="23"/>
  <c r="R43" i="23"/>
  <c r="N43" i="23"/>
  <c r="AJ42" i="23"/>
  <c r="R42" i="23"/>
  <c r="M42" i="23"/>
  <c r="AJ41" i="23"/>
  <c r="V41" i="23"/>
  <c r="R41" i="23"/>
  <c r="M41" i="23"/>
  <c r="AJ40" i="23"/>
  <c r="R40" i="23"/>
  <c r="M40" i="23"/>
  <c r="AJ39" i="23"/>
  <c r="V39" i="23"/>
  <c r="R39" i="23"/>
  <c r="M39" i="23"/>
  <c r="AJ38" i="23"/>
  <c r="R38" i="23"/>
  <c r="M38" i="23"/>
  <c r="AJ37" i="23"/>
  <c r="R37" i="23"/>
  <c r="M37" i="23"/>
  <c r="AJ36" i="23"/>
  <c r="R36" i="23"/>
  <c r="M36" i="23"/>
  <c r="AJ35" i="23"/>
  <c r="V35" i="23"/>
  <c r="R35" i="23"/>
  <c r="Q35" i="23" s="1"/>
  <c r="N35" i="23"/>
  <c r="M35" i="23"/>
  <c r="AK34" i="23"/>
  <c r="V34" i="23"/>
  <c r="R34" i="23"/>
  <c r="Q34" i="23" s="1"/>
  <c r="U34" i="23" s="1"/>
  <c r="N34" i="23"/>
  <c r="M34" i="23"/>
  <c r="R33" i="23"/>
  <c r="K33" i="23"/>
  <c r="R32" i="23"/>
  <c r="R31" i="23"/>
  <c r="R30" i="23"/>
  <c r="R29" i="23"/>
  <c r="I29" i="23"/>
  <c r="AF28" i="23"/>
  <c r="V28" i="23" s="1"/>
  <c r="T28" i="23"/>
  <c r="S28" i="23"/>
  <c r="AK27" i="23"/>
  <c r="AF27" i="23"/>
  <c r="V27" i="23"/>
  <c r="S27" i="23"/>
  <c r="T27" i="23" s="1"/>
  <c r="V26" i="23"/>
  <c r="R26" i="23"/>
  <c r="Q26" i="23" s="1"/>
  <c r="U26" i="23" s="1"/>
  <c r="N26" i="23"/>
  <c r="M26" i="23"/>
  <c r="V25" i="23"/>
  <c r="R25" i="23"/>
  <c r="Q25" i="23" s="1"/>
  <c r="U25" i="23" s="1"/>
  <c r="N25" i="23"/>
  <c r="M25" i="23"/>
  <c r="R24" i="23"/>
  <c r="R23" i="23"/>
  <c r="I23" i="23"/>
  <c r="R22" i="23"/>
  <c r="I22" i="23"/>
  <c r="AK21" i="23"/>
  <c r="R21" i="23"/>
  <c r="L21" i="23"/>
  <c r="R20" i="23"/>
  <c r="I20" i="23"/>
  <c r="AK19" i="23"/>
  <c r="V19" i="23"/>
  <c r="R19" i="23"/>
  <c r="N19" i="23"/>
  <c r="Q19" i="23" s="1"/>
  <c r="U19" i="23" s="1"/>
  <c r="R18" i="23"/>
  <c r="R17" i="23"/>
  <c r="R16" i="23"/>
  <c r="R15" i="23"/>
  <c r="R14" i="23"/>
  <c r="R13" i="23"/>
  <c r="R12" i="23"/>
  <c r="R11" i="23"/>
  <c r="R10" i="23"/>
  <c r="R9" i="23"/>
  <c r="R8" i="23"/>
  <c r="R7" i="23"/>
  <c r="R6" i="23"/>
  <c r="L28" i="23" l="1"/>
  <c r="AL28" i="23" s="1"/>
  <c r="L40" i="23"/>
  <c r="R50" i="23"/>
  <c r="U35" i="23"/>
  <c r="S35" i="23"/>
  <c r="T35" i="23" s="1"/>
  <c r="W28" i="23"/>
  <c r="V40" i="23"/>
  <c r="S34" i="23"/>
  <c r="T34" i="23" s="1"/>
  <c r="V42" i="23"/>
  <c r="W27" i="23"/>
  <c r="M21" i="23"/>
  <c r="AJ21" i="23" s="1"/>
  <c r="N7" i="23"/>
  <c r="AK7" i="23" s="1"/>
  <c r="AK35" i="23"/>
  <c r="L27" i="23"/>
  <c r="AL27" i="23" s="1"/>
  <c r="AK28" i="23"/>
  <c r="M48" i="23"/>
  <c r="AJ48" i="23" s="1"/>
  <c r="N30" i="23"/>
  <c r="AK30" i="23" s="1"/>
  <c r="M12" i="23"/>
  <c r="AJ12" i="23" s="1"/>
  <c r="AJ26" i="23"/>
  <c r="AK25" i="23"/>
  <c r="AK26" i="23"/>
  <c r="M6" i="23"/>
  <c r="AJ6" i="23" s="1"/>
  <c r="N49" i="23"/>
  <c r="AK49" i="23" s="1"/>
  <c r="N5" i="23"/>
  <c r="AK5" i="23" s="1"/>
  <c r="L16" i="23"/>
  <c r="N18" i="23"/>
  <c r="AK18" i="23" s="1"/>
  <c r="M47" i="23"/>
  <c r="AJ47" i="23" s="1"/>
  <c r="N20" i="23"/>
  <c r="AK20" i="23" s="1"/>
  <c r="L34" i="23"/>
  <c r="AL34" i="23" s="1"/>
  <c r="L42" i="23"/>
  <c r="L9" i="23"/>
  <c r="L11" i="23"/>
  <c r="N21" i="23"/>
  <c r="L48" i="23"/>
  <c r="N24" i="23"/>
  <c r="AK24" i="23" s="1"/>
  <c r="M16" i="23"/>
  <c r="AJ16" i="23" s="1"/>
  <c r="N13" i="23"/>
  <c r="AK13" i="23" s="1"/>
  <c r="L12" i="23"/>
  <c r="M5" i="23"/>
  <c r="N31" i="23"/>
  <c r="AK31" i="23" s="1"/>
  <c r="L36" i="23"/>
  <c r="N36" i="23"/>
  <c r="AK36" i="23" s="1"/>
  <c r="L43" i="23"/>
  <c r="M43" i="23"/>
  <c r="AJ43" i="23" s="1"/>
  <c r="M46" i="23"/>
  <c r="AJ46" i="23" s="1"/>
  <c r="N47" i="23"/>
  <c r="AK47" i="23" s="1"/>
  <c r="L47" i="23"/>
  <c r="L15" i="23"/>
  <c r="L6" i="23"/>
  <c r="N32" i="23"/>
  <c r="AK32" i="23" s="1"/>
  <c r="N48" i="23"/>
  <c r="AK48" i="23" s="1"/>
  <c r="L5" i="23"/>
  <c r="M49" i="23"/>
  <c r="L49" i="23"/>
  <c r="N46" i="23"/>
  <c r="L46" i="23"/>
  <c r="M13" i="23"/>
  <c r="L13" i="23"/>
  <c r="N33" i="23"/>
  <c r="L37" i="23"/>
  <c r="N6" i="23"/>
  <c r="L8" i="23"/>
  <c r="M9" i="23"/>
  <c r="AJ9" i="23" s="1"/>
  <c r="L10" i="23"/>
  <c r="M11" i="23"/>
  <c r="N12" i="23"/>
  <c r="L14" i="23"/>
  <c r="M15" i="23"/>
  <c r="AJ15" i="23" s="1"/>
  <c r="N16" i="23"/>
  <c r="N17" i="23"/>
  <c r="AK17" i="23" s="1"/>
  <c r="W35" i="23"/>
  <c r="N38" i="23"/>
  <c r="L38" i="23"/>
  <c r="M44" i="23"/>
  <c r="Q44" i="23" s="1"/>
  <c r="U44" i="23" s="1"/>
  <c r="L44" i="23"/>
  <c r="N37" i="23"/>
  <c r="Q37" i="23" s="1"/>
  <c r="U37" i="23" s="1"/>
  <c r="L7" i="23"/>
  <c r="M8" i="23"/>
  <c r="N9" i="23"/>
  <c r="AK9" i="23" s="1"/>
  <c r="M10" i="23"/>
  <c r="N11" i="23"/>
  <c r="AK11" i="23" s="1"/>
  <c r="M14" i="23"/>
  <c r="AJ14" i="23" s="1"/>
  <c r="N15" i="23"/>
  <c r="AK15" i="23" s="1"/>
  <c r="S19" i="23"/>
  <c r="S25" i="23"/>
  <c r="N29" i="23"/>
  <c r="M7" i="23"/>
  <c r="N8" i="23"/>
  <c r="AK8" i="23" s="1"/>
  <c r="N10" i="23"/>
  <c r="AK10" i="23" s="1"/>
  <c r="N14" i="23"/>
  <c r="AK14" i="23" s="1"/>
  <c r="T26" i="23"/>
  <c r="S26" i="23"/>
  <c r="M45" i="23"/>
  <c r="Q45" i="23" s="1"/>
  <c r="U45" i="23" s="1"/>
  <c r="L45" i="23"/>
  <c r="N22" i="23"/>
  <c r="AK22" i="23" s="1"/>
  <c r="N23" i="23"/>
  <c r="AK23" i="23" s="1"/>
  <c r="N39" i="23"/>
  <c r="Q39" i="23" s="1"/>
  <c r="U39" i="23" s="1"/>
  <c r="N40" i="23"/>
  <c r="Q40" i="23" s="1"/>
  <c r="U40" i="23" s="1"/>
  <c r="N41" i="23"/>
  <c r="Q41" i="23" s="1"/>
  <c r="U41" i="23" s="1"/>
  <c r="AJ25" i="23" l="1"/>
  <c r="L25" i="23"/>
  <c r="AL25" i="23" s="1"/>
  <c r="W26" i="23"/>
  <c r="Q16" i="23"/>
  <c r="U16" i="23" s="1"/>
  <c r="Q6" i="23"/>
  <c r="U6" i="23" s="1"/>
  <c r="Q21" i="23"/>
  <c r="U21" i="23" s="1"/>
  <c r="W34" i="23"/>
  <c r="N42" i="23"/>
  <c r="Q42" i="23" s="1"/>
  <c r="U42" i="23" s="1"/>
  <c r="AJ27" i="23"/>
  <c r="Q12" i="23"/>
  <c r="U12" i="23" s="1"/>
  <c r="Q7" i="23"/>
  <c r="U7" i="23" s="1"/>
  <c r="L35" i="23"/>
  <c r="AL35" i="23" s="1"/>
  <c r="Q43" i="23"/>
  <c r="U43" i="23" s="1"/>
  <c r="Q5" i="23"/>
  <c r="U5" i="23" s="1"/>
  <c r="Q13" i="23"/>
  <c r="U13" i="23" s="1"/>
  <c r="K50" i="23"/>
  <c r="L26" i="23"/>
  <c r="AL26" i="23" s="1"/>
  <c r="AJ28" i="23"/>
  <c r="Q49" i="23"/>
  <c r="U49" i="23" s="1"/>
  <c r="AJ34" i="23"/>
  <c r="AK6" i="23"/>
  <c r="AJ5" i="23"/>
  <c r="AK12" i="23"/>
  <c r="Q47" i="23"/>
  <c r="U47" i="23" s="1"/>
  <c r="AJ44" i="23"/>
  <c r="Q10" i="23"/>
  <c r="U10" i="23" s="1"/>
  <c r="AJ7" i="23"/>
  <c r="Q46" i="23"/>
  <c r="U46" i="23" s="1"/>
  <c r="Q36" i="23"/>
  <c r="U36" i="23" s="1"/>
  <c r="AK46" i="23"/>
  <c r="AJ10" i="23"/>
  <c r="Q15" i="23"/>
  <c r="U15" i="23" s="1"/>
  <c r="Q48" i="23"/>
  <c r="U48" i="23" s="1"/>
  <c r="Q8" i="23"/>
  <c r="U8" i="23" s="1"/>
  <c r="T19" i="23"/>
  <c r="W19" i="23" s="1"/>
  <c r="AM19" i="23" s="1"/>
  <c r="S37" i="23"/>
  <c r="AL37" i="23"/>
  <c r="AK41" i="23"/>
  <c r="AJ49" i="23"/>
  <c r="S40" i="23"/>
  <c r="AL40" i="23"/>
  <c r="AK40" i="23"/>
  <c r="Q9" i="23"/>
  <c r="U9" i="23" s="1"/>
  <c r="AK37" i="23"/>
  <c r="AK33" i="23"/>
  <c r="AJ13" i="23"/>
  <c r="AK16" i="23"/>
  <c r="AJ8" i="23"/>
  <c r="S45" i="23"/>
  <c r="AL45" i="23"/>
  <c r="S41" i="23"/>
  <c r="AL41" i="23"/>
  <c r="AJ45" i="23"/>
  <c r="AK29" i="23"/>
  <c r="Q38" i="23"/>
  <c r="U38" i="23" s="1"/>
  <c r="AK38" i="23"/>
  <c r="S39" i="23"/>
  <c r="AL39" i="23"/>
  <c r="T25" i="23"/>
  <c r="W25" i="23" s="1"/>
  <c r="Q14" i="23"/>
  <c r="U14" i="23" s="1"/>
  <c r="S44" i="23"/>
  <c r="AL44" i="23"/>
  <c r="AK39" i="23"/>
  <c r="Q11" i="23"/>
  <c r="U11" i="23" s="1"/>
  <c r="AJ11" i="23"/>
  <c r="S6" i="23" l="1"/>
  <c r="T6" i="23" s="1"/>
  <c r="W6" i="23" s="1"/>
  <c r="AM6" i="23" s="1"/>
  <c r="AL6" i="23"/>
  <c r="AL21" i="23"/>
  <c r="S16" i="23"/>
  <c r="T16" i="23" s="1"/>
  <c r="W16" i="23" s="1"/>
  <c r="AM16" i="23" s="1"/>
  <c r="AL16" i="23"/>
  <c r="N50" i="23"/>
  <c r="AK50" i="23" s="1"/>
  <c r="S21" i="23"/>
  <c r="T21" i="23" s="1"/>
  <c r="V21" i="23" s="1"/>
  <c r="V50" i="23" s="1"/>
  <c r="AL42" i="23"/>
  <c r="S42" i="23"/>
  <c r="T42" i="23" s="1"/>
  <c r="W42" i="23" s="1"/>
  <c r="AM42" i="23" s="1"/>
  <c r="S7" i="23"/>
  <c r="T7" i="23" s="1"/>
  <c r="W7" i="23" s="1"/>
  <c r="AM7" i="23" s="1"/>
  <c r="S12" i="23"/>
  <c r="T12" i="23" s="1"/>
  <c r="W12" i="23" s="1"/>
  <c r="AM12" i="23" s="1"/>
  <c r="AK42" i="23"/>
  <c r="AL12" i="23"/>
  <c r="AL7" i="23"/>
  <c r="AL10" i="23"/>
  <c r="S5" i="23"/>
  <c r="T5" i="23" s="1"/>
  <c r="W5" i="23" s="1"/>
  <c r="AL43" i="23"/>
  <c r="AL49" i="23"/>
  <c r="S43" i="23"/>
  <c r="T43" i="23" s="1"/>
  <c r="W43" i="23" s="1"/>
  <c r="AM43" i="23" s="1"/>
  <c r="AL13" i="23"/>
  <c r="S49" i="23"/>
  <c r="T49" i="23" s="1"/>
  <c r="W49" i="23" s="1"/>
  <c r="AM49" i="23" s="1"/>
  <c r="S13" i="23"/>
  <c r="S10" i="23"/>
  <c r="T10" i="23" s="1"/>
  <c r="W10" i="23" s="1"/>
  <c r="AM10" i="23" s="1"/>
  <c r="AL47" i="23"/>
  <c r="S47" i="23"/>
  <c r="T47" i="23" s="1"/>
  <c r="AL46" i="23"/>
  <c r="S46" i="23"/>
  <c r="T46" i="23" s="1"/>
  <c r="W46" i="23" s="1"/>
  <c r="AM46" i="23" s="1"/>
  <c r="S15" i="23"/>
  <c r="T15" i="23" s="1"/>
  <c r="W15" i="23" s="1"/>
  <c r="AM15" i="23" s="1"/>
  <c r="AL15" i="23"/>
  <c r="S48" i="23"/>
  <c r="T48" i="23" s="1"/>
  <c r="AL48" i="23"/>
  <c r="AL36" i="23"/>
  <c r="S36" i="23"/>
  <c r="T13" i="23"/>
  <c r="W13" i="23" s="1"/>
  <c r="AM13" i="23" s="1"/>
  <c r="AL11" i="23"/>
  <c r="S11" i="23"/>
  <c r="T39" i="23"/>
  <c r="W39" i="23" s="1"/>
  <c r="AM39" i="23" s="1"/>
  <c r="T45" i="23"/>
  <c r="W45" i="23" s="1"/>
  <c r="AM45" i="23" s="1"/>
  <c r="S14" i="23"/>
  <c r="AL14" i="23"/>
  <c r="AL5" i="23"/>
  <c r="T40" i="23"/>
  <c r="W40" i="23" s="1"/>
  <c r="AM40" i="23" s="1"/>
  <c r="AL8" i="23"/>
  <c r="S8" i="23"/>
  <c r="T44" i="23"/>
  <c r="W44" i="23" s="1"/>
  <c r="AM44" i="23" s="1"/>
  <c r="S38" i="23"/>
  <c r="AL38" i="23"/>
  <c r="AL9" i="23"/>
  <c r="S9" i="23"/>
  <c r="T41" i="23"/>
  <c r="W41" i="23" s="1"/>
  <c r="AM41" i="23" s="1"/>
  <c r="T37" i="23"/>
  <c r="W37" i="23" s="1"/>
  <c r="AM37" i="23" s="1"/>
  <c r="W21" i="23" l="1"/>
  <c r="W47" i="23"/>
  <c r="AM47" i="23" s="1"/>
  <c r="T36" i="23"/>
  <c r="W36" i="23" s="1"/>
  <c r="AM36" i="23" s="1"/>
  <c r="W48" i="23"/>
  <c r="AM48" i="23" s="1"/>
  <c r="T14" i="23"/>
  <c r="W14" i="23" s="1"/>
  <c r="AM14" i="23" s="1"/>
  <c r="T38" i="23"/>
  <c r="W38" i="23" s="1"/>
  <c r="AM38" i="23" s="1"/>
  <c r="T9" i="23"/>
  <c r="W9" i="23" s="1"/>
  <c r="AM9" i="23" s="1"/>
  <c r="T8" i="23"/>
  <c r="W8" i="23" s="1"/>
  <c r="AM8" i="23" s="1"/>
  <c r="T11" i="23"/>
  <c r="W11" i="23" s="1"/>
  <c r="AM11" i="23" s="1"/>
  <c r="AM5" i="23" l="1"/>
  <c r="D55" i="8" l="1"/>
  <c r="C55" i="8"/>
  <c r="D49" i="7"/>
  <c r="C49" i="7"/>
  <c r="F7" i="6"/>
  <c r="E7" i="6"/>
  <c r="D7" i="6"/>
  <c r="F9" i="5"/>
  <c r="E9" i="5"/>
  <c r="P9" i="5" l="1"/>
  <c r="H7" i="6"/>
  <c r="P7" i="6" s="1"/>
  <c r="G7" i="6" s="1"/>
  <c r="K309" i="14" l="1"/>
  <c r="M309" i="14" s="1"/>
  <c r="K305" i="14"/>
  <c r="M305" i="14" s="1"/>
  <c r="K301" i="14"/>
  <c r="M301" i="14" s="1"/>
  <c r="K297" i="14"/>
  <c r="M297" i="14" s="1"/>
  <c r="K293" i="14"/>
  <c r="M293" i="14" s="1"/>
  <c r="F1800" i="13"/>
  <c r="P1800" i="13" s="1"/>
  <c r="F1799" i="13"/>
  <c r="P1799" i="13" s="1"/>
  <c r="F1798" i="13"/>
  <c r="P1798" i="13" s="1"/>
  <c r="F1797" i="13"/>
  <c r="P1797" i="13" s="1"/>
  <c r="F1796" i="13"/>
  <c r="P1796" i="13" s="1"/>
  <c r="F1795" i="13"/>
  <c r="P1795" i="13" s="1"/>
  <c r="F1794" i="13"/>
  <c r="P1794" i="13" s="1"/>
  <c r="F1793" i="13"/>
  <c r="P1793" i="13" s="1"/>
  <c r="F1792" i="13"/>
  <c r="P1792" i="13" s="1"/>
  <c r="F1791" i="13"/>
  <c r="P1791" i="13" s="1"/>
  <c r="F1790" i="13"/>
  <c r="P1790" i="13" s="1"/>
  <c r="F1789" i="13"/>
  <c r="P1789" i="13" s="1"/>
  <c r="F1788" i="13"/>
  <c r="P1788" i="13" s="1"/>
  <c r="F1787" i="13"/>
  <c r="P1787" i="13" s="1"/>
  <c r="F1786" i="13"/>
  <c r="P1786" i="13" s="1"/>
  <c r="F1785" i="13"/>
  <c r="P1785" i="13" s="1"/>
  <c r="F1784" i="13"/>
  <c r="P1784" i="13" s="1"/>
  <c r="F1783" i="13"/>
  <c r="P1783" i="13" s="1"/>
  <c r="F1782" i="13"/>
  <c r="P1782" i="13" s="1"/>
  <c r="F1781" i="13"/>
  <c r="P1781" i="13" s="1"/>
  <c r="F1780" i="13"/>
  <c r="P1780" i="13" s="1"/>
  <c r="F1779" i="13"/>
  <c r="P1779" i="13" s="1"/>
  <c r="F1778" i="13"/>
  <c r="P1778" i="13" s="1"/>
  <c r="F1777" i="13"/>
  <c r="P1777" i="13" s="1"/>
  <c r="F1776" i="13"/>
  <c r="P1776" i="13" s="1"/>
  <c r="F1775" i="13"/>
  <c r="P1775" i="13" s="1"/>
  <c r="F1774" i="13"/>
  <c r="P1774" i="13" s="1"/>
  <c r="F1773" i="13"/>
  <c r="P1773" i="13" s="1"/>
  <c r="F1772" i="13"/>
  <c r="P1772" i="13" s="1"/>
  <c r="F1771" i="13"/>
  <c r="P1771" i="13" s="1"/>
  <c r="F1770" i="13"/>
  <c r="P1770" i="13" s="1"/>
  <c r="F1769" i="13"/>
  <c r="P1769" i="13" s="1"/>
  <c r="F1768" i="13"/>
  <c r="P1768" i="13" s="1"/>
  <c r="F1767" i="13"/>
  <c r="P1767" i="13" s="1"/>
  <c r="F1766" i="13"/>
  <c r="P1766" i="13" s="1"/>
  <c r="F1765" i="13"/>
  <c r="P1765" i="13" s="1"/>
  <c r="F1764" i="13"/>
  <c r="P1764" i="13" s="1"/>
  <c r="F1763" i="13"/>
  <c r="P1763" i="13" s="1"/>
  <c r="F1762" i="13"/>
  <c r="P1762" i="13" s="1"/>
  <c r="F1761" i="13"/>
  <c r="P1761" i="13" s="1"/>
  <c r="F1760" i="13"/>
  <c r="P1760" i="13" s="1"/>
  <c r="F1759" i="13"/>
  <c r="P1759" i="13" s="1"/>
  <c r="F1758" i="13"/>
  <c r="P1758" i="13" s="1"/>
  <c r="F1757" i="13"/>
  <c r="P1757" i="13" s="1"/>
  <c r="F1756" i="13"/>
  <c r="P1756" i="13" s="1"/>
  <c r="F1755" i="13"/>
  <c r="P1755" i="13" s="1"/>
  <c r="F1754" i="13"/>
  <c r="P1754" i="13" s="1"/>
  <c r="F1753" i="13"/>
  <c r="P1753" i="13" s="1"/>
  <c r="F1752" i="13"/>
  <c r="P1752" i="13" s="1"/>
  <c r="F1751" i="13"/>
  <c r="P1751" i="13" s="1"/>
  <c r="F1750" i="13"/>
  <c r="P1750" i="13" s="1"/>
  <c r="F1749" i="13"/>
  <c r="P1749" i="13" s="1"/>
  <c r="F1748" i="13"/>
  <c r="P1748" i="13" s="1"/>
  <c r="F1747" i="13"/>
  <c r="P1747" i="13" s="1"/>
  <c r="F1746" i="13"/>
  <c r="P1746" i="13" s="1"/>
  <c r="F1745" i="13"/>
  <c r="P1745" i="13" s="1"/>
  <c r="F1744" i="13"/>
  <c r="P1744" i="13" s="1"/>
  <c r="F1743" i="13"/>
  <c r="P1743" i="13" s="1"/>
  <c r="F1742" i="13"/>
  <c r="P1742" i="13" s="1"/>
  <c r="F1741" i="13"/>
  <c r="P1741" i="13" s="1"/>
  <c r="F1740" i="13"/>
  <c r="P1740" i="13" s="1"/>
  <c r="F1739" i="13"/>
  <c r="P1739" i="13" s="1"/>
  <c r="F1738" i="13"/>
  <c r="P1738" i="13" s="1"/>
  <c r="F1737" i="13"/>
  <c r="P1737" i="13" s="1"/>
  <c r="F1736" i="13"/>
  <c r="P1736" i="13" s="1"/>
  <c r="F1735" i="13"/>
  <c r="P1735" i="13" s="1"/>
  <c r="F1734" i="13"/>
  <c r="P1734" i="13" s="1"/>
  <c r="F1733" i="13"/>
  <c r="P1733" i="13" s="1"/>
  <c r="F1732" i="13"/>
  <c r="P1732" i="13" s="1"/>
  <c r="F1731" i="13"/>
  <c r="P1731" i="13" s="1"/>
  <c r="F1730" i="13"/>
  <c r="P1730" i="13" s="1"/>
  <c r="F1729" i="13"/>
  <c r="P1729" i="13" s="1"/>
  <c r="F1728" i="13"/>
  <c r="P1728" i="13" s="1"/>
  <c r="F1727" i="13"/>
  <c r="P1727" i="13" s="1"/>
  <c r="F1726" i="13"/>
  <c r="P1726" i="13" s="1"/>
  <c r="F1725" i="13"/>
  <c r="P1725" i="13" s="1"/>
  <c r="F1724" i="13"/>
  <c r="P1724" i="13" s="1"/>
  <c r="F1723" i="13"/>
  <c r="P1723" i="13" s="1"/>
  <c r="F1722" i="13"/>
  <c r="P1722" i="13" s="1"/>
  <c r="F1721" i="13"/>
  <c r="P1721" i="13" s="1"/>
  <c r="F1720" i="13"/>
  <c r="P1720" i="13" s="1"/>
  <c r="F1719" i="13"/>
  <c r="P1719" i="13" s="1"/>
  <c r="F1718" i="13"/>
  <c r="P1718" i="13" s="1"/>
  <c r="F1717" i="13"/>
  <c r="P1717" i="13" s="1"/>
  <c r="F1716" i="13"/>
  <c r="P1716" i="13" s="1"/>
  <c r="F1715" i="13"/>
  <c r="P1715" i="13" s="1"/>
  <c r="F1714" i="13"/>
  <c r="P1714" i="13" s="1"/>
  <c r="F1713" i="13"/>
  <c r="P1713" i="13" s="1"/>
  <c r="F1712" i="13"/>
  <c r="P1712" i="13" s="1"/>
  <c r="F1711" i="13"/>
  <c r="P1711" i="13" s="1"/>
  <c r="F1710" i="13"/>
  <c r="P1710" i="13" s="1"/>
  <c r="F1709" i="13"/>
  <c r="P1709" i="13" s="1"/>
  <c r="F1708" i="13"/>
  <c r="P1708" i="13" s="1"/>
  <c r="F1707" i="13"/>
  <c r="P1707" i="13" s="1"/>
  <c r="F1706" i="13"/>
  <c r="P1706" i="13" s="1"/>
  <c r="F1705" i="13"/>
  <c r="P1705" i="13" s="1"/>
  <c r="F1704" i="13"/>
  <c r="P1704" i="13" s="1"/>
  <c r="F1703" i="13"/>
  <c r="P1703" i="13" s="1"/>
  <c r="F1702" i="13"/>
  <c r="P1702" i="13" s="1"/>
  <c r="F1701" i="13"/>
  <c r="P1701" i="13" s="1"/>
  <c r="F1700" i="13"/>
  <c r="P1700" i="13" s="1"/>
  <c r="F1699" i="13"/>
  <c r="P1699" i="13" s="1"/>
  <c r="F1698" i="13"/>
  <c r="P1698" i="13" s="1"/>
  <c r="F1697" i="13"/>
  <c r="P1697" i="13" s="1"/>
  <c r="F1696" i="13"/>
  <c r="P1696" i="13" s="1"/>
  <c r="F1695" i="13"/>
  <c r="P1695" i="13" s="1"/>
  <c r="F1694" i="13"/>
  <c r="P1694" i="13" s="1"/>
  <c r="F1693" i="13"/>
  <c r="P1693" i="13" s="1"/>
  <c r="F1692" i="13"/>
  <c r="P1692" i="13" s="1"/>
  <c r="F1691" i="13"/>
  <c r="P1691" i="13" s="1"/>
  <c r="F1690" i="13"/>
  <c r="P1690" i="13" s="1"/>
  <c r="F1689" i="13"/>
  <c r="P1689" i="13" s="1"/>
  <c r="F1688" i="13"/>
  <c r="P1688" i="13" s="1"/>
  <c r="F1687" i="13"/>
  <c r="P1687" i="13" s="1"/>
  <c r="F1686" i="13"/>
  <c r="P1686" i="13" s="1"/>
  <c r="F1685" i="13"/>
  <c r="P1685" i="13" s="1"/>
  <c r="F1684" i="13"/>
  <c r="P1684" i="13" s="1"/>
  <c r="F1683" i="13"/>
  <c r="P1683" i="13" s="1"/>
  <c r="F1682" i="13"/>
  <c r="P1682" i="13" s="1"/>
  <c r="F1681" i="13"/>
  <c r="P1681" i="13" s="1"/>
  <c r="F1680" i="13"/>
  <c r="P1680" i="13" s="1"/>
  <c r="F1679" i="13"/>
  <c r="P1679" i="13" s="1"/>
  <c r="F1678" i="13"/>
  <c r="P1678" i="13" s="1"/>
  <c r="F1677" i="13"/>
  <c r="P1677" i="13" s="1"/>
  <c r="F1676" i="13"/>
  <c r="P1676" i="13" s="1"/>
  <c r="F1675" i="13"/>
  <c r="P1675" i="13" s="1"/>
  <c r="F1674" i="13"/>
  <c r="P1674" i="13" s="1"/>
  <c r="F1673" i="13"/>
  <c r="P1673" i="13" s="1"/>
  <c r="F1672" i="13"/>
  <c r="P1672" i="13" s="1"/>
  <c r="F1671" i="13"/>
  <c r="P1671" i="13" s="1"/>
  <c r="F1670" i="13"/>
  <c r="P1670" i="13" s="1"/>
  <c r="F1669" i="13"/>
  <c r="P1669" i="13" s="1"/>
  <c r="F1668" i="13"/>
  <c r="P1668" i="13" s="1"/>
  <c r="F1667" i="13"/>
  <c r="P1667" i="13" s="1"/>
  <c r="F1666" i="13"/>
  <c r="P1666" i="13" s="1"/>
  <c r="F1665" i="13"/>
  <c r="P1665" i="13" s="1"/>
  <c r="F1664" i="13"/>
  <c r="P1664" i="13" s="1"/>
  <c r="F1663" i="13"/>
  <c r="P1663" i="13" s="1"/>
  <c r="F1662" i="13"/>
  <c r="P1662" i="13" s="1"/>
  <c r="F1661" i="13"/>
  <c r="P1661" i="13" s="1"/>
  <c r="F1660" i="13"/>
  <c r="P1660" i="13" s="1"/>
  <c r="F1659" i="13"/>
  <c r="P1659" i="13" s="1"/>
  <c r="F1658" i="13"/>
  <c r="P1658" i="13" s="1"/>
  <c r="F1657" i="13"/>
  <c r="P1657" i="13" s="1"/>
  <c r="F1656" i="13"/>
  <c r="P1656" i="13" s="1"/>
  <c r="F1655" i="13"/>
  <c r="P1655" i="13" s="1"/>
  <c r="F1654" i="13"/>
  <c r="P1654" i="13" s="1"/>
  <c r="F1653" i="13"/>
  <c r="P1653" i="13" s="1"/>
  <c r="F1652" i="13"/>
  <c r="P1652" i="13" s="1"/>
  <c r="F1651" i="13"/>
  <c r="P1651" i="13" s="1"/>
  <c r="F1650" i="13"/>
  <c r="P1650" i="13" s="1"/>
  <c r="F1649" i="13"/>
  <c r="P1649" i="13" s="1"/>
  <c r="F1648" i="13"/>
  <c r="P1648" i="13" s="1"/>
  <c r="F1647" i="13"/>
  <c r="P1647" i="13" s="1"/>
  <c r="F1646" i="13"/>
  <c r="P1646" i="13" s="1"/>
  <c r="F1645" i="13"/>
  <c r="P1645" i="13" s="1"/>
  <c r="F1644" i="13"/>
  <c r="P1644" i="13" s="1"/>
  <c r="F1643" i="13"/>
  <c r="P1643" i="13" s="1"/>
  <c r="F1642" i="13"/>
  <c r="P1642" i="13" s="1"/>
  <c r="F1641" i="13"/>
  <c r="P1641" i="13" s="1"/>
  <c r="F1640" i="13"/>
  <c r="P1640" i="13" s="1"/>
  <c r="F1639" i="13"/>
  <c r="P1639" i="13" s="1"/>
  <c r="F1638" i="13"/>
  <c r="P1638" i="13" s="1"/>
  <c r="F1637" i="13"/>
  <c r="P1637" i="13" s="1"/>
  <c r="F1636" i="13"/>
  <c r="P1636" i="13" s="1"/>
  <c r="F1635" i="13"/>
  <c r="P1635" i="13" s="1"/>
  <c r="F1634" i="13"/>
  <c r="P1634" i="13" s="1"/>
  <c r="F1633" i="13"/>
  <c r="P1633" i="13" s="1"/>
  <c r="F1632" i="13"/>
  <c r="P1632" i="13" s="1"/>
  <c r="F1631" i="13"/>
  <c r="P1631" i="13" s="1"/>
  <c r="F1630" i="13"/>
  <c r="P1630" i="13" s="1"/>
  <c r="F1629" i="13"/>
  <c r="P1629" i="13" s="1"/>
  <c r="F1628" i="13"/>
  <c r="P1628" i="13" s="1"/>
  <c r="F1627" i="13"/>
  <c r="P1627" i="13" s="1"/>
  <c r="F1626" i="13"/>
  <c r="P1626" i="13" s="1"/>
  <c r="F1625" i="13"/>
  <c r="P1625" i="13" s="1"/>
  <c r="F1624" i="13"/>
  <c r="P1624" i="13" s="1"/>
  <c r="F1623" i="13"/>
  <c r="P1623" i="13" s="1"/>
  <c r="F1622" i="13"/>
  <c r="P1622" i="13" s="1"/>
  <c r="F1621" i="13"/>
  <c r="P1621" i="13" s="1"/>
  <c r="F1620" i="13"/>
  <c r="P1620" i="13" s="1"/>
  <c r="F1619" i="13"/>
  <c r="P1619" i="13" s="1"/>
  <c r="F1618" i="13"/>
  <c r="P1618" i="13" s="1"/>
  <c r="F1617" i="13"/>
  <c r="P1617" i="13" s="1"/>
  <c r="F1616" i="13"/>
  <c r="P1616" i="13" s="1"/>
  <c r="F1615" i="13"/>
  <c r="P1615" i="13" s="1"/>
  <c r="F1614" i="13"/>
  <c r="P1614" i="13" s="1"/>
  <c r="F1613" i="13"/>
  <c r="P1613" i="13" s="1"/>
  <c r="F1612" i="13"/>
  <c r="P1612" i="13" s="1"/>
  <c r="F1611" i="13"/>
  <c r="P1611" i="13" s="1"/>
  <c r="F1610" i="13"/>
  <c r="P1610" i="13" s="1"/>
  <c r="F1609" i="13"/>
  <c r="P1609" i="13" s="1"/>
  <c r="F1608" i="13"/>
  <c r="P1608" i="13" s="1"/>
  <c r="F1607" i="13"/>
  <c r="P1607" i="13" s="1"/>
  <c r="F1606" i="13"/>
  <c r="P1606" i="13" s="1"/>
  <c r="F1605" i="13"/>
  <c r="P1605" i="13" s="1"/>
  <c r="F1604" i="13"/>
  <c r="P1604" i="13" s="1"/>
  <c r="F1603" i="13"/>
  <c r="P1603" i="13" s="1"/>
  <c r="F1602" i="13"/>
  <c r="P1602" i="13" s="1"/>
  <c r="F1601" i="13"/>
  <c r="P1601" i="13" s="1"/>
  <c r="F1600" i="13"/>
  <c r="P1600" i="13" s="1"/>
  <c r="F1599" i="13"/>
  <c r="P1599" i="13" s="1"/>
  <c r="F1598" i="13"/>
  <c r="P1598" i="13" s="1"/>
  <c r="F1597" i="13"/>
  <c r="P1597" i="13" s="1"/>
  <c r="F1596" i="13"/>
  <c r="P1596" i="13" s="1"/>
  <c r="F1595" i="13"/>
  <c r="P1595" i="13" s="1"/>
  <c r="F1594" i="13"/>
  <c r="P1594" i="13" s="1"/>
  <c r="F1593" i="13"/>
  <c r="P1593" i="13" s="1"/>
  <c r="F1592" i="13"/>
  <c r="P1592" i="13" s="1"/>
  <c r="F1591" i="13"/>
  <c r="P1591" i="13" s="1"/>
  <c r="F1590" i="13"/>
  <c r="P1590" i="13" s="1"/>
  <c r="F1589" i="13"/>
  <c r="P1589" i="13" s="1"/>
  <c r="F1588" i="13"/>
  <c r="P1588" i="13" s="1"/>
  <c r="F1587" i="13"/>
  <c r="P1587" i="13" s="1"/>
  <c r="F1586" i="13"/>
  <c r="P1586" i="13" s="1"/>
  <c r="F1585" i="13"/>
  <c r="P1585" i="13" s="1"/>
  <c r="F1584" i="13"/>
  <c r="P1584" i="13" s="1"/>
  <c r="F1583" i="13"/>
  <c r="P1583" i="13" s="1"/>
  <c r="F1582" i="13"/>
  <c r="P1582" i="13" s="1"/>
  <c r="F1581" i="13"/>
  <c r="P1581" i="13" s="1"/>
  <c r="F1580" i="13"/>
  <c r="P1580" i="13" s="1"/>
  <c r="F1579" i="13"/>
  <c r="P1579" i="13" s="1"/>
  <c r="F1578" i="13"/>
  <c r="P1578" i="13" s="1"/>
  <c r="F1577" i="13"/>
  <c r="P1577" i="13" s="1"/>
  <c r="F1576" i="13"/>
  <c r="P1576" i="13" s="1"/>
  <c r="F1575" i="13"/>
  <c r="P1575" i="13" s="1"/>
  <c r="F1574" i="13"/>
  <c r="P1574" i="13" s="1"/>
  <c r="F1573" i="13"/>
  <c r="P1573" i="13" s="1"/>
  <c r="F1572" i="13"/>
  <c r="P1572" i="13" s="1"/>
  <c r="F1571" i="13"/>
  <c r="P1571" i="13" s="1"/>
  <c r="F1570" i="13"/>
  <c r="P1570" i="13" s="1"/>
  <c r="F1569" i="13"/>
  <c r="P1569" i="13" s="1"/>
  <c r="F1568" i="13"/>
  <c r="P1568" i="13" s="1"/>
  <c r="F1567" i="13"/>
  <c r="P1567" i="13" s="1"/>
  <c r="F1566" i="13"/>
  <c r="P1566" i="13" s="1"/>
  <c r="F1565" i="13"/>
  <c r="P1565" i="13" s="1"/>
  <c r="F1564" i="13"/>
  <c r="P1564" i="13" s="1"/>
  <c r="F1563" i="13"/>
  <c r="P1563" i="13" s="1"/>
  <c r="F1562" i="13"/>
  <c r="P1562" i="13" s="1"/>
  <c r="F1561" i="13"/>
  <c r="P1561" i="13" s="1"/>
  <c r="F1560" i="13"/>
  <c r="P1560" i="13" s="1"/>
  <c r="F1559" i="13"/>
  <c r="P1559" i="13" s="1"/>
  <c r="F1558" i="13"/>
  <c r="P1558" i="13" s="1"/>
  <c r="F1557" i="13"/>
  <c r="P1557" i="13" s="1"/>
  <c r="F1556" i="13"/>
  <c r="P1556" i="13" s="1"/>
  <c r="F1555" i="13"/>
  <c r="P1555" i="13" s="1"/>
  <c r="F1554" i="13"/>
  <c r="P1554" i="13" s="1"/>
  <c r="F1553" i="13"/>
  <c r="P1553" i="13" s="1"/>
  <c r="F1552" i="13"/>
  <c r="P1552" i="13" s="1"/>
  <c r="F1551" i="13"/>
  <c r="P1551" i="13" s="1"/>
  <c r="F1550" i="13"/>
  <c r="P1550" i="13" s="1"/>
  <c r="F1549" i="13"/>
  <c r="P1549" i="13" s="1"/>
  <c r="F1548" i="13"/>
  <c r="P1548" i="13" s="1"/>
  <c r="F1547" i="13"/>
  <c r="P1547" i="13" s="1"/>
  <c r="F1546" i="13"/>
  <c r="P1546" i="13" s="1"/>
  <c r="F1545" i="13"/>
  <c r="P1545" i="13" s="1"/>
  <c r="F1544" i="13"/>
  <c r="P1544" i="13" s="1"/>
  <c r="F1543" i="13"/>
  <c r="P1543" i="13" s="1"/>
  <c r="F1542" i="13"/>
  <c r="P1542" i="13" s="1"/>
  <c r="F1541" i="13"/>
  <c r="P1541" i="13" s="1"/>
  <c r="F1540" i="13"/>
  <c r="P1540" i="13" s="1"/>
  <c r="F1539" i="13"/>
  <c r="P1539" i="13" s="1"/>
  <c r="F1538" i="13"/>
  <c r="P1538" i="13" s="1"/>
  <c r="F1537" i="13"/>
  <c r="P1537" i="13" s="1"/>
  <c r="F1536" i="13"/>
  <c r="P1536" i="13" s="1"/>
  <c r="F1535" i="13"/>
  <c r="P1535" i="13" s="1"/>
  <c r="F1534" i="13"/>
  <c r="P1534" i="13" s="1"/>
  <c r="F1533" i="13"/>
  <c r="P1533" i="13" s="1"/>
  <c r="F1532" i="13"/>
  <c r="P1532" i="13" s="1"/>
  <c r="F1531" i="13"/>
  <c r="P1531" i="13" s="1"/>
  <c r="F1530" i="13"/>
  <c r="P1530" i="13" s="1"/>
  <c r="F1529" i="13"/>
  <c r="P1529" i="13" s="1"/>
  <c r="F1528" i="13"/>
  <c r="P1528" i="13" s="1"/>
  <c r="F1527" i="13"/>
  <c r="P1527" i="13" s="1"/>
  <c r="F1526" i="13"/>
  <c r="P1526" i="13" s="1"/>
  <c r="F1525" i="13"/>
  <c r="P1525" i="13" s="1"/>
  <c r="F1524" i="13"/>
  <c r="P1524" i="13" s="1"/>
  <c r="F1523" i="13"/>
  <c r="P1523" i="13" s="1"/>
  <c r="F1522" i="13"/>
  <c r="P1522" i="13" s="1"/>
  <c r="F1521" i="13"/>
  <c r="P1521" i="13" s="1"/>
  <c r="F1520" i="13"/>
  <c r="P1520" i="13" s="1"/>
  <c r="F1519" i="13"/>
  <c r="P1519" i="13" s="1"/>
  <c r="F1518" i="13"/>
  <c r="P1518" i="13" s="1"/>
  <c r="F1517" i="13"/>
  <c r="P1517" i="13" s="1"/>
  <c r="F1516" i="13"/>
  <c r="P1516" i="13" s="1"/>
  <c r="F1515" i="13"/>
  <c r="P1515" i="13" s="1"/>
  <c r="F1514" i="13"/>
  <c r="P1514" i="13" s="1"/>
  <c r="F1513" i="13"/>
  <c r="P1513" i="13" s="1"/>
  <c r="F1512" i="13"/>
  <c r="P1512" i="13" s="1"/>
  <c r="F1511" i="13"/>
  <c r="P1511" i="13" s="1"/>
  <c r="F1510" i="13"/>
  <c r="P1510" i="13" s="1"/>
  <c r="F1509" i="13"/>
  <c r="P1509" i="13" s="1"/>
  <c r="F1508" i="13"/>
  <c r="P1508" i="13" s="1"/>
  <c r="F1507" i="13"/>
  <c r="P1507" i="13" s="1"/>
  <c r="F1506" i="13"/>
  <c r="P1506" i="13" s="1"/>
  <c r="F1505" i="13"/>
  <c r="P1505" i="13" s="1"/>
  <c r="F1504" i="13"/>
  <c r="P1504" i="13" s="1"/>
  <c r="F1503" i="13"/>
  <c r="P1503" i="13" s="1"/>
  <c r="F1502" i="13"/>
  <c r="P1502" i="13" s="1"/>
  <c r="F1501" i="13"/>
  <c r="P1501" i="13" s="1"/>
  <c r="F1500" i="13"/>
  <c r="P1500" i="13" s="1"/>
  <c r="F1499" i="13"/>
  <c r="P1499" i="13" s="1"/>
  <c r="F1498" i="13"/>
  <c r="P1498" i="13" s="1"/>
  <c r="F1497" i="13"/>
  <c r="P1497" i="13" s="1"/>
  <c r="F1496" i="13"/>
  <c r="P1496" i="13" s="1"/>
  <c r="F1495" i="13"/>
  <c r="P1495" i="13" s="1"/>
  <c r="F1494" i="13"/>
  <c r="P1494" i="13" s="1"/>
  <c r="F1493" i="13"/>
  <c r="P1493" i="13" s="1"/>
  <c r="F1492" i="13"/>
  <c r="P1492" i="13" s="1"/>
  <c r="F1491" i="13"/>
  <c r="P1491" i="13" s="1"/>
  <c r="F1490" i="13"/>
  <c r="P1490" i="13" s="1"/>
  <c r="F1489" i="13"/>
  <c r="P1489" i="13" s="1"/>
  <c r="F1488" i="13"/>
  <c r="P1488" i="13" s="1"/>
  <c r="F1487" i="13"/>
  <c r="P1487" i="13" s="1"/>
  <c r="F1486" i="13"/>
  <c r="P1486" i="13" s="1"/>
  <c r="F1485" i="13"/>
  <c r="P1485" i="13" s="1"/>
  <c r="F1484" i="13"/>
  <c r="P1484" i="13" s="1"/>
  <c r="F1483" i="13"/>
  <c r="P1483" i="13" s="1"/>
  <c r="F1482" i="13"/>
  <c r="P1482" i="13" s="1"/>
  <c r="F1481" i="13"/>
  <c r="P1481" i="13" s="1"/>
  <c r="F1480" i="13"/>
  <c r="P1480" i="13" s="1"/>
  <c r="F1479" i="13"/>
  <c r="P1479" i="13" s="1"/>
  <c r="F1478" i="13"/>
  <c r="P1478" i="13" s="1"/>
  <c r="F1477" i="13"/>
  <c r="P1477" i="13" s="1"/>
  <c r="F1476" i="13"/>
  <c r="P1476" i="13" s="1"/>
  <c r="F1475" i="13"/>
  <c r="P1475" i="13" s="1"/>
  <c r="F1474" i="13"/>
  <c r="P1474" i="13" s="1"/>
  <c r="F1473" i="13"/>
  <c r="P1473" i="13" s="1"/>
  <c r="F1472" i="13"/>
  <c r="P1472" i="13" s="1"/>
  <c r="F1471" i="13"/>
  <c r="P1471" i="13" s="1"/>
  <c r="F1470" i="13"/>
  <c r="P1470" i="13" s="1"/>
  <c r="F1469" i="13"/>
  <c r="P1469" i="13" s="1"/>
  <c r="F1468" i="13"/>
  <c r="P1468" i="13" s="1"/>
  <c r="F1467" i="13"/>
  <c r="P1467" i="13" s="1"/>
  <c r="F1466" i="13"/>
  <c r="P1466" i="13" s="1"/>
  <c r="F1465" i="13"/>
  <c r="P1465" i="13" s="1"/>
  <c r="F1464" i="13"/>
  <c r="P1464" i="13" s="1"/>
  <c r="F1463" i="13"/>
  <c r="P1463" i="13" s="1"/>
  <c r="F1462" i="13"/>
  <c r="P1462" i="13" s="1"/>
  <c r="F1461" i="13"/>
  <c r="P1461" i="13" s="1"/>
  <c r="F1460" i="13"/>
  <c r="P1460" i="13" s="1"/>
  <c r="F1459" i="13"/>
  <c r="P1459" i="13" s="1"/>
  <c r="F1458" i="13"/>
  <c r="P1458" i="13" s="1"/>
  <c r="F1457" i="13"/>
  <c r="P1457" i="13" s="1"/>
  <c r="F1456" i="13"/>
  <c r="P1456" i="13" s="1"/>
  <c r="F1455" i="13"/>
  <c r="P1455" i="13" s="1"/>
  <c r="F1454" i="13"/>
  <c r="P1454" i="13" s="1"/>
  <c r="F1453" i="13"/>
  <c r="P1453" i="13" s="1"/>
  <c r="F1452" i="13"/>
  <c r="P1452" i="13" s="1"/>
  <c r="F1451" i="13"/>
  <c r="P1451" i="13" s="1"/>
  <c r="F1450" i="13"/>
  <c r="P1450" i="13" s="1"/>
  <c r="F1449" i="13"/>
  <c r="P1449" i="13" s="1"/>
  <c r="F1448" i="13"/>
  <c r="P1448" i="13" s="1"/>
  <c r="F1447" i="13"/>
  <c r="P1447" i="13" s="1"/>
  <c r="F1446" i="13"/>
  <c r="P1446" i="13" s="1"/>
  <c r="F1445" i="13"/>
  <c r="P1445" i="13" s="1"/>
  <c r="F1444" i="13"/>
  <c r="P1444" i="13" s="1"/>
  <c r="F1443" i="13"/>
  <c r="P1443" i="13" s="1"/>
  <c r="F1442" i="13"/>
  <c r="P1442" i="13" s="1"/>
  <c r="F1441" i="13"/>
  <c r="P1441" i="13" s="1"/>
  <c r="F1440" i="13"/>
  <c r="P1440" i="13" s="1"/>
  <c r="F1439" i="13"/>
  <c r="P1439" i="13" s="1"/>
  <c r="F1438" i="13"/>
  <c r="P1438" i="13" s="1"/>
  <c r="F1437" i="13"/>
  <c r="P1437" i="13" s="1"/>
  <c r="F1436" i="13"/>
  <c r="P1436" i="13" s="1"/>
  <c r="F1435" i="13"/>
  <c r="P1435" i="13" s="1"/>
  <c r="F1434" i="13"/>
  <c r="P1434" i="13" s="1"/>
  <c r="F1433" i="13"/>
  <c r="P1433" i="13" s="1"/>
  <c r="F1432" i="13"/>
  <c r="P1432" i="13" s="1"/>
  <c r="F1431" i="13"/>
  <c r="P1431" i="13" s="1"/>
  <c r="F1430" i="13"/>
  <c r="P1430" i="13" s="1"/>
  <c r="F1429" i="13"/>
  <c r="P1429" i="13" s="1"/>
  <c r="F1428" i="13"/>
  <c r="P1428" i="13" s="1"/>
  <c r="F1427" i="13"/>
  <c r="P1427" i="13" s="1"/>
  <c r="F1426" i="13"/>
  <c r="P1426" i="13" s="1"/>
  <c r="F1425" i="13"/>
  <c r="P1425" i="13" s="1"/>
  <c r="F1424" i="13"/>
  <c r="P1424" i="13" s="1"/>
  <c r="F1423" i="13"/>
  <c r="P1423" i="13" s="1"/>
  <c r="F1422" i="13"/>
  <c r="P1422" i="13" s="1"/>
  <c r="F1421" i="13"/>
  <c r="P1421" i="13" s="1"/>
  <c r="F1420" i="13"/>
  <c r="P1420" i="13" s="1"/>
  <c r="F1419" i="13"/>
  <c r="P1419" i="13" s="1"/>
  <c r="F1418" i="13"/>
  <c r="P1418" i="13" s="1"/>
  <c r="F1417" i="13"/>
  <c r="P1417" i="13" s="1"/>
  <c r="F1416" i="13"/>
  <c r="P1416" i="13" s="1"/>
  <c r="F1415" i="13"/>
  <c r="P1415" i="13" s="1"/>
  <c r="F1414" i="13"/>
  <c r="P1414" i="13" s="1"/>
  <c r="F1413" i="13"/>
  <c r="P1413" i="13" s="1"/>
  <c r="F1412" i="13"/>
  <c r="P1412" i="13" s="1"/>
  <c r="F1411" i="13"/>
  <c r="P1411" i="13" s="1"/>
  <c r="F1410" i="13"/>
  <c r="P1410" i="13" s="1"/>
  <c r="F1409" i="13"/>
  <c r="P1409" i="13" s="1"/>
  <c r="F1408" i="13"/>
  <c r="P1408" i="13" s="1"/>
  <c r="F1407" i="13"/>
  <c r="P1407" i="13" s="1"/>
  <c r="F1406" i="13"/>
  <c r="P1406" i="13" s="1"/>
  <c r="F1405" i="13"/>
  <c r="P1405" i="13" s="1"/>
  <c r="F1404" i="13"/>
  <c r="P1404" i="13" s="1"/>
  <c r="F1403" i="13"/>
  <c r="P1403" i="13" s="1"/>
  <c r="F1402" i="13"/>
  <c r="P1402" i="13" s="1"/>
  <c r="F1401" i="13"/>
  <c r="P1401" i="13" s="1"/>
  <c r="F1400" i="13"/>
  <c r="P1400" i="13" s="1"/>
  <c r="F1399" i="13"/>
  <c r="P1399" i="13" s="1"/>
  <c r="F1398" i="13"/>
  <c r="P1398" i="13" s="1"/>
  <c r="F1397" i="13"/>
  <c r="P1397" i="13" s="1"/>
  <c r="F1396" i="13"/>
  <c r="P1396" i="13" s="1"/>
  <c r="F1395" i="13"/>
  <c r="P1395" i="13" s="1"/>
  <c r="F1394" i="13"/>
  <c r="P1394" i="13" s="1"/>
  <c r="F1393" i="13"/>
  <c r="P1393" i="13" s="1"/>
  <c r="F1392" i="13"/>
  <c r="P1392" i="13" s="1"/>
  <c r="F1391" i="13"/>
  <c r="P1391" i="13" s="1"/>
  <c r="F1390" i="13"/>
  <c r="P1390" i="13" s="1"/>
  <c r="F1389" i="13"/>
  <c r="P1389" i="13" s="1"/>
  <c r="F1388" i="13"/>
  <c r="P1388" i="13" s="1"/>
  <c r="F1387" i="13"/>
  <c r="P1387" i="13" s="1"/>
  <c r="F1386" i="13"/>
  <c r="P1386" i="13" s="1"/>
  <c r="F1385" i="13"/>
  <c r="P1385" i="13" s="1"/>
  <c r="F1384" i="13"/>
  <c r="P1384" i="13" s="1"/>
  <c r="F1383" i="13"/>
  <c r="P1383" i="13" s="1"/>
  <c r="F1382" i="13"/>
  <c r="P1382" i="13" s="1"/>
  <c r="F1381" i="13"/>
  <c r="P1381" i="13" s="1"/>
  <c r="F1380" i="13"/>
  <c r="P1380" i="13" s="1"/>
  <c r="F1379" i="13"/>
  <c r="P1379" i="13" s="1"/>
  <c r="F1378" i="13"/>
  <c r="P1378" i="13" s="1"/>
  <c r="F1377" i="13"/>
  <c r="P1377" i="13" s="1"/>
  <c r="F1376" i="13"/>
  <c r="P1376" i="13" s="1"/>
  <c r="F1375" i="13"/>
  <c r="P1375" i="13" s="1"/>
  <c r="F1374" i="13"/>
  <c r="P1374" i="13" s="1"/>
  <c r="F1373" i="13"/>
  <c r="P1373" i="13" s="1"/>
  <c r="F1372" i="13"/>
  <c r="P1372" i="13" s="1"/>
  <c r="F1371" i="13"/>
  <c r="P1371" i="13" s="1"/>
  <c r="F1370" i="13"/>
  <c r="P1370" i="13" s="1"/>
  <c r="F1369" i="13"/>
  <c r="P1369" i="13" s="1"/>
  <c r="F1368" i="13"/>
  <c r="P1368" i="13" s="1"/>
  <c r="F1367" i="13"/>
  <c r="P1367" i="13" s="1"/>
  <c r="F1366" i="13"/>
  <c r="P1366" i="13" s="1"/>
  <c r="F1365" i="13"/>
  <c r="P1365" i="13" s="1"/>
  <c r="F1364" i="13"/>
  <c r="P1364" i="13" s="1"/>
  <c r="F1363" i="13"/>
  <c r="P1363" i="13" s="1"/>
  <c r="F1362" i="13"/>
  <c r="P1362" i="13" s="1"/>
  <c r="F1361" i="13"/>
  <c r="P1361" i="13" s="1"/>
  <c r="F1360" i="13"/>
  <c r="P1360" i="13" s="1"/>
  <c r="F1359" i="13"/>
  <c r="P1359" i="13" s="1"/>
  <c r="F1358" i="13"/>
  <c r="P1358" i="13" s="1"/>
  <c r="F1357" i="13"/>
  <c r="P1357" i="13" s="1"/>
  <c r="F1356" i="13"/>
  <c r="P1356" i="13" s="1"/>
  <c r="F1355" i="13"/>
  <c r="P1355" i="13" s="1"/>
  <c r="F1354" i="13"/>
  <c r="P1354" i="13" s="1"/>
  <c r="F1353" i="13"/>
  <c r="P1353" i="13" s="1"/>
  <c r="F1352" i="13"/>
  <c r="P1352" i="13" s="1"/>
  <c r="F1351" i="13"/>
  <c r="P1351" i="13" s="1"/>
  <c r="F1350" i="13"/>
  <c r="P1350" i="13" s="1"/>
  <c r="F1349" i="13"/>
  <c r="P1349" i="13" s="1"/>
  <c r="F1348" i="13"/>
  <c r="P1348" i="13" s="1"/>
  <c r="F1347" i="13"/>
  <c r="P1347" i="13" s="1"/>
  <c r="F1346" i="13"/>
  <c r="P1346" i="13" s="1"/>
  <c r="F1345" i="13"/>
  <c r="P1345" i="13" s="1"/>
  <c r="F1344" i="13"/>
  <c r="P1344" i="13" s="1"/>
  <c r="F1343" i="13"/>
  <c r="P1343" i="13" s="1"/>
  <c r="F1342" i="13"/>
  <c r="P1342" i="13" s="1"/>
  <c r="F1341" i="13"/>
  <c r="P1341" i="13" s="1"/>
  <c r="F1340" i="13"/>
  <c r="P1340" i="13" s="1"/>
  <c r="F1339" i="13"/>
  <c r="P1339" i="13" s="1"/>
  <c r="F1338" i="13"/>
  <c r="P1338" i="13" s="1"/>
  <c r="F1337" i="13"/>
  <c r="P1337" i="13" s="1"/>
  <c r="F1336" i="13"/>
  <c r="P1336" i="13" s="1"/>
  <c r="F1335" i="13"/>
  <c r="P1335" i="13" s="1"/>
  <c r="F1334" i="13"/>
  <c r="P1334" i="13" s="1"/>
  <c r="F1333" i="13"/>
  <c r="P1333" i="13" s="1"/>
  <c r="F1332" i="13"/>
  <c r="P1332" i="13" s="1"/>
  <c r="F1331" i="13"/>
  <c r="P1331" i="13" s="1"/>
  <c r="F1330" i="13"/>
  <c r="P1330" i="13" s="1"/>
  <c r="F1329" i="13"/>
  <c r="P1329" i="13" s="1"/>
  <c r="F1328" i="13"/>
  <c r="P1328" i="13" s="1"/>
  <c r="F1327" i="13"/>
  <c r="P1327" i="13" s="1"/>
  <c r="F1326" i="13"/>
  <c r="P1326" i="13" s="1"/>
  <c r="F1325" i="13"/>
  <c r="P1325" i="13" s="1"/>
  <c r="F1324" i="13"/>
  <c r="P1324" i="13" s="1"/>
  <c r="F1323" i="13"/>
  <c r="P1323" i="13" s="1"/>
  <c r="F1322" i="13"/>
  <c r="P1322" i="13" s="1"/>
  <c r="F1321" i="13"/>
  <c r="P1321" i="13" s="1"/>
  <c r="F1320" i="13"/>
  <c r="P1320" i="13" s="1"/>
  <c r="F1319" i="13"/>
  <c r="P1319" i="13" s="1"/>
  <c r="F1318" i="13"/>
  <c r="P1318" i="13" s="1"/>
  <c r="F1317" i="13"/>
  <c r="P1317" i="13" s="1"/>
  <c r="F1316" i="13"/>
  <c r="P1316" i="13" s="1"/>
  <c r="F1315" i="13"/>
  <c r="P1315" i="13" s="1"/>
  <c r="F1314" i="13"/>
  <c r="P1314" i="13" s="1"/>
  <c r="F1313" i="13"/>
  <c r="P1313" i="13" s="1"/>
  <c r="F1312" i="13"/>
  <c r="P1312" i="13" s="1"/>
  <c r="F1311" i="13"/>
  <c r="P1311" i="13" s="1"/>
  <c r="F1310" i="13"/>
  <c r="P1310" i="13" s="1"/>
  <c r="F1309" i="13"/>
  <c r="P1309" i="13" s="1"/>
  <c r="F1308" i="13"/>
  <c r="P1308" i="13" s="1"/>
  <c r="F1307" i="13"/>
  <c r="P1307" i="13" s="1"/>
  <c r="F1306" i="13"/>
  <c r="P1306" i="13" s="1"/>
  <c r="F1305" i="13"/>
  <c r="P1305" i="13" s="1"/>
  <c r="F1304" i="13"/>
  <c r="P1304" i="13" s="1"/>
  <c r="F1303" i="13"/>
  <c r="P1303" i="13" s="1"/>
  <c r="F1302" i="13"/>
  <c r="P1302" i="13" s="1"/>
  <c r="F1301" i="13"/>
  <c r="P1301" i="13" s="1"/>
  <c r="F1300" i="13"/>
  <c r="P1300" i="13" s="1"/>
  <c r="F1299" i="13"/>
  <c r="P1299" i="13" s="1"/>
  <c r="F1298" i="13"/>
  <c r="P1298" i="13" s="1"/>
  <c r="F1297" i="13"/>
  <c r="P1297" i="13" s="1"/>
  <c r="F1296" i="13"/>
  <c r="P1296" i="13" s="1"/>
  <c r="F1295" i="13"/>
  <c r="P1295" i="13" s="1"/>
  <c r="F1294" i="13"/>
  <c r="P1294" i="13" s="1"/>
  <c r="F1293" i="13"/>
  <c r="P1293" i="13" s="1"/>
  <c r="F1292" i="13"/>
  <c r="P1292" i="13" s="1"/>
  <c r="F1291" i="13"/>
  <c r="P1291" i="13" s="1"/>
  <c r="F1290" i="13"/>
  <c r="P1290" i="13" s="1"/>
  <c r="F1289" i="13"/>
  <c r="P1289" i="13" s="1"/>
  <c r="F1288" i="13"/>
  <c r="P1288" i="13" s="1"/>
  <c r="F1287" i="13"/>
  <c r="P1287" i="13" s="1"/>
  <c r="F1286" i="13"/>
  <c r="P1286" i="13" s="1"/>
  <c r="F1285" i="13"/>
  <c r="P1285" i="13" s="1"/>
  <c r="F1284" i="13"/>
  <c r="P1284" i="13" s="1"/>
  <c r="F1283" i="13"/>
  <c r="P1283" i="13" s="1"/>
  <c r="F1282" i="13"/>
  <c r="P1282" i="13" s="1"/>
  <c r="F1281" i="13"/>
  <c r="P1281" i="13" s="1"/>
  <c r="F1280" i="13"/>
  <c r="P1280" i="13" s="1"/>
  <c r="F1279" i="13"/>
  <c r="P1279" i="13" s="1"/>
  <c r="F1278" i="13"/>
  <c r="P1278" i="13" s="1"/>
  <c r="F1277" i="13"/>
  <c r="P1277" i="13" s="1"/>
  <c r="F1276" i="13"/>
  <c r="P1276" i="13" s="1"/>
  <c r="F1275" i="13"/>
  <c r="P1275" i="13" s="1"/>
  <c r="F1274" i="13"/>
  <c r="P1274" i="13" s="1"/>
  <c r="F1273" i="13"/>
  <c r="P1273" i="13" s="1"/>
  <c r="F1272" i="13"/>
  <c r="P1272" i="13" s="1"/>
  <c r="F1271" i="13"/>
  <c r="P1271" i="13" s="1"/>
  <c r="F1270" i="13"/>
  <c r="P1270" i="13" s="1"/>
  <c r="F1269" i="13"/>
  <c r="P1269" i="13" s="1"/>
  <c r="F1268" i="13"/>
  <c r="P1268" i="13" s="1"/>
  <c r="F1267" i="13"/>
  <c r="P1267" i="13" s="1"/>
  <c r="F1266" i="13"/>
  <c r="P1266" i="13" s="1"/>
  <c r="F1265" i="13"/>
  <c r="P1265" i="13" s="1"/>
  <c r="F1264" i="13"/>
  <c r="P1264" i="13" s="1"/>
  <c r="F1263" i="13"/>
  <c r="P1263" i="13" s="1"/>
  <c r="F1262" i="13"/>
  <c r="P1262" i="13" s="1"/>
  <c r="F1261" i="13"/>
  <c r="P1261" i="13" s="1"/>
  <c r="F1260" i="13"/>
  <c r="P1260" i="13" s="1"/>
  <c r="F1259" i="13"/>
  <c r="P1259" i="13" s="1"/>
  <c r="F1258" i="13"/>
  <c r="P1258" i="13" s="1"/>
  <c r="F1257" i="13"/>
  <c r="P1257" i="13" s="1"/>
  <c r="F1256" i="13"/>
  <c r="P1256" i="13" s="1"/>
  <c r="F1255" i="13"/>
  <c r="P1255" i="13" s="1"/>
  <c r="F1254" i="13"/>
  <c r="P1254" i="13" s="1"/>
  <c r="F1253" i="13"/>
  <c r="P1253" i="13" s="1"/>
  <c r="F1252" i="13"/>
  <c r="P1252" i="13" s="1"/>
  <c r="F1251" i="13"/>
  <c r="P1251" i="13" s="1"/>
  <c r="F1250" i="13"/>
  <c r="P1250" i="13" s="1"/>
  <c r="F1249" i="13"/>
  <c r="P1249" i="13" s="1"/>
  <c r="F1248" i="13"/>
  <c r="P1248" i="13" s="1"/>
  <c r="F1247" i="13"/>
  <c r="P1247" i="13" s="1"/>
  <c r="F1246" i="13"/>
  <c r="P1246" i="13" s="1"/>
  <c r="F1245" i="13"/>
  <c r="P1245" i="13" s="1"/>
  <c r="F1244" i="13"/>
  <c r="P1244" i="13" s="1"/>
  <c r="F1243" i="13"/>
  <c r="P1243" i="13" s="1"/>
  <c r="F1242" i="13"/>
  <c r="P1242" i="13" s="1"/>
  <c r="F1241" i="13"/>
  <c r="P1241" i="13" s="1"/>
  <c r="F1240" i="13"/>
  <c r="P1240" i="13" s="1"/>
  <c r="F1239" i="13"/>
  <c r="P1239" i="13" s="1"/>
  <c r="F1238" i="13"/>
  <c r="P1238" i="13" s="1"/>
  <c r="F1237" i="13"/>
  <c r="P1237" i="13" s="1"/>
  <c r="F1236" i="13"/>
  <c r="P1236" i="13" s="1"/>
  <c r="F1235" i="13"/>
  <c r="P1235" i="13" s="1"/>
  <c r="F1234" i="13"/>
  <c r="P1234" i="13" s="1"/>
  <c r="F1233" i="13"/>
  <c r="P1233" i="13" s="1"/>
  <c r="F1232" i="13"/>
  <c r="P1232" i="13" s="1"/>
  <c r="F1231" i="13"/>
  <c r="P1231" i="13" s="1"/>
  <c r="F1230" i="13"/>
  <c r="P1230" i="13" s="1"/>
  <c r="F1229" i="13"/>
  <c r="P1229" i="13" s="1"/>
  <c r="F1228" i="13"/>
  <c r="P1228" i="13" s="1"/>
  <c r="F1227" i="13"/>
  <c r="P1227" i="13" s="1"/>
  <c r="F1226" i="13"/>
  <c r="P1226" i="13" s="1"/>
  <c r="F1225" i="13"/>
  <c r="P1225" i="13" s="1"/>
  <c r="F1224" i="13"/>
  <c r="P1224" i="13" s="1"/>
  <c r="F1223" i="13"/>
  <c r="P1223" i="13" s="1"/>
  <c r="F1222" i="13"/>
  <c r="P1222" i="13" s="1"/>
  <c r="F1221" i="13"/>
  <c r="P1221" i="13" s="1"/>
  <c r="F1220" i="13"/>
  <c r="P1220" i="13" s="1"/>
  <c r="F1219" i="13"/>
  <c r="P1219" i="13" s="1"/>
  <c r="F1218" i="13"/>
  <c r="P1218" i="13" s="1"/>
  <c r="F1217" i="13"/>
  <c r="P1217" i="13" s="1"/>
  <c r="F1216" i="13"/>
  <c r="P1216" i="13" s="1"/>
  <c r="F1215" i="13"/>
  <c r="P1215" i="13" s="1"/>
  <c r="F1214" i="13"/>
  <c r="P1214" i="13" s="1"/>
  <c r="F1213" i="13"/>
  <c r="P1213" i="13" s="1"/>
  <c r="F1212" i="13"/>
  <c r="P1212" i="13" s="1"/>
  <c r="F1211" i="13"/>
  <c r="P1211" i="13" s="1"/>
  <c r="F1210" i="13"/>
  <c r="P1210" i="13" s="1"/>
  <c r="F1209" i="13"/>
  <c r="P1209" i="13" s="1"/>
  <c r="F1208" i="13"/>
  <c r="P1208" i="13" s="1"/>
  <c r="F1207" i="13"/>
  <c r="P1207" i="13" s="1"/>
  <c r="F1206" i="13"/>
  <c r="P1206" i="13" s="1"/>
  <c r="F1205" i="13"/>
  <c r="P1205" i="13" s="1"/>
  <c r="F1204" i="13"/>
  <c r="P1204" i="13" s="1"/>
  <c r="F1203" i="13"/>
  <c r="P1203" i="13" s="1"/>
  <c r="F1202" i="13"/>
  <c r="P1202" i="13" s="1"/>
  <c r="F1201" i="13"/>
  <c r="P1201" i="13" s="1"/>
  <c r="F1200" i="13"/>
  <c r="P1200" i="13" s="1"/>
  <c r="F1199" i="13"/>
  <c r="P1199" i="13" s="1"/>
  <c r="F1198" i="13"/>
  <c r="P1198" i="13" s="1"/>
  <c r="F1197" i="13"/>
  <c r="P1197" i="13" s="1"/>
  <c r="F1196" i="13"/>
  <c r="P1196" i="13" s="1"/>
  <c r="F1195" i="13"/>
  <c r="P1195" i="13" s="1"/>
  <c r="F1194" i="13"/>
  <c r="P1194" i="13" s="1"/>
  <c r="F1193" i="13"/>
  <c r="P1193" i="13" s="1"/>
  <c r="F1192" i="13"/>
  <c r="P1192" i="13" s="1"/>
  <c r="F1191" i="13"/>
  <c r="P1191" i="13" s="1"/>
  <c r="F1190" i="13"/>
  <c r="P1190" i="13" s="1"/>
  <c r="F1189" i="13"/>
  <c r="P1189" i="13" s="1"/>
  <c r="F1188" i="13"/>
  <c r="P1188" i="13" s="1"/>
  <c r="F1187" i="13"/>
  <c r="P1187" i="13" s="1"/>
  <c r="F1186" i="13"/>
  <c r="P1186" i="13" s="1"/>
  <c r="F1185" i="13"/>
  <c r="P1185" i="13" s="1"/>
  <c r="F1184" i="13"/>
  <c r="P1184" i="13" s="1"/>
  <c r="F1183" i="13"/>
  <c r="P1183" i="13" s="1"/>
  <c r="F1182" i="13"/>
  <c r="P1182" i="13" s="1"/>
  <c r="F1181" i="13"/>
  <c r="P1181" i="13" s="1"/>
  <c r="F1180" i="13"/>
  <c r="P1180" i="13" s="1"/>
  <c r="F1179" i="13"/>
  <c r="P1179" i="13" s="1"/>
  <c r="F1178" i="13"/>
  <c r="P1178" i="13" s="1"/>
  <c r="F1177" i="13"/>
  <c r="P1177" i="13" s="1"/>
  <c r="F1176" i="13"/>
  <c r="P1176" i="13" s="1"/>
  <c r="F1175" i="13"/>
  <c r="P1175" i="13" s="1"/>
  <c r="F1174" i="13"/>
  <c r="P1174" i="13" s="1"/>
  <c r="F1173" i="13"/>
  <c r="P1173" i="13" s="1"/>
  <c r="F1172" i="13"/>
  <c r="P1172" i="13" s="1"/>
  <c r="F1171" i="13"/>
  <c r="P1171" i="13" s="1"/>
  <c r="F1170" i="13"/>
  <c r="P1170" i="13" s="1"/>
  <c r="F1169" i="13"/>
  <c r="P1169" i="13" s="1"/>
  <c r="F1168" i="13"/>
  <c r="P1168" i="13" s="1"/>
  <c r="F1167" i="13"/>
  <c r="P1167" i="13" s="1"/>
  <c r="F1166" i="13"/>
  <c r="P1166" i="13" s="1"/>
  <c r="F1165" i="13"/>
  <c r="P1165" i="13" s="1"/>
  <c r="F1164" i="13"/>
  <c r="P1164" i="13" s="1"/>
  <c r="F1163" i="13"/>
  <c r="P1163" i="13" s="1"/>
  <c r="F1162" i="13"/>
  <c r="P1162" i="13" s="1"/>
  <c r="F1161" i="13"/>
  <c r="P1161" i="13" s="1"/>
  <c r="F1160" i="13"/>
  <c r="P1160" i="13" s="1"/>
  <c r="F1159" i="13"/>
  <c r="P1159" i="13" s="1"/>
  <c r="F1158" i="13"/>
  <c r="P1158" i="13" s="1"/>
  <c r="F1157" i="13"/>
  <c r="P1157" i="13" s="1"/>
  <c r="F1156" i="13"/>
  <c r="P1156" i="13" s="1"/>
  <c r="F1155" i="13"/>
  <c r="P1155" i="13" s="1"/>
  <c r="F1154" i="13"/>
  <c r="P1154" i="13" s="1"/>
  <c r="F1153" i="13"/>
  <c r="P1153" i="13" s="1"/>
  <c r="F1152" i="13"/>
  <c r="P1152" i="13" s="1"/>
  <c r="F1151" i="13"/>
  <c r="P1151" i="13" s="1"/>
  <c r="F1150" i="13"/>
  <c r="P1150" i="13" s="1"/>
  <c r="F1149" i="13"/>
  <c r="P1149" i="13" s="1"/>
  <c r="F1148" i="13"/>
  <c r="P1148" i="13" s="1"/>
  <c r="F1147" i="13"/>
  <c r="P1147" i="13" s="1"/>
  <c r="F1146" i="13"/>
  <c r="P1146" i="13" s="1"/>
  <c r="F1145" i="13"/>
  <c r="P1145" i="13" s="1"/>
  <c r="F1144" i="13"/>
  <c r="P1144" i="13" s="1"/>
  <c r="F1143" i="13"/>
  <c r="P1143" i="13" s="1"/>
  <c r="F1142" i="13"/>
  <c r="P1142" i="13" s="1"/>
  <c r="F1141" i="13"/>
  <c r="P1141" i="13" s="1"/>
  <c r="F1140" i="13"/>
  <c r="P1140" i="13" s="1"/>
  <c r="F1139" i="13"/>
  <c r="P1139" i="13" s="1"/>
  <c r="F1138" i="13"/>
  <c r="P1138" i="13" s="1"/>
  <c r="F1137" i="13"/>
  <c r="P1137" i="13" s="1"/>
  <c r="F1136" i="13"/>
  <c r="P1136" i="13" s="1"/>
  <c r="F1135" i="13"/>
  <c r="P1135" i="13" s="1"/>
  <c r="F1134" i="13"/>
  <c r="P1134" i="13" s="1"/>
  <c r="F1133" i="13"/>
  <c r="P1133" i="13" s="1"/>
  <c r="F1132" i="13"/>
  <c r="P1132" i="13" s="1"/>
  <c r="F1131" i="13"/>
  <c r="P1131" i="13" s="1"/>
  <c r="F1130" i="13"/>
  <c r="P1130" i="13" s="1"/>
  <c r="F1129" i="13"/>
  <c r="P1129" i="13" s="1"/>
  <c r="F1128" i="13"/>
  <c r="P1128" i="13" s="1"/>
  <c r="F1127" i="13"/>
  <c r="P1127" i="13" s="1"/>
  <c r="F1126" i="13"/>
  <c r="P1126" i="13" s="1"/>
  <c r="F1125" i="13"/>
  <c r="P1125" i="13" s="1"/>
  <c r="F1124" i="13"/>
  <c r="P1124" i="13" s="1"/>
  <c r="F1123" i="13"/>
  <c r="P1123" i="13" s="1"/>
  <c r="F1122" i="13"/>
  <c r="P1122" i="13" s="1"/>
  <c r="F1121" i="13"/>
  <c r="P1121" i="13" s="1"/>
  <c r="F1120" i="13"/>
  <c r="P1120" i="13" s="1"/>
  <c r="F1119" i="13"/>
  <c r="P1119" i="13" s="1"/>
  <c r="F1118" i="13"/>
  <c r="P1118" i="13" s="1"/>
  <c r="F1117" i="13"/>
  <c r="P1117" i="13" s="1"/>
  <c r="F1116" i="13"/>
  <c r="P1116" i="13" s="1"/>
  <c r="F1115" i="13"/>
  <c r="P1115" i="13" s="1"/>
  <c r="F1114" i="13"/>
  <c r="P1114" i="13" s="1"/>
  <c r="F1113" i="13"/>
  <c r="P1113" i="13" s="1"/>
  <c r="F1112" i="13"/>
  <c r="P1112" i="13" s="1"/>
  <c r="F1111" i="13"/>
  <c r="P1111" i="13" s="1"/>
  <c r="F1110" i="13"/>
  <c r="P1110" i="13" s="1"/>
  <c r="F1109" i="13"/>
  <c r="P1109" i="13" s="1"/>
  <c r="F1108" i="13"/>
  <c r="P1108" i="13" s="1"/>
  <c r="F1107" i="13"/>
  <c r="P1107" i="13" s="1"/>
  <c r="F1106" i="13"/>
  <c r="P1106" i="13" s="1"/>
  <c r="F1105" i="13"/>
  <c r="P1105" i="13" s="1"/>
  <c r="F1104" i="13"/>
  <c r="P1104" i="13" s="1"/>
  <c r="F1103" i="13"/>
  <c r="P1103" i="13" s="1"/>
  <c r="F1102" i="13"/>
  <c r="P1102" i="13" s="1"/>
  <c r="F1101" i="13"/>
  <c r="P1101" i="13" s="1"/>
  <c r="F1100" i="13"/>
  <c r="P1100" i="13" s="1"/>
  <c r="F1099" i="13"/>
  <c r="P1099" i="13" s="1"/>
  <c r="F1098" i="13"/>
  <c r="P1098" i="13" s="1"/>
  <c r="F1097" i="13"/>
  <c r="P1097" i="13" s="1"/>
  <c r="F1096" i="13"/>
  <c r="P1096" i="13" s="1"/>
  <c r="F1095" i="13"/>
  <c r="P1095" i="13" s="1"/>
  <c r="F1094" i="13"/>
  <c r="P1094" i="13" s="1"/>
  <c r="F1093" i="13"/>
  <c r="P1093" i="13" s="1"/>
  <c r="F1092" i="13"/>
  <c r="P1092" i="13" s="1"/>
  <c r="F1091" i="13"/>
  <c r="P1091" i="13" s="1"/>
  <c r="F1090" i="13"/>
  <c r="P1090" i="13" s="1"/>
  <c r="F1089" i="13"/>
  <c r="P1089" i="13" s="1"/>
  <c r="F1088" i="13"/>
  <c r="P1088" i="13" s="1"/>
  <c r="F1087" i="13"/>
  <c r="P1087" i="13" s="1"/>
  <c r="F1086" i="13"/>
  <c r="P1086" i="13" s="1"/>
  <c r="F1085" i="13"/>
  <c r="P1085" i="13" s="1"/>
  <c r="F1084" i="13"/>
  <c r="P1084" i="13" s="1"/>
  <c r="F1083" i="13"/>
  <c r="P1083" i="13" s="1"/>
  <c r="F1082" i="13"/>
  <c r="P1082" i="13" s="1"/>
  <c r="F1081" i="13"/>
  <c r="P1081" i="13" s="1"/>
  <c r="F1080" i="13"/>
  <c r="P1080" i="13" s="1"/>
  <c r="F1079" i="13"/>
  <c r="P1079" i="13" s="1"/>
  <c r="F1078" i="13"/>
  <c r="P1078" i="13" s="1"/>
  <c r="F1077" i="13"/>
  <c r="P1077" i="13" s="1"/>
  <c r="F1076" i="13"/>
  <c r="P1076" i="13" s="1"/>
  <c r="F1075" i="13"/>
  <c r="P1075" i="13" s="1"/>
  <c r="F1074" i="13"/>
  <c r="P1074" i="13" s="1"/>
  <c r="F1073" i="13"/>
  <c r="P1073" i="13" s="1"/>
  <c r="F1072" i="13"/>
  <c r="P1072" i="13" s="1"/>
  <c r="F1071" i="13"/>
  <c r="P1071" i="13" s="1"/>
  <c r="F1070" i="13"/>
  <c r="P1070" i="13" s="1"/>
  <c r="F1069" i="13"/>
  <c r="P1069" i="13" s="1"/>
  <c r="F1068" i="13"/>
  <c r="P1068" i="13" s="1"/>
  <c r="F1067" i="13"/>
  <c r="P1067" i="13" s="1"/>
  <c r="F1066" i="13"/>
  <c r="P1066" i="13" s="1"/>
  <c r="F1065" i="13"/>
  <c r="P1065" i="13" s="1"/>
  <c r="F1064" i="13"/>
  <c r="P1064" i="13" s="1"/>
  <c r="F1063" i="13"/>
  <c r="P1063" i="13" s="1"/>
  <c r="F1062" i="13"/>
  <c r="P1062" i="13" s="1"/>
  <c r="F1061" i="13"/>
  <c r="P1061" i="13" s="1"/>
  <c r="F1060" i="13"/>
  <c r="P1060" i="13" s="1"/>
  <c r="F1059" i="13"/>
  <c r="P1059" i="13" s="1"/>
  <c r="F1058" i="13"/>
  <c r="P1058" i="13" s="1"/>
  <c r="F1057" i="13"/>
  <c r="P1057" i="13" s="1"/>
  <c r="F1056" i="13"/>
  <c r="P1056" i="13" s="1"/>
  <c r="F1055" i="13"/>
  <c r="P1055" i="13" s="1"/>
  <c r="F1054" i="13"/>
  <c r="P1054" i="13" s="1"/>
  <c r="F1053" i="13"/>
  <c r="P1053" i="13" s="1"/>
  <c r="F1052" i="13"/>
  <c r="P1052" i="13" s="1"/>
  <c r="F1051" i="13"/>
  <c r="P1051" i="13" s="1"/>
  <c r="F1050" i="13"/>
  <c r="P1050" i="13" s="1"/>
  <c r="F1049" i="13"/>
  <c r="P1049" i="13" s="1"/>
  <c r="F1048" i="13"/>
  <c r="P1048" i="13" s="1"/>
  <c r="F1047" i="13"/>
  <c r="P1047" i="13" s="1"/>
  <c r="F1046" i="13"/>
  <c r="P1046" i="13" s="1"/>
  <c r="F1045" i="13"/>
  <c r="P1045" i="13" s="1"/>
  <c r="F1044" i="13"/>
  <c r="P1044" i="13" s="1"/>
  <c r="F1043" i="13"/>
  <c r="P1043" i="13" s="1"/>
  <c r="F1042" i="13"/>
  <c r="P1042" i="13" s="1"/>
  <c r="F1041" i="13"/>
  <c r="P1041" i="13" s="1"/>
  <c r="F1040" i="13"/>
  <c r="P1040" i="13" s="1"/>
  <c r="F1039" i="13"/>
  <c r="P1039" i="13" s="1"/>
  <c r="F1038" i="13"/>
  <c r="P1038" i="13" s="1"/>
  <c r="F1037" i="13"/>
  <c r="P1037" i="13" s="1"/>
  <c r="F1036" i="13"/>
  <c r="P1036" i="13" s="1"/>
  <c r="F1035" i="13"/>
  <c r="P1035" i="13" s="1"/>
  <c r="F1034" i="13"/>
  <c r="P1034" i="13" s="1"/>
  <c r="F1033" i="13"/>
  <c r="P1033" i="13" s="1"/>
  <c r="F1032" i="13"/>
  <c r="P1032" i="13" s="1"/>
  <c r="F1031" i="13"/>
  <c r="P1031" i="13" s="1"/>
  <c r="F1030" i="13"/>
  <c r="P1030" i="13" s="1"/>
  <c r="F1029" i="13"/>
  <c r="P1029" i="13" s="1"/>
  <c r="F1028" i="13"/>
  <c r="P1028" i="13" s="1"/>
  <c r="F1027" i="13"/>
  <c r="P1027" i="13" s="1"/>
  <c r="F1026" i="13"/>
  <c r="P1026" i="13" s="1"/>
  <c r="F1025" i="13"/>
  <c r="P1025" i="13" s="1"/>
  <c r="F1024" i="13"/>
  <c r="P1024" i="13" s="1"/>
  <c r="F1023" i="13"/>
  <c r="P1023" i="13" s="1"/>
  <c r="F1022" i="13"/>
  <c r="P1022" i="13" s="1"/>
  <c r="F1021" i="13"/>
  <c r="P1021" i="13" s="1"/>
  <c r="F1020" i="13"/>
  <c r="P1020" i="13" s="1"/>
  <c r="F1019" i="13"/>
  <c r="P1019" i="13" s="1"/>
  <c r="F1018" i="13"/>
  <c r="P1018" i="13" s="1"/>
  <c r="F1017" i="13"/>
  <c r="P1017" i="13" s="1"/>
  <c r="F1016" i="13"/>
  <c r="P1016" i="13" s="1"/>
  <c r="F1015" i="13"/>
  <c r="P1015" i="13" s="1"/>
  <c r="F1014" i="13"/>
  <c r="P1014" i="13" s="1"/>
  <c r="F1013" i="13"/>
  <c r="P1013" i="13" s="1"/>
  <c r="F1012" i="13"/>
  <c r="P1012" i="13" s="1"/>
  <c r="F1011" i="13"/>
  <c r="P1011" i="13" s="1"/>
  <c r="F1010" i="13"/>
  <c r="P1010" i="13" s="1"/>
  <c r="F1009" i="13"/>
  <c r="P1009" i="13" s="1"/>
  <c r="F1008" i="13"/>
  <c r="P1008" i="13" s="1"/>
  <c r="F1007" i="13"/>
  <c r="P1007" i="13" s="1"/>
  <c r="F1006" i="13"/>
  <c r="P1006" i="13" s="1"/>
  <c r="F1005" i="13"/>
  <c r="P1005" i="13" s="1"/>
  <c r="F1004" i="13"/>
  <c r="P1004" i="13" s="1"/>
  <c r="F1003" i="13"/>
  <c r="P1003" i="13" s="1"/>
  <c r="F1002" i="13"/>
  <c r="P1002" i="13" s="1"/>
  <c r="F1001" i="13"/>
  <c r="P1001" i="13" s="1"/>
  <c r="F1000" i="13"/>
  <c r="P1000" i="13" s="1"/>
  <c r="F999" i="13"/>
  <c r="P999" i="13" s="1"/>
  <c r="F998" i="13"/>
  <c r="P998" i="13" s="1"/>
  <c r="F997" i="13"/>
  <c r="P997" i="13" s="1"/>
  <c r="F996" i="13"/>
  <c r="P996" i="13" s="1"/>
  <c r="F995" i="13"/>
  <c r="P995" i="13" s="1"/>
  <c r="F994" i="13"/>
  <c r="P994" i="13" s="1"/>
  <c r="F993" i="13"/>
  <c r="P993" i="13" s="1"/>
  <c r="F992" i="13"/>
  <c r="P992" i="13" s="1"/>
  <c r="F991" i="13"/>
  <c r="P991" i="13" s="1"/>
  <c r="F990" i="13"/>
  <c r="P990" i="13" s="1"/>
  <c r="F989" i="13"/>
  <c r="P989" i="13" s="1"/>
  <c r="F988" i="13"/>
  <c r="P988" i="13" s="1"/>
  <c r="F987" i="13"/>
  <c r="P987" i="13" s="1"/>
  <c r="F986" i="13"/>
  <c r="P986" i="13" s="1"/>
  <c r="F985" i="13"/>
  <c r="P985" i="13" s="1"/>
  <c r="F984" i="13"/>
  <c r="P984" i="13" s="1"/>
  <c r="F983" i="13"/>
  <c r="P983" i="13" s="1"/>
  <c r="F982" i="13"/>
  <c r="P982" i="13" s="1"/>
  <c r="F981" i="13"/>
  <c r="P981" i="13" s="1"/>
  <c r="F980" i="13"/>
  <c r="P980" i="13" s="1"/>
  <c r="F979" i="13"/>
  <c r="P979" i="13" s="1"/>
  <c r="F978" i="13"/>
  <c r="P978" i="13" s="1"/>
  <c r="F977" i="13"/>
  <c r="P977" i="13" s="1"/>
  <c r="F976" i="13"/>
  <c r="P976" i="13" s="1"/>
  <c r="F975" i="13"/>
  <c r="P975" i="13" s="1"/>
  <c r="F974" i="13"/>
  <c r="P974" i="13" s="1"/>
  <c r="F973" i="13"/>
  <c r="P973" i="13" s="1"/>
  <c r="F972" i="13"/>
  <c r="P972" i="13" s="1"/>
  <c r="F971" i="13"/>
  <c r="P971" i="13" s="1"/>
  <c r="F970" i="13"/>
  <c r="P970" i="13" s="1"/>
  <c r="F969" i="13"/>
  <c r="P969" i="13" s="1"/>
  <c r="F968" i="13"/>
  <c r="P968" i="13" s="1"/>
  <c r="F967" i="13"/>
  <c r="P967" i="13" s="1"/>
  <c r="F966" i="13"/>
  <c r="P966" i="13" s="1"/>
  <c r="F965" i="13"/>
  <c r="P965" i="13" s="1"/>
  <c r="F964" i="13"/>
  <c r="P964" i="13" s="1"/>
  <c r="F963" i="13"/>
  <c r="P963" i="13" s="1"/>
  <c r="F962" i="13"/>
  <c r="P962" i="13" s="1"/>
  <c r="F961" i="13"/>
  <c r="P961" i="13" s="1"/>
  <c r="F960" i="13"/>
  <c r="P960" i="13" s="1"/>
  <c r="F959" i="13"/>
  <c r="P959" i="13" s="1"/>
  <c r="F958" i="13"/>
  <c r="P958" i="13" s="1"/>
  <c r="F957" i="13"/>
  <c r="P957" i="13" s="1"/>
  <c r="F956" i="13"/>
  <c r="P956" i="13" s="1"/>
  <c r="F955" i="13"/>
  <c r="P955" i="13" s="1"/>
  <c r="F954" i="13"/>
  <c r="P954" i="13" s="1"/>
  <c r="F953" i="13"/>
  <c r="P953" i="13" s="1"/>
  <c r="F952" i="13"/>
  <c r="P952" i="13" s="1"/>
  <c r="F951" i="13"/>
  <c r="P951" i="13" s="1"/>
  <c r="F950" i="13"/>
  <c r="P950" i="13" s="1"/>
  <c r="F949" i="13"/>
  <c r="P949" i="13" s="1"/>
  <c r="F948" i="13"/>
  <c r="P948" i="13" s="1"/>
  <c r="F947" i="13"/>
  <c r="P947" i="13" s="1"/>
  <c r="F946" i="13"/>
  <c r="P946" i="13" s="1"/>
  <c r="F945" i="13"/>
  <c r="P945" i="13" s="1"/>
  <c r="F944" i="13"/>
  <c r="P944" i="13" s="1"/>
  <c r="F943" i="13"/>
  <c r="P943" i="13" s="1"/>
  <c r="F942" i="13"/>
  <c r="P942" i="13" s="1"/>
  <c r="F941" i="13"/>
  <c r="P941" i="13" s="1"/>
  <c r="F940" i="13"/>
  <c r="P940" i="13" s="1"/>
  <c r="F939" i="13"/>
  <c r="P939" i="13" s="1"/>
  <c r="F938" i="13"/>
  <c r="P938" i="13" s="1"/>
  <c r="F937" i="13"/>
  <c r="P937" i="13" s="1"/>
  <c r="F936" i="13"/>
  <c r="P936" i="13" s="1"/>
  <c r="F935" i="13"/>
  <c r="P935" i="13" s="1"/>
  <c r="F934" i="13"/>
  <c r="P934" i="13" s="1"/>
  <c r="F933" i="13"/>
  <c r="P933" i="13" s="1"/>
  <c r="F932" i="13"/>
  <c r="P932" i="13" s="1"/>
  <c r="F931" i="13"/>
  <c r="P931" i="13" s="1"/>
  <c r="F930" i="13"/>
  <c r="P930" i="13" s="1"/>
  <c r="F929" i="13"/>
  <c r="P929" i="13" s="1"/>
  <c r="F928" i="13"/>
  <c r="P928" i="13" s="1"/>
  <c r="F927" i="13"/>
  <c r="P927" i="13" s="1"/>
  <c r="F926" i="13"/>
  <c r="P926" i="13" s="1"/>
  <c r="F925" i="13"/>
  <c r="P925" i="13" s="1"/>
  <c r="F924" i="13"/>
  <c r="P924" i="13" s="1"/>
  <c r="F923" i="13"/>
  <c r="P923" i="13" s="1"/>
  <c r="F922" i="13"/>
  <c r="P922" i="13" s="1"/>
  <c r="F921" i="13"/>
  <c r="P921" i="13" s="1"/>
  <c r="F920" i="13"/>
  <c r="P920" i="13" s="1"/>
  <c r="F919" i="13"/>
  <c r="P919" i="13" s="1"/>
  <c r="F918" i="13"/>
  <c r="P918" i="13" s="1"/>
  <c r="F917" i="13"/>
  <c r="P917" i="13" s="1"/>
  <c r="F916" i="13"/>
  <c r="P916" i="13" s="1"/>
  <c r="F915" i="13"/>
  <c r="P915" i="13" s="1"/>
  <c r="F914" i="13"/>
  <c r="P914" i="13" s="1"/>
  <c r="F913" i="13"/>
  <c r="P913" i="13" s="1"/>
  <c r="F912" i="13"/>
  <c r="P912" i="13" s="1"/>
  <c r="F911" i="13"/>
  <c r="P911" i="13" s="1"/>
  <c r="F910" i="13"/>
  <c r="P910" i="13" s="1"/>
  <c r="F909" i="13"/>
  <c r="P909" i="13" s="1"/>
  <c r="F908" i="13"/>
  <c r="P908" i="13" s="1"/>
  <c r="F907" i="13"/>
  <c r="P907" i="13" s="1"/>
  <c r="F906" i="13"/>
  <c r="P906" i="13" s="1"/>
  <c r="F905" i="13"/>
  <c r="P905" i="13" s="1"/>
  <c r="F904" i="13"/>
  <c r="P904" i="13" s="1"/>
  <c r="F903" i="13"/>
  <c r="P903" i="13" s="1"/>
  <c r="F902" i="13"/>
  <c r="P902" i="13" s="1"/>
  <c r="F901" i="13"/>
  <c r="P901" i="13" s="1"/>
  <c r="F900" i="13"/>
  <c r="P900" i="13" s="1"/>
  <c r="F899" i="13"/>
  <c r="P899" i="13" s="1"/>
  <c r="F898" i="13"/>
  <c r="P898" i="13" s="1"/>
  <c r="F897" i="13"/>
  <c r="P897" i="13" s="1"/>
  <c r="F896" i="13"/>
  <c r="P896" i="13" s="1"/>
  <c r="F895" i="13"/>
  <c r="P895" i="13" s="1"/>
  <c r="F894" i="13"/>
  <c r="P894" i="13" s="1"/>
  <c r="F893" i="13"/>
  <c r="P893" i="13" s="1"/>
  <c r="F892" i="13"/>
  <c r="P892" i="13" s="1"/>
  <c r="F891" i="13"/>
  <c r="P891" i="13" s="1"/>
  <c r="F890" i="13"/>
  <c r="P890" i="13" s="1"/>
  <c r="F889" i="13"/>
  <c r="P889" i="13" s="1"/>
  <c r="F888" i="13"/>
  <c r="P888" i="13" s="1"/>
  <c r="F887" i="13"/>
  <c r="P887" i="13" s="1"/>
  <c r="F886" i="13"/>
  <c r="P886" i="13" s="1"/>
  <c r="F885" i="13"/>
  <c r="P885" i="13" s="1"/>
  <c r="F884" i="13"/>
  <c r="P884" i="13" s="1"/>
  <c r="F883" i="13"/>
  <c r="P883" i="13" s="1"/>
  <c r="F882" i="13"/>
  <c r="P882" i="13" s="1"/>
  <c r="F881" i="13"/>
  <c r="P881" i="13" s="1"/>
  <c r="F880" i="13"/>
  <c r="P880" i="13" s="1"/>
  <c r="F879" i="13"/>
  <c r="P879" i="13" s="1"/>
  <c r="F878" i="13"/>
  <c r="P878" i="13" s="1"/>
  <c r="F877" i="13"/>
  <c r="P877" i="13" s="1"/>
  <c r="F876" i="13"/>
  <c r="P876" i="13" s="1"/>
  <c r="F875" i="13"/>
  <c r="P875" i="13" s="1"/>
  <c r="F874" i="13"/>
  <c r="P874" i="13" s="1"/>
  <c r="F873" i="13"/>
  <c r="P873" i="13" s="1"/>
  <c r="F872" i="13"/>
  <c r="P872" i="13" s="1"/>
  <c r="F871" i="13"/>
  <c r="P871" i="13" s="1"/>
  <c r="F870" i="13"/>
  <c r="P870" i="13" s="1"/>
  <c r="F869" i="13"/>
  <c r="P869" i="13" s="1"/>
  <c r="F868" i="13"/>
  <c r="P868" i="13" s="1"/>
  <c r="F867" i="13"/>
  <c r="P867" i="13" s="1"/>
  <c r="F866" i="13"/>
  <c r="P866" i="13" s="1"/>
  <c r="F865" i="13"/>
  <c r="P865" i="13" s="1"/>
  <c r="F864" i="13"/>
  <c r="P864" i="13" s="1"/>
  <c r="F863" i="13"/>
  <c r="P863" i="13" s="1"/>
  <c r="F862" i="13"/>
  <c r="P862" i="13" s="1"/>
  <c r="F861" i="13"/>
  <c r="P861" i="13" s="1"/>
  <c r="F860" i="13"/>
  <c r="P860" i="13" s="1"/>
  <c r="F859" i="13"/>
  <c r="P859" i="13" s="1"/>
  <c r="F858" i="13"/>
  <c r="P858" i="13" s="1"/>
  <c r="F857" i="13"/>
  <c r="P857" i="13" s="1"/>
  <c r="F856" i="13"/>
  <c r="P856" i="13" s="1"/>
  <c r="F855" i="13"/>
  <c r="P855" i="13" s="1"/>
  <c r="F854" i="13"/>
  <c r="P854" i="13" s="1"/>
  <c r="F853" i="13"/>
  <c r="P853" i="13" s="1"/>
  <c r="F852" i="13"/>
  <c r="P852" i="13" s="1"/>
  <c r="F851" i="13"/>
  <c r="P851" i="13" s="1"/>
  <c r="F850" i="13"/>
  <c r="P850" i="13" s="1"/>
  <c r="F849" i="13"/>
  <c r="P849" i="13" s="1"/>
  <c r="F848" i="13"/>
  <c r="P848" i="13" s="1"/>
  <c r="F847" i="13"/>
  <c r="P847" i="13" s="1"/>
  <c r="F846" i="13"/>
  <c r="P846" i="13" s="1"/>
  <c r="F845" i="13"/>
  <c r="P845" i="13" s="1"/>
  <c r="F844" i="13"/>
  <c r="P844" i="13" s="1"/>
  <c r="F843" i="13"/>
  <c r="P843" i="13" s="1"/>
  <c r="F842" i="13"/>
  <c r="P842" i="13" s="1"/>
  <c r="F841" i="13"/>
  <c r="P841" i="13" s="1"/>
  <c r="F840" i="13"/>
  <c r="P840" i="13" s="1"/>
  <c r="F839" i="13"/>
  <c r="P839" i="13" s="1"/>
  <c r="F838" i="13"/>
  <c r="P838" i="13" s="1"/>
  <c r="F837" i="13"/>
  <c r="P837" i="13" s="1"/>
  <c r="F836" i="13"/>
  <c r="P836" i="13" s="1"/>
  <c r="F835" i="13"/>
  <c r="P835" i="13" s="1"/>
  <c r="F834" i="13"/>
  <c r="P834" i="13" s="1"/>
  <c r="F833" i="13"/>
  <c r="P833" i="13" s="1"/>
  <c r="F832" i="13"/>
  <c r="P832" i="13" s="1"/>
  <c r="F831" i="13"/>
  <c r="P831" i="13" s="1"/>
  <c r="F830" i="13"/>
  <c r="P830" i="13" s="1"/>
  <c r="F829" i="13"/>
  <c r="P829" i="13" s="1"/>
  <c r="F828" i="13"/>
  <c r="P828" i="13" s="1"/>
  <c r="F827" i="13"/>
  <c r="P827" i="13" s="1"/>
  <c r="F826" i="13"/>
  <c r="P826" i="13" s="1"/>
  <c r="F825" i="13"/>
  <c r="P825" i="13" s="1"/>
  <c r="F824" i="13"/>
  <c r="P824" i="13" s="1"/>
  <c r="F823" i="13"/>
  <c r="P823" i="13" s="1"/>
  <c r="F822" i="13"/>
  <c r="P822" i="13" s="1"/>
  <c r="F821" i="13"/>
  <c r="P821" i="13" s="1"/>
  <c r="F820" i="13"/>
  <c r="P820" i="13" s="1"/>
  <c r="F819" i="13"/>
  <c r="P819" i="13" s="1"/>
  <c r="F818" i="13"/>
  <c r="P818" i="13" s="1"/>
  <c r="F817" i="13"/>
  <c r="P817" i="13" s="1"/>
  <c r="F816" i="13"/>
  <c r="P816" i="13" s="1"/>
  <c r="F815" i="13"/>
  <c r="P815" i="13" s="1"/>
  <c r="F814" i="13"/>
  <c r="P814" i="13" s="1"/>
  <c r="F813" i="13"/>
  <c r="P813" i="13" s="1"/>
  <c r="F812" i="13"/>
  <c r="P812" i="13" s="1"/>
  <c r="F811" i="13"/>
  <c r="P811" i="13" s="1"/>
  <c r="F810" i="13"/>
  <c r="P810" i="13" s="1"/>
  <c r="F809" i="13"/>
  <c r="P809" i="13" s="1"/>
  <c r="F808" i="13"/>
  <c r="P808" i="13" s="1"/>
  <c r="F807" i="13"/>
  <c r="P807" i="13" s="1"/>
  <c r="F806" i="13"/>
  <c r="P806" i="13" s="1"/>
  <c r="F805" i="13"/>
  <c r="P805" i="13" s="1"/>
  <c r="F804" i="13"/>
  <c r="P804" i="13" s="1"/>
  <c r="F803" i="13"/>
  <c r="P803" i="13" s="1"/>
  <c r="F802" i="13"/>
  <c r="P802" i="13" s="1"/>
  <c r="F801" i="13"/>
  <c r="P801" i="13" s="1"/>
  <c r="F800" i="13"/>
  <c r="P800" i="13" s="1"/>
  <c r="F799" i="13"/>
  <c r="P799" i="13" s="1"/>
  <c r="F798" i="13"/>
  <c r="P798" i="13" s="1"/>
  <c r="F797" i="13"/>
  <c r="P797" i="13" s="1"/>
  <c r="F796" i="13"/>
  <c r="P796" i="13" s="1"/>
  <c r="F795" i="13"/>
  <c r="P795" i="13" s="1"/>
  <c r="F794" i="13"/>
  <c r="P794" i="13" s="1"/>
  <c r="F793" i="13"/>
  <c r="P793" i="13" s="1"/>
  <c r="F792" i="13"/>
  <c r="P792" i="13" s="1"/>
  <c r="F791" i="13"/>
  <c r="P791" i="13" s="1"/>
  <c r="F790" i="13"/>
  <c r="P790" i="13" s="1"/>
  <c r="F789" i="13"/>
  <c r="P789" i="13" s="1"/>
  <c r="F788" i="13"/>
  <c r="P788" i="13" s="1"/>
  <c r="F787" i="13"/>
  <c r="P787" i="13" s="1"/>
  <c r="F786" i="13"/>
  <c r="P786" i="13" s="1"/>
  <c r="F785" i="13"/>
  <c r="P785" i="13" s="1"/>
  <c r="F784" i="13"/>
  <c r="P784" i="13" s="1"/>
  <c r="F783" i="13"/>
  <c r="P783" i="13" s="1"/>
  <c r="F782" i="13"/>
  <c r="P782" i="13" s="1"/>
  <c r="F781" i="13"/>
  <c r="P781" i="13" s="1"/>
  <c r="F780" i="13"/>
  <c r="P780" i="13" s="1"/>
  <c r="F779" i="13"/>
  <c r="P779" i="13" s="1"/>
  <c r="F778" i="13"/>
  <c r="P778" i="13" s="1"/>
  <c r="F777" i="13"/>
  <c r="P777" i="13" s="1"/>
  <c r="F776" i="13"/>
  <c r="P776" i="13" s="1"/>
  <c r="F775" i="13"/>
  <c r="P775" i="13" s="1"/>
  <c r="F774" i="13"/>
  <c r="P774" i="13" s="1"/>
  <c r="F773" i="13"/>
  <c r="P773" i="13" s="1"/>
  <c r="F772" i="13"/>
  <c r="P772" i="13" s="1"/>
  <c r="F771" i="13"/>
  <c r="P771" i="13" s="1"/>
  <c r="F770" i="13"/>
  <c r="P770" i="13" s="1"/>
  <c r="F769" i="13"/>
  <c r="P769" i="13" s="1"/>
  <c r="F768" i="13"/>
  <c r="P768" i="13" s="1"/>
  <c r="F767" i="13"/>
  <c r="P767" i="13" s="1"/>
  <c r="F766" i="13"/>
  <c r="P766" i="13" s="1"/>
  <c r="F765" i="13"/>
  <c r="P765" i="13" s="1"/>
  <c r="F764" i="13"/>
  <c r="P764" i="13" s="1"/>
  <c r="F763" i="13"/>
  <c r="P763" i="13" s="1"/>
  <c r="F762" i="13"/>
  <c r="P762" i="13" s="1"/>
  <c r="F761" i="13"/>
  <c r="P761" i="13" s="1"/>
  <c r="F760" i="13"/>
  <c r="P760" i="13" s="1"/>
  <c r="F759" i="13"/>
  <c r="P759" i="13" s="1"/>
  <c r="F758" i="13"/>
  <c r="P758" i="13" s="1"/>
  <c r="F757" i="13"/>
  <c r="P757" i="13" s="1"/>
  <c r="F756" i="13"/>
  <c r="P756" i="13" s="1"/>
  <c r="F755" i="13"/>
  <c r="P755" i="13" s="1"/>
  <c r="F754" i="13"/>
  <c r="P754" i="13" s="1"/>
  <c r="F753" i="13"/>
  <c r="P753" i="13" s="1"/>
  <c r="F752" i="13"/>
  <c r="P752" i="13" s="1"/>
  <c r="F751" i="13"/>
  <c r="P751" i="13" s="1"/>
  <c r="F750" i="13"/>
  <c r="P750" i="13" s="1"/>
  <c r="F749" i="13"/>
  <c r="P749" i="13" s="1"/>
  <c r="F748" i="13"/>
  <c r="P748" i="13" s="1"/>
  <c r="F747" i="13"/>
  <c r="P747" i="13" s="1"/>
  <c r="F746" i="13"/>
  <c r="P746" i="13" s="1"/>
  <c r="F745" i="13"/>
  <c r="P745" i="13" s="1"/>
  <c r="F744" i="13"/>
  <c r="P744" i="13" s="1"/>
  <c r="F743" i="13"/>
  <c r="P743" i="13" s="1"/>
  <c r="F742" i="13"/>
  <c r="P742" i="13" s="1"/>
  <c r="F741" i="13"/>
  <c r="P741" i="13" s="1"/>
  <c r="F740" i="13"/>
  <c r="P740" i="13" s="1"/>
  <c r="F739" i="13"/>
  <c r="P739" i="13" s="1"/>
  <c r="F738" i="13"/>
  <c r="P738" i="13" s="1"/>
  <c r="F737" i="13"/>
  <c r="P737" i="13" s="1"/>
  <c r="F736" i="13"/>
  <c r="P736" i="13" s="1"/>
  <c r="F735" i="13"/>
  <c r="P735" i="13" s="1"/>
  <c r="F734" i="13"/>
  <c r="P734" i="13" s="1"/>
  <c r="F733" i="13"/>
  <c r="P733" i="13" s="1"/>
  <c r="F732" i="13"/>
  <c r="P732" i="13" s="1"/>
  <c r="F731" i="13"/>
  <c r="P731" i="13" s="1"/>
  <c r="F730" i="13"/>
  <c r="P730" i="13" s="1"/>
  <c r="F729" i="13"/>
  <c r="P729" i="13" s="1"/>
  <c r="F728" i="13"/>
  <c r="P728" i="13" s="1"/>
  <c r="F727" i="13"/>
  <c r="P727" i="13" s="1"/>
  <c r="F726" i="13"/>
  <c r="P726" i="13" s="1"/>
  <c r="F725" i="13"/>
  <c r="P725" i="13" s="1"/>
  <c r="F724" i="13"/>
  <c r="P724" i="13" s="1"/>
  <c r="F723" i="13"/>
  <c r="P723" i="13" s="1"/>
  <c r="F722" i="13"/>
  <c r="P722" i="13" s="1"/>
  <c r="F721" i="13"/>
  <c r="P721" i="13" s="1"/>
  <c r="F720" i="13"/>
  <c r="P720" i="13" s="1"/>
  <c r="F719" i="13"/>
  <c r="P719" i="13" s="1"/>
  <c r="F718" i="13"/>
  <c r="P718" i="13" s="1"/>
  <c r="F717" i="13"/>
  <c r="P717" i="13" s="1"/>
  <c r="F716" i="13"/>
  <c r="P716" i="13" s="1"/>
  <c r="F715" i="13"/>
  <c r="P715" i="13" s="1"/>
  <c r="F714" i="13"/>
  <c r="P714" i="13" s="1"/>
  <c r="F713" i="13"/>
  <c r="P713" i="13" s="1"/>
  <c r="F712" i="13"/>
  <c r="P712" i="13" s="1"/>
  <c r="F711" i="13"/>
  <c r="P711" i="13" s="1"/>
  <c r="F710" i="13"/>
  <c r="P710" i="13" s="1"/>
  <c r="F709" i="13"/>
  <c r="P709" i="13" s="1"/>
  <c r="F708" i="13"/>
  <c r="P708" i="13" s="1"/>
  <c r="F707" i="13"/>
  <c r="P707" i="13" s="1"/>
  <c r="F706" i="13"/>
  <c r="P706" i="13" s="1"/>
  <c r="F705" i="13"/>
  <c r="P705" i="13" s="1"/>
  <c r="F704" i="13"/>
  <c r="P704" i="13" s="1"/>
  <c r="F703" i="13"/>
  <c r="P703" i="13" s="1"/>
  <c r="F702" i="13"/>
  <c r="P702" i="13" s="1"/>
  <c r="F701" i="13"/>
  <c r="P701" i="13" s="1"/>
  <c r="F700" i="13"/>
  <c r="P700" i="13" s="1"/>
  <c r="F699" i="13"/>
  <c r="P699" i="13" s="1"/>
  <c r="F698" i="13"/>
  <c r="P698" i="13" s="1"/>
  <c r="F697" i="13"/>
  <c r="P697" i="13" s="1"/>
  <c r="F696" i="13"/>
  <c r="P696" i="13" s="1"/>
  <c r="F695" i="13"/>
  <c r="P695" i="13" s="1"/>
  <c r="F694" i="13"/>
  <c r="P694" i="13" s="1"/>
  <c r="F693" i="13"/>
  <c r="P693" i="13" s="1"/>
  <c r="F692" i="13"/>
  <c r="P692" i="13" s="1"/>
  <c r="F691" i="13"/>
  <c r="P691" i="13" s="1"/>
  <c r="F690" i="13"/>
  <c r="P690" i="13" s="1"/>
  <c r="F689" i="13"/>
  <c r="P689" i="13" s="1"/>
  <c r="F688" i="13"/>
  <c r="P688" i="13" s="1"/>
  <c r="F687" i="13"/>
  <c r="P687" i="13" s="1"/>
  <c r="F686" i="13"/>
  <c r="P686" i="13" s="1"/>
  <c r="F685" i="13"/>
  <c r="P685" i="13" s="1"/>
  <c r="F684" i="13"/>
  <c r="P684" i="13" s="1"/>
  <c r="F683" i="13"/>
  <c r="P683" i="13" s="1"/>
  <c r="F682" i="13"/>
  <c r="P682" i="13" s="1"/>
  <c r="F681" i="13"/>
  <c r="P681" i="13" s="1"/>
  <c r="F680" i="13"/>
  <c r="P680" i="13" s="1"/>
  <c r="F679" i="13"/>
  <c r="P679" i="13" s="1"/>
  <c r="F678" i="13"/>
  <c r="P678" i="13" s="1"/>
  <c r="F677" i="13"/>
  <c r="P677" i="13" s="1"/>
  <c r="F676" i="13"/>
  <c r="P676" i="13" s="1"/>
  <c r="F675" i="13"/>
  <c r="P675" i="13" s="1"/>
  <c r="F674" i="13"/>
  <c r="P674" i="13" s="1"/>
  <c r="F673" i="13"/>
  <c r="P673" i="13" s="1"/>
  <c r="F672" i="13"/>
  <c r="P672" i="13" s="1"/>
  <c r="F671" i="13"/>
  <c r="P671" i="13" s="1"/>
  <c r="F670" i="13"/>
  <c r="P670" i="13" s="1"/>
  <c r="F669" i="13"/>
  <c r="P669" i="13" s="1"/>
  <c r="F668" i="13"/>
  <c r="P668" i="13" s="1"/>
  <c r="F667" i="13"/>
  <c r="P667" i="13" s="1"/>
  <c r="F666" i="13"/>
  <c r="P666" i="13" s="1"/>
  <c r="F665" i="13"/>
  <c r="P665" i="13" s="1"/>
  <c r="F664" i="13"/>
  <c r="P664" i="13" s="1"/>
  <c r="F663" i="13"/>
  <c r="P663" i="13" s="1"/>
  <c r="F662" i="13"/>
  <c r="P662" i="13" s="1"/>
  <c r="F661" i="13"/>
  <c r="P661" i="13" s="1"/>
  <c r="F660" i="13"/>
  <c r="P660" i="13" s="1"/>
  <c r="F659" i="13"/>
  <c r="P659" i="13" s="1"/>
  <c r="F658" i="13"/>
  <c r="P658" i="13" s="1"/>
  <c r="F657" i="13"/>
  <c r="P657" i="13" s="1"/>
  <c r="F656" i="13"/>
  <c r="P656" i="13" s="1"/>
  <c r="F655" i="13"/>
  <c r="P655" i="13" s="1"/>
  <c r="F654" i="13"/>
  <c r="P654" i="13" s="1"/>
  <c r="F653" i="13"/>
  <c r="P653" i="13" s="1"/>
  <c r="F652" i="13"/>
  <c r="P652" i="13" s="1"/>
  <c r="F651" i="13"/>
  <c r="P651" i="13" s="1"/>
  <c r="F650" i="13"/>
  <c r="P650" i="13" s="1"/>
  <c r="F649" i="13"/>
  <c r="P649" i="13" s="1"/>
  <c r="F648" i="13"/>
  <c r="P648" i="13" s="1"/>
  <c r="F647" i="13"/>
  <c r="P647" i="13" s="1"/>
  <c r="F646" i="13"/>
  <c r="P646" i="13" s="1"/>
  <c r="F645" i="13"/>
  <c r="P645" i="13" s="1"/>
  <c r="F644" i="13"/>
  <c r="P644" i="13" s="1"/>
  <c r="F643" i="13"/>
  <c r="P643" i="13" s="1"/>
  <c r="F642" i="13"/>
  <c r="P642" i="13" s="1"/>
  <c r="F641" i="13"/>
  <c r="P641" i="13" s="1"/>
  <c r="F640" i="13"/>
  <c r="P640" i="13" s="1"/>
  <c r="F639" i="13"/>
  <c r="P639" i="13" s="1"/>
  <c r="F638" i="13"/>
  <c r="P638" i="13" s="1"/>
  <c r="F637" i="13"/>
  <c r="P637" i="13" s="1"/>
  <c r="F636" i="13"/>
  <c r="P636" i="13" s="1"/>
  <c r="F635" i="13"/>
  <c r="P635" i="13" s="1"/>
  <c r="F634" i="13"/>
  <c r="P634" i="13" s="1"/>
  <c r="F633" i="13"/>
  <c r="P633" i="13" s="1"/>
  <c r="F632" i="13"/>
  <c r="P632" i="13" s="1"/>
  <c r="F631" i="13"/>
  <c r="P631" i="13" s="1"/>
  <c r="F630" i="13"/>
  <c r="P630" i="13" s="1"/>
  <c r="F629" i="13"/>
  <c r="P629" i="13" s="1"/>
  <c r="F628" i="13"/>
  <c r="P628" i="13" s="1"/>
  <c r="F627" i="13"/>
  <c r="P627" i="13" s="1"/>
  <c r="F626" i="13"/>
  <c r="P626" i="13" s="1"/>
  <c r="F625" i="13"/>
  <c r="P625" i="13" s="1"/>
  <c r="F624" i="13"/>
  <c r="P624" i="13" s="1"/>
  <c r="F623" i="13"/>
  <c r="P623" i="13" s="1"/>
  <c r="F622" i="13"/>
  <c r="P622" i="13" s="1"/>
  <c r="F621" i="13"/>
  <c r="P621" i="13" s="1"/>
  <c r="F620" i="13"/>
  <c r="P620" i="13" s="1"/>
  <c r="F619" i="13"/>
  <c r="P619" i="13" s="1"/>
  <c r="F618" i="13"/>
  <c r="P618" i="13" s="1"/>
  <c r="F617" i="13"/>
  <c r="P617" i="13" s="1"/>
  <c r="F616" i="13"/>
  <c r="P616" i="13" s="1"/>
  <c r="F615" i="13"/>
  <c r="P615" i="13" s="1"/>
  <c r="F614" i="13"/>
  <c r="P614" i="13" s="1"/>
  <c r="F613" i="13"/>
  <c r="P613" i="13" s="1"/>
  <c r="F612" i="13"/>
  <c r="P612" i="13" s="1"/>
  <c r="F611" i="13"/>
  <c r="P611" i="13" s="1"/>
  <c r="F610" i="13"/>
  <c r="P610" i="13" s="1"/>
  <c r="F609" i="13"/>
  <c r="P609" i="13" s="1"/>
  <c r="F608" i="13"/>
  <c r="P608" i="13" s="1"/>
  <c r="F607" i="13"/>
  <c r="P607" i="13" s="1"/>
  <c r="F606" i="13"/>
  <c r="P606" i="13" s="1"/>
  <c r="F605" i="13"/>
  <c r="P605" i="13" s="1"/>
  <c r="F604" i="13"/>
  <c r="P604" i="13" s="1"/>
  <c r="F603" i="13"/>
  <c r="P603" i="13" s="1"/>
  <c r="F602" i="13"/>
  <c r="P602" i="13" s="1"/>
  <c r="F601" i="13"/>
  <c r="P601" i="13" s="1"/>
  <c r="F600" i="13"/>
  <c r="P600" i="13" s="1"/>
  <c r="F599" i="13"/>
  <c r="P599" i="13" s="1"/>
  <c r="F598" i="13"/>
  <c r="P598" i="13" s="1"/>
  <c r="F597" i="13"/>
  <c r="P597" i="13" s="1"/>
  <c r="F596" i="13"/>
  <c r="P596" i="13" s="1"/>
  <c r="F595" i="13"/>
  <c r="P595" i="13" s="1"/>
  <c r="F594" i="13"/>
  <c r="P594" i="13" s="1"/>
  <c r="F593" i="13"/>
  <c r="P593" i="13" s="1"/>
  <c r="F592" i="13"/>
  <c r="P592" i="13" s="1"/>
  <c r="F591" i="13"/>
  <c r="P591" i="13" s="1"/>
  <c r="F590" i="13"/>
  <c r="P590" i="13" s="1"/>
  <c r="F589" i="13"/>
  <c r="P589" i="13" s="1"/>
  <c r="F588" i="13"/>
  <c r="P588" i="13" s="1"/>
  <c r="F587" i="13"/>
  <c r="P587" i="13" s="1"/>
  <c r="F586" i="13"/>
  <c r="P586" i="13" s="1"/>
  <c r="F585" i="13"/>
  <c r="P585" i="13" s="1"/>
  <c r="F584" i="13"/>
  <c r="P584" i="13" s="1"/>
  <c r="F583" i="13"/>
  <c r="P583" i="13" s="1"/>
  <c r="F582" i="13"/>
  <c r="P582" i="13" s="1"/>
  <c r="F581" i="13"/>
  <c r="P581" i="13" s="1"/>
  <c r="F580" i="13"/>
  <c r="P580" i="13" s="1"/>
  <c r="F579" i="13"/>
  <c r="P579" i="13" s="1"/>
  <c r="F578" i="13"/>
  <c r="P578" i="13" s="1"/>
  <c r="F577" i="13"/>
  <c r="P577" i="13" s="1"/>
  <c r="F576" i="13"/>
  <c r="P576" i="13" s="1"/>
  <c r="F575" i="13"/>
  <c r="P575" i="13" s="1"/>
  <c r="F574" i="13"/>
  <c r="P574" i="13" s="1"/>
  <c r="F573" i="13"/>
  <c r="P573" i="13" s="1"/>
  <c r="F572" i="13"/>
  <c r="P572" i="13" s="1"/>
  <c r="F571" i="13"/>
  <c r="P571" i="13" s="1"/>
  <c r="F570" i="13"/>
  <c r="P570" i="13" s="1"/>
  <c r="F569" i="13"/>
  <c r="P569" i="13" s="1"/>
  <c r="F568" i="13"/>
  <c r="P568" i="13" s="1"/>
  <c r="F567" i="13"/>
  <c r="P567" i="13" s="1"/>
  <c r="F566" i="13"/>
  <c r="P566" i="13" s="1"/>
  <c r="F565" i="13"/>
  <c r="P565" i="13" s="1"/>
  <c r="F564" i="13"/>
  <c r="P564" i="13" s="1"/>
  <c r="F563" i="13"/>
  <c r="P563" i="13" s="1"/>
  <c r="F562" i="13"/>
  <c r="P562" i="13" s="1"/>
  <c r="F561" i="13"/>
  <c r="P561" i="13" s="1"/>
  <c r="F560" i="13"/>
  <c r="P560" i="13" s="1"/>
  <c r="F559" i="13"/>
  <c r="P559" i="13" s="1"/>
  <c r="F558" i="13"/>
  <c r="P558" i="13" s="1"/>
  <c r="F557" i="13"/>
  <c r="P557" i="13" s="1"/>
  <c r="F556" i="13"/>
  <c r="P556" i="13" s="1"/>
  <c r="F555" i="13"/>
  <c r="P555" i="13" s="1"/>
  <c r="F554" i="13"/>
  <c r="P554" i="13" s="1"/>
  <c r="F553" i="13"/>
  <c r="P553" i="13" s="1"/>
  <c r="F552" i="13"/>
  <c r="P552" i="13" s="1"/>
  <c r="F551" i="13"/>
  <c r="P551" i="13" s="1"/>
  <c r="F550" i="13"/>
  <c r="P550" i="13" s="1"/>
  <c r="F549" i="13"/>
  <c r="P549" i="13" s="1"/>
  <c r="F548" i="13"/>
  <c r="P548" i="13" s="1"/>
  <c r="F547" i="13"/>
  <c r="P547" i="13" s="1"/>
  <c r="F546" i="13"/>
  <c r="P546" i="13" s="1"/>
  <c r="F545" i="13"/>
  <c r="P545" i="13" s="1"/>
  <c r="F544" i="13"/>
  <c r="P544" i="13" s="1"/>
  <c r="F543" i="13"/>
  <c r="P543" i="13" s="1"/>
  <c r="F542" i="13"/>
  <c r="P542" i="13" s="1"/>
  <c r="F541" i="13"/>
  <c r="P541" i="13" s="1"/>
  <c r="F540" i="13"/>
  <c r="P540" i="13" s="1"/>
  <c r="F539" i="13"/>
  <c r="P539" i="13" s="1"/>
  <c r="F538" i="13"/>
  <c r="P538" i="13" s="1"/>
  <c r="F537" i="13"/>
  <c r="P537" i="13" s="1"/>
  <c r="F536" i="13"/>
  <c r="P536" i="13" s="1"/>
  <c r="F535" i="13"/>
  <c r="P535" i="13" s="1"/>
  <c r="F534" i="13"/>
  <c r="P534" i="13" s="1"/>
  <c r="F533" i="13"/>
  <c r="P533" i="13" s="1"/>
  <c r="F532" i="13"/>
  <c r="P532" i="13" s="1"/>
  <c r="F531" i="13"/>
  <c r="P531" i="13" s="1"/>
  <c r="F530" i="13"/>
  <c r="P530" i="13" s="1"/>
  <c r="F529" i="13"/>
  <c r="P529" i="13" s="1"/>
  <c r="F528" i="13"/>
  <c r="P528" i="13" s="1"/>
  <c r="F527" i="13"/>
  <c r="P527" i="13" s="1"/>
  <c r="F526" i="13"/>
  <c r="P526" i="13" s="1"/>
  <c r="F525" i="13"/>
  <c r="P525" i="13" s="1"/>
  <c r="F524" i="13"/>
  <c r="P524" i="13" s="1"/>
  <c r="F523" i="13"/>
  <c r="P523" i="13" s="1"/>
  <c r="F522" i="13"/>
  <c r="P522" i="13" s="1"/>
  <c r="F521" i="13"/>
  <c r="P521" i="13" s="1"/>
  <c r="F520" i="13"/>
  <c r="P520" i="13" s="1"/>
  <c r="F519" i="13"/>
  <c r="P519" i="13" s="1"/>
  <c r="F518" i="13"/>
  <c r="P518" i="13" s="1"/>
  <c r="F517" i="13"/>
  <c r="P517" i="13" s="1"/>
  <c r="F516" i="13"/>
  <c r="P516" i="13" s="1"/>
  <c r="F515" i="13"/>
  <c r="P515" i="13" s="1"/>
  <c r="F514" i="13"/>
  <c r="P514" i="13" s="1"/>
  <c r="F513" i="13"/>
  <c r="P513" i="13" s="1"/>
  <c r="F512" i="13"/>
  <c r="P512" i="13" s="1"/>
  <c r="F511" i="13"/>
  <c r="P511" i="13" s="1"/>
  <c r="F510" i="13"/>
  <c r="P510" i="13" s="1"/>
  <c r="F509" i="13"/>
  <c r="P509" i="13" s="1"/>
  <c r="F508" i="13"/>
  <c r="P508" i="13" s="1"/>
  <c r="F507" i="13"/>
  <c r="P507" i="13" s="1"/>
  <c r="F506" i="13"/>
  <c r="P506" i="13" s="1"/>
  <c r="F505" i="13"/>
  <c r="P505" i="13" s="1"/>
  <c r="F504" i="13"/>
  <c r="P504" i="13" s="1"/>
  <c r="F503" i="13"/>
  <c r="P503" i="13" s="1"/>
  <c r="F502" i="13"/>
  <c r="P502" i="13" s="1"/>
  <c r="F501" i="13"/>
  <c r="P501" i="13" s="1"/>
  <c r="F500" i="13"/>
  <c r="P500" i="13" s="1"/>
  <c r="F499" i="13"/>
  <c r="P499" i="13" s="1"/>
  <c r="F498" i="13"/>
  <c r="P498" i="13" s="1"/>
  <c r="F497" i="13"/>
  <c r="P497" i="13" s="1"/>
  <c r="F496" i="13"/>
  <c r="P496" i="13" s="1"/>
  <c r="F495" i="13"/>
  <c r="P495" i="13" s="1"/>
  <c r="F494" i="13"/>
  <c r="P494" i="13" s="1"/>
  <c r="F493" i="13"/>
  <c r="P493" i="13" s="1"/>
  <c r="F492" i="13"/>
  <c r="P492" i="13" s="1"/>
  <c r="F491" i="13"/>
  <c r="P491" i="13" s="1"/>
  <c r="F490" i="13"/>
  <c r="P490" i="13" s="1"/>
  <c r="F489" i="13"/>
  <c r="P489" i="13" s="1"/>
  <c r="F488" i="13"/>
  <c r="P488" i="13" s="1"/>
  <c r="F487" i="13"/>
  <c r="P487" i="13" s="1"/>
  <c r="F486" i="13"/>
  <c r="P486" i="13" s="1"/>
  <c r="F485" i="13"/>
  <c r="P485" i="13" s="1"/>
  <c r="F484" i="13"/>
  <c r="P484" i="13" s="1"/>
  <c r="F483" i="13"/>
  <c r="P483" i="13" s="1"/>
  <c r="F482" i="13"/>
  <c r="P482" i="13" s="1"/>
  <c r="F481" i="13"/>
  <c r="P481" i="13" s="1"/>
  <c r="F480" i="13"/>
  <c r="P480" i="13" s="1"/>
  <c r="F479" i="13"/>
  <c r="P479" i="13" s="1"/>
  <c r="F478" i="13"/>
  <c r="P478" i="13" s="1"/>
  <c r="F477" i="13"/>
  <c r="P477" i="13" s="1"/>
  <c r="F476" i="13"/>
  <c r="P476" i="13" s="1"/>
  <c r="F475" i="13"/>
  <c r="P475" i="13" s="1"/>
  <c r="F474" i="13"/>
  <c r="P474" i="13" s="1"/>
  <c r="F473" i="13"/>
  <c r="P473" i="13" s="1"/>
  <c r="F472" i="13"/>
  <c r="P472" i="13" s="1"/>
  <c r="F471" i="13"/>
  <c r="P471" i="13" s="1"/>
  <c r="F470" i="13"/>
  <c r="P470" i="13" s="1"/>
  <c r="F469" i="13"/>
  <c r="P469" i="13" s="1"/>
  <c r="F468" i="13"/>
  <c r="P468" i="13" s="1"/>
  <c r="F467" i="13"/>
  <c r="P467" i="13" s="1"/>
  <c r="F466" i="13"/>
  <c r="P466" i="13" s="1"/>
  <c r="F465" i="13"/>
  <c r="P465" i="13" s="1"/>
  <c r="F464" i="13"/>
  <c r="P464" i="13" s="1"/>
  <c r="F463" i="13"/>
  <c r="P463" i="13" s="1"/>
  <c r="F462" i="13"/>
  <c r="P462" i="13" s="1"/>
  <c r="F461" i="13"/>
  <c r="P461" i="13" s="1"/>
  <c r="F460" i="13"/>
  <c r="P460" i="13" s="1"/>
  <c r="F459" i="13"/>
  <c r="P459" i="13" s="1"/>
  <c r="F458" i="13"/>
  <c r="P458" i="13" s="1"/>
  <c r="F457" i="13"/>
  <c r="P457" i="13" s="1"/>
  <c r="F456" i="13"/>
  <c r="P456" i="13" s="1"/>
  <c r="F455" i="13"/>
  <c r="P455" i="13" s="1"/>
  <c r="F454" i="13"/>
  <c r="P454" i="13" s="1"/>
  <c r="F453" i="13"/>
  <c r="P453" i="13" s="1"/>
  <c r="F452" i="13"/>
  <c r="P452" i="13" s="1"/>
  <c r="F451" i="13"/>
  <c r="P451" i="13" s="1"/>
  <c r="F450" i="13"/>
  <c r="P450" i="13" s="1"/>
  <c r="F449" i="13"/>
  <c r="P449" i="13" s="1"/>
  <c r="F448" i="13"/>
  <c r="P448" i="13" s="1"/>
  <c r="F447" i="13"/>
  <c r="P447" i="13" s="1"/>
  <c r="F446" i="13"/>
  <c r="P446" i="13" s="1"/>
  <c r="F445" i="13"/>
  <c r="P445" i="13" s="1"/>
  <c r="F444" i="13"/>
  <c r="P444" i="13" s="1"/>
  <c r="F443" i="13"/>
  <c r="P443" i="13" s="1"/>
  <c r="F442" i="13"/>
  <c r="P442" i="13" s="1"/>
  <c r="F441" i="13"/>
  <c r="P441" i="13" s="1"/>
  <c r="F440" i="13"/>
  <c r="P440" i="13" s="1"/>
  <c r="F439" i="13"/>
  <c r="P439" i="13" s="1"/>
  <c r="F438" i="13"/>
  <c r="P438" i="13" s="1"/>
  <c r="F437" i="13"/>
  <c r="P437" i="13" s="1"/>
  <c r="F436" i="13"/>
  <c r="P436" i="13" s="1"/>
  <c r="F435" i="13"/>
  <c r="P435" i="13" s="1"/>
  <c r="F434" i="13"/>
  <c r="P434" i="13" s="1"/>
  <c r="F433" i="13"/>
  <c r="P433" i="13" s="1"/>
  <c r="F432" i="13"/>
  <c r="P432" i="13" s="1"/>
  <c r="F431" i="13"/>
  <c r="P431" i="13" s="1"/>
  <c r="F430" i="13"/>
  <c r="P430" i="13" s="1"/>
  <c r="F429" i="13"/>
  <c r="P429" i="13" s="1"/>
  <c r="F428" i="13"/>
  <c r="P428" i="13" s="1"/>
  <c r="F427" i="13"/>
  <c r="P427" i="13" s="1"/>
  <c r="F426" i="13"/>
  <c r="P426" i="13" s="1"/>
  <c r="F425" i="13"/>
  <c r="P425" i="13" s="1"/>
  <c r="F424" i="13"/>
  <c r="P424" i="13" s="1"/>
  <c r="F423" i="13"/>
  <c r="P423" i="13" s="1"/>
  <c r="F422" i="13"/>
  <c r="P422" i="13" s="1"/>
  <c r="F421" i="13"/>
  <c r="P421" i="13" s="1"/>
  <c r="F420" i="13"/>
  <c r="P420" i="13" s="1"/>
  <c r="F419" i="13"/>
  <c r="P419" i="13" s="1"/>
  <c r="F418" i="13"/>
  <c r="P418" i="13" s="1"/>
  <c r="F417" i="13"/>
  <c r="P417" i="13" s="1"/>
  <c r="F416" i="13"/>
  <c r="P416" i="13" s="1"/>
  <c r="F415" i="13"/>
  <c r="P415" i="13" s="1"/>
  <c r="F414" i="13"/>
  <c r="P414" i="13" s="1"/>
  <c r="F413" i="13"/>
  <c r="P413" i="13" s="1"/>
  <c r="F412" i="13"/>
  <c r="P412" i="13" s="1"/>
  <c r="F411" i="13"/>
  <c r="P411" i="13" s="1"/>
  <c r="F410" i="13"/>
  <c r="P410" i="13" s="1"/>
  <c r="F409" i="13"/>
  <c r="P409" i="13" s="1"/>
  <c r="F408" i="13"/>
  <c r="P408" i="13" s="1"/>
  <c r="F407" i="13"/>
  <c r="P407" i="13" s="1"/>
  <c r="F406" i="13"/>
  <c r="P406" i="13" s="1"/>
  <c r="F405" i="13"/>
  <c r="P405" i="13" s="1"/>
  <c r="F404" i="13"/>
  <c r="P404" i="13" s="1"/>
  <c r="F403" i="13"/>
  <c r="P403" i="13" s="1"/>
  <c r="F402" i="13"/>
  <c r="P402" i="13" s="1"/>
  <c r="F401" i="13"/>
  <c r="P401" i="13" s="1"/>
  <c r="F400" i="13"/>
  <c r="P400" i="13" s="1"/>
  <c r="F399" i="13"/>
  <c r="P399" i="13" s="1"/>
  <c r="F398" i="13"/>
  <c r="P398" i="13" s="1"/>
  <c r="F397" i="13"/>
  <c r="P397" i="13" s="1"/>
  <c r="F396" i="13"/>
  <c r="P396" i="13" s="1"/>
  <c r="F395" i="13"/>
  <c r="P395" i="13" s="1"/>
  <c r="F394" i="13"/>
  <c r="P394" i="13" s="1"/>
  <c r="F393" i="13"/>
  <c r="P393" i="13" s="1"/>
  <c r="F392" i="13"/>
  <c r="P392" i="13" s="1"/>
  <c r="F391" i="13"/>
  <c r="P391" i="13" s="1"/>
  <c r="F390" i="13"/>
  <c r="P390" i="13" s="1"/>
  <c r="F389" i="13"/>
  <c r="P389" i="13" s="1"/>
  <c r="F388" i="13"/>
  <c r="P388" i="13" s="1"/>
  <c r="F387" i="13"/>
  <c r="P387" i="13" s="1"/>
  <c r="F386" i="13"/>
  <c r="P386" i="13" s="1"/>
  <c r="F385" i="13"/>
  <c r="P385" i="13" s="1"/>
  <c r="F384" i="13"/>
  <c r="P384" i="13" s="1"/>
  <c r="F383" i="13"/>
  <c r="P383" i="13" s="1"/>
  <c r="F382" i="13"/>
  <c r="P382" i="13" s="1"/>
  <c r="F381" i="13"/>
  <c r="P381" i="13" s="1"/>
  <c r="F380" i="13"/>
  <c r="P380" i="13" s="1"/>
  <c r="F379" i="13"/>
  <c r="P379" i="13" s="1"/>
  <c r="F378" i="13"/>
  <c r="P378" i="13" s="1"/>
  <c r="F377" i="13"/>
  <c r="P377" i="13" s="1"/>
  <c r="F376" i="13"/>
  <c r="P376" i="13" s="1"/>
  <c r="F375" i="13"/>
  <c r="P375" i="13" s="1"/>
  <c r="F374" i="13"/>
  <c r="P374" i="13" s="1"/>
  <c r="F373" i="13"/>
  <c r="P373" i="13" s="1"/>
  <c r="F372" i="13"/>
  <c r="P372" i="13" s="1"/>
  <c r="F371" i="13"/>
  <c r="P371" i="13" s="1"/>
  <c r="F370" i="13"/>
  <c r="P370" i="13" s="1"/>
  <c r="F369" i="13"/>
  <c r="P369" i="13" s="1"/>
  <c r="F368" i="13"/>
  <c r="P368" i="13" s="1"/>
  <c r="F367" i="13"/>
  <c r="P367" i="13" s="1"/>
  <c r="F366" i="13"/>
  <c r="P366" i="13" s="1"/>
  <c r="F365" i="13"/>
  <c r="P365" i="13" s="1"/>
  <c r="F364" i="13"/>
  <c r="P364" i="13" s="1"/>
  <c r="F363" i="13"/>
  <c r="P363" i="13" s="1"/>
  <c r="F362" i="13"/>
  <c r="P362" i="13" s="1"/>
  <c r="F361" i="13"/>
  <c r="P361" i="13" s="1"/>
  <c r="F360" i="13"/>
  <c r="P360" i="13" s="1"/>
  <c r="F359" i="13"/>
  <c r="P359" i="13" s="1"/>
  <c r="F358" i="13"/>
  <c r="P358" i="13" s="1"/>
  <c r="F357" i="13"/>
  <c r="P357" i="13" s="1"/>
  <c r="F356" i="13"/>
  <c r="P356" i="13" s="1"/>
  <c r="F355" i="13"/>
  <c r="P355" i="13" s="1"/>
  <c r="F354" i="13"/>
  <c r="P354" i="13" s="1"/>
  <c r="F353" i="13"/>
  <c r="P353" i="13" s="1"/>
  <c r="F352" i="13"/>
  <c r="P352" i="13" s="1"/>
  <c r="F351" i="13"/>
  <c r="P351" i="13" s="1"/>
  <c r="F350" i="13"/>
  <c r="P350" i="13" s="1"/>
  <c r="F349" i="13"/>
  <c r="P349" i="13" s="1"/>
  <c r="F348" i="13"/>
  <c r="P348" i="13" s="1"/>
  <c r="F347" i="13"/>
  <c r="P347" i="13" s="1"/>
  <c r="F346" i="13"/>
  <c r="P346" i="13" s="1"/>
  <c r="F345" i="13"/>
  <c r="P345" i="13" s="1"/>
  <c r="F344" i="13"/>
  <c r="P344" i="13" s="1"/>
  <c r="F343" i="13"/>
  <c r="P343" i="13" s="1"/>
  <c r="F342" i="13"/>
  <c r="P342" i="13" s="1"/>
  <c r="F341" i="13"/>
  <c r="P341" i="13" s="1"/>
  <c r="F340" i="13"/>
  <c r="P340" i="13" s="1"/>
  <c r="F339" i="13"/>
  <c r="P339" i="13" s="1"/>
  <c r="F338" i="13"/>
  <c r="P338" i="13" s="1"/>
  <c r="F337" i="13"/>
  <c r="P337" i="13" s="1"/>
  <c r="F336" i="13"/>
  <c r="P336" i="13" s="1"/>
  <c r="F335" i="13"/>
  <c r="P335" i="13" s="1"/>
  <c r="F334" i="13"/>
  <c r="P334" i="13" s="1"/>
  <c r="F333" i="13"/>
  <c r="P333" i="13" s="1"/>
  <c r="F332" i="13"/>
  <c r="P332" i="13" s="1"/>
  <c r="F331" i="13"/>
  <c r="P331" i="13" s="1"/>
  <c r="F330" i="13"/>
  <c r="P330" i="13" s="1"/>
  <c r="F329" i="13"/>
  <c r="P329" i="13" s="1"/>
  <c r="F328" i="13"/>
  <c r="P328" i="13" s="1"/>
  <c r="F327" i="13"/>
  <c r="P327" i="13" s="1"/>
  <c r="F326" i="13"/>
  <c r="P326" i="13" s="1"/>
  <c r="F325" i="13"/>
  <c r="P325" i="13" s="1"/>
  <c r="F324" i="13"/>
  <c r="P324" i="13" s="1"/>
  <c r="F323" i="13"/>
  <c r="P323" i="13" s="1"/>
  <c r="F322" i="13"/>
  <c r="P322" i="13" s="1"/>
  <c r="F321" i="13"/>
  <c r="P321" i="13" s="1"/>
  <c r="F320" i="13"/>
  <c r="P320" i="13" s="1"/>
  <c r="F319" i="13"/>
  <c r="P319" i="13" s="1"/>
  <c r="F318" i="13"/>
  <c r="P318" i="13" s="1"/>
  <c r="F317" i="13"/>
  <c r="P317" i="13" s="1"/>
  <c r="F316" i="13"/>
  <c r="P316" i="13" s="1"/>
  <c r="F315" i="13"/>
  <c r="P315" i="13" s="1"/>
  <c r="F314" i="13"/>
  <c r="P314" i="13" s="1"/>
  <c r="F313" i="13"/>
  <c r="P313" i="13" s="1"/>
  <c r="F312" i="13"/>
  <c r="P312" i="13" s="1"/>
  <c r="F311" i="13"/>
  <c r="P311" i="13" s="1"/>
  <c r="F310" i="13"/>
  <c r="P310" i="13" s="1"/>
  <c r="F309" i="13"/>
  <c r="P309" i="13" s="1"/>
  <c r="F308" i="13"/>
  <c r="P308" i="13" s="1"/>
  <c r="F307" i="13"/>
  <c r="P307" i="13" s="1"/>
  <c r="F306" i="13"/>
  <c r="P306" i="13" s="1"/>
  <c r="F305" i="13"/>
  <c r="P305" i="13" s="1"/>
  <c r="F304" i="13"/>
  <c r="P304" i="13" s="1"/>
  <c r="F303" i="13"/>
  <c r="P303" i="13" s="1"/>
  <c r="F302" i="13"/>
  <c r="P302" i="13" s="1"/>
  <c r="F301" i="13"/>
  <c r="P301" i="13" s="1"/>
  <c r="F300" i="13"/>
  <c r="P300" i="13" s="1"/>
  <c r="F299" i="13"/>
  <c r="P299" i="13" s="1"/>
  <c r="F298" i="13"/>
  <c r="P298" i="13" s="1"/>
  <c r="F297" i="13"/>
  <c r="P297" i="13" s="1"/>
  <c r="F296" i="13"/>
  <c r="P296" i="13" s="1"/>
  <c r="F295" i="13"/>
  <c r="P295" i="13" s="1"/>
  <c r="F294" i="13"/>
  <c r="P294" i="13" s="1"/>
  <c r="F293" i="13"/>
  <c r="P293" i="13" s="1"/>
  <c r="F292" i="13"/>
  <c r="P292" i="13" s="1"/>
  <c r="F291" i="13"/>
  <c r="P291" i="13" s="1"/>
  <c r="F290" i="13"/>
  <c r="P290" i="13" s="1"/>
  <c r="F289" i="13"/>
  <c r="P289" i="13" s="1"/>
  <c r="F288" i="13"/>
  <c r="P288" i="13" s="1"/>
  <c r="F287" i="13"/>
  <c r="P287" i="13" s="1"/>
  <c r="F286" i="13"/>
  <c r="P286" i="13" s="1"/>
  <c r="F285" i="13"/>
  <c r="P285" i="13" s="1"/>
  <c r="F284" i="13"/>
  <c r="P284" i="13" s="1"/>
  <c r="F283" i="13"/>
  <c r="P283" i="13" s="1"/>
  <c r="F282" i="13"/>
  <c r="P282" i="13" s="1"/>
  <c r="F281" i="13"/>
  <c r="P281" i="13" s="1"/>
  <c r="F280" i="13"/>
  <c r="P280" i="13" s="1"/>
  <c r="F279" i="13"/>
  <c r="P279" i="13" s="1"/>
  <c r="F278" i="13"/>
  <c r="P278" i="13" s="1"/>
  <c r="F277" i="13"/>
  <c r="P277" i="13" s="1"/>
  <c r="F276" i="13"/>
  <c r="P276" i="13" s="1"/>
  <c r="F275" i="13"/>
  <c r="P275" i="13" s="1"/>
  <c r="F274" i="13"/>
  <c r="P274" i="13" s="1"/>
  <c r="F273" i="13"/>
  <c r="P273" i="13" s="1"/>
  <c r="F272" i="13"/>
  <c r="P272" i="13" s="1"/>
  <c r="F271" i="13"/>
  <c r="P271" i="13" s="1"/>
  <c r="F270" i="13"/>
  <c r="P270" i="13" s="1"/>
  <c r="F269" i="13"/>
  <c r="P269" i="13" s="1"/>
  <c r="F268" i="13"/>
  <c r="P268" i="13" s="1"/>
  <c r="F267" i="13"/>
  <c r="P267" i="13" s="1"/>
  <c r="F266" i="13"/>
  <c r="P266" i="13" s="1"/>
  <c r="F265" i="13"/>
  <c r="P265" i="13" s="1"/>
  <c r="F264" i="13"/>
  <c r="P264" i="13" s="1"/>
  <c r="F263" i="13"/>
  <c r="P263" i="13" s="1"/>
  <c r="F262" i="13"/>
  <c r="P262" i="13" s="1"/>
  <c r="F261" i="13"/>
  <c r="P261" i="13" s="1"/>
  <c r="F260" i="13"/>
  <c r="P260" i="13" s="1"/>
  <c r="F259" i="13"/>
  <c r="P259" i="13" s="1"/>
  <c r="F258" i="13"/>
  <c r="P258" i="13" s="1"/>
  <c r="F257" i="13"/>
  <c r="P257" i="13" s="1"/>
  <c r="F256" i="13"/>
  <c r="P256" i="13" s="1"/>
  <c r="F255" i="13"/>
  <c r="P255" i="13" s="1"/>
  <c r="F254" i="13"/>
  <c r="P254" i="13" s="1"/>
  <c r="F253" i="13"/>
  <c r="P253" i="13" s="1"/>
  <c r="F252" i="13"/>
  <c r="P252" i="13" s="1"/>
  <c r="F251" i="13"/>
  <c r="P251" i="13" s="1"/>
  <c r="F250" i="13"/>
  <c r="P250" i="13" s="1"/>
  <c r="F249" i="13"/>
  <c r="P249" i="13" s="1"/>
  <c r="F248" i="13"/>
  <c r="P248" i="13" s="1"/>
  <c r="F247" i="13"/>
  <c r="P247" i="13" s="1"/>
  <c r="F246" i="13"/>
  <c r="P246" i="13" s="1"/>
  <c r="F245" i="13"/>
  <c r="P245" i="13" s="1"/>
  <c r="F244" i="13"/>
  <c r="P244" i="13" s="1"/>
  <c r="F243" i="13"/>
  <c r="P243" i="13" s="1"/>
  <c r="F242" i="13"/>
  <c r="P242" i="13" s="1"/>
  <c r="F241" i="13"/>
  <c r="P241" i="13" s="1"/>
  <c r="F240" i="13"/>
  <c r="P240" i="13" s="1"/>
  <c r="F239" i="13"/>
  <c r="P239" i="13" s="1"/>
  <c r="F238" i="13"/>
  <c r="P238" i="13" s="1"/>
  <c r="F237" i="13"/>
  <c r="P237" i="13" s="1"/>
  <c r="F236" i="13"/>
  <c r="P236" i="13" s="1"/>
  <c r="F235" i="13"/>
  <c r="P235" i="13" s="1"/>
  <c r="F234" i="13"/>
  <c r="P234" i="13" s="1"/>
  <c r="F233" i="13"/>
  <c r="P233" i="13" s="1"/>
  <c r="F232" i="13"/>
  <c r="P232" i="13" s="1"/>
  <c r="F231" i="13"/>
  <c r="P231" i="13" s="1"/>
  <c r="F230" i="13"/>
  <c r="P230" i="13" s="1"/>
  <c r="F229" i="13"/>
  <c r="P229" i="13" s="1"/>
  <c r="F228" i="13"/>
  <c r="P228" i="13" s="1"/>
  <c r="F227" i="13"/>
  <c r="P227" i="13" s="1"/>
  <c r="F226" i="13"/>
  <c r="P226" i="13" s="1"/>
  <c r="F225" i="13"/>
  <c r="P225" i="13" s="1"/>
  <c r="F224" i="13"/>
  <c r="P224" i="13" s="1"/>
  <c r="F223" i="13"/>
  <c r="P223" i="13" s="1"/>
  <c r="F222" i="13"/>
  <c r="P222" i="13" s="1"/>
  <c r="F221" i="13"/>
  <c r="P221" i="13" s="1"/>
  <c r="F220" i="13"/>
  <c r="P220" i="13" s="1"/>
  <c r="F219" i="13"/>
  <c r="P219" i="13" s="1"/>
  <c r="F218" i="13"/>
  <c r="P218" i="13" s="1"/>
  <c r="F217" i="13"/>
  <c r="P217" i="13" s="1"/>
  <c r="F216" i="13"/>
  <c r="P216" i="13" s="1"/>
  <c r="F215" i="13"/>
  <c r="P215" i="13" s="1"/>
  <c r="F214" i="13"/>
  <c r="P214" i="13" s="1"/>
  <c r="F213" i="13"/>
  <c r="P213" i="13" s="1"/>
  <c r="F212" i="13"/>
  <c r="P212" i="13" s="1"/>
  <c r="F211" i="13"/>
  <c r="P211" i="13" s="1"/>
  <c r="F210" i="13"/>
  <c r="P210" i="13" s="1"/>
  <c r="F209" i="13"/>
  <c r="P209" i="13" s="1"/>
  <c r="F208" i="13"/>
  <c r="P208" i="13" s="1"/>
  <c r="F207" i="13"/>
  <c r="P207" i="13" s="1"/>
  <c r="F206" i="13"/>
  <c r="P206" i="13" s="1"/>
  <c r="F205" i="13"/>
  <c r="P205" i="13" s="1"/>
  <c r="F204" i="13"/>
  <c r="P204" i="13" s="1"/>
  <c r="F203" i="13"/>
  <c r="P203" i="13" s="1"/>
  <c r="F202" i="13"/>
  <c r="P202" i="13" s="1"/>
  <c r="F201" i="13"/>
  <c r="P201" i="13" s="1"/>
  <c r="F200" i="13"/>
  <c r="P200" i="13" s="1"/>
  <c r="F199" i="13"/>
  <c r="P199" i="13" s="1"/>
  <c r="F198" i="13"/>
  <c r="P198" i="13" s="1"/>
  <c r="F197" i="13"/>
  <c r="P197" i="13" s="1"/>
  <c r="F196" i="13"/>
  <c r="P196" i="13" s="1"/>
  <c r="F195" i="13"/>
  <c r="P195" i="13" s="1"/>
  <c r="F194" i="13"/>
  <c r="P194" i="13" s="1"/>
  <c r="F193" i="13"/>
  <c r="P193" i="13" s="1"/>
  <c r="F192" i="13"/>
  <c r="P192" i="13" s="1"/>
  <c r="F191" i="13"/>
  <c r="P191" i="13" s="1"/>
  <c r="F190" i="13"/>
  <c r="P190" i="13" s="1"/>
  <c r="F189" i="13"/>
  <c r="P189" i="13" s="1"/>
  <c r="F188" i="13"/>
  <c r="P188" i="13" s="1"/>
  <c r="F187" i="13"/>
  <c r="P187" i="13" s="1"/>
  <c r="F186" i="13"/>
  <c r="P186" i="13" s="1"/>
  <c r="F185" i="13"/>
  <c r="P185" i="13" s="1"/>
  <c r="F184" i="13"/>
  <c r="P184" i="13" s="1"/>
  <c r="F183" i="13"/>
  <c r="P183" i="13" s="1"/>
  <c r="F182" i="13"/>
  <c r="P182" i="13" s="1"/>
  <c r="F181" i="13"/>
  <c r="P181" i="13" s="1"/>
  <c r="F180" i="13"/>
  <c r="P180" i="13" s="1"/>
  <c r="F179" i="13"/>
  <c r="P179" i="13" s="1"/>
  <c r="F178" i="13"/>
  <c r="P178" i="13" s="1"/>
  <c r="F177" i="13"/>
  <c r="P177" i="13" s="1"/>
  <c r="F176" i="13"/>
  <c r="P176" i="13" s="1"/>
  <c r="F175" i="13"/>
  <c r="P175" i="13" s="1"/>
  <c r="F174" i="13"/>
  <c r="P174" i="13" s="1"/>
  <c r="F173" i="13"/>
  <c r="P173" i="13" s="1"/>
  <c r="F172" i="13"/>
  <c r="P172" i="13" s="1"/>
  <c r="F171" i="13"/>
  <c r="P171" i="13" s="1"/>
  <c r="F170" i="13"/>
  <c r="P170" i="13" s="1"/>
  <c r="F169" i="13"/>
  <c r="P169" i="13" s="1"/>
  <c r="F168" i="13"/>
  <c r="P168" i="13" s="1"/>
  <c r="F167" i="13"/>
  <c r="P167" i="13" s="1"/>
  <c r="F166" i="13"/>
  <c r="P166" i="13" s="1"/>
  <c r="F165" i="13"/>
  <c r="P165" i="13" s="1"/>
  <c r="F164" i="13"/>
  <c r="P164" i="13" s="1"/>
  <c r="F163" i="13"/>
  <c r="P163" i="13" s="1"/>
  <c r="F162" i="13"/>
  <c r="P162" i="13" s="1"/>
  <c r="F161" i="13"/>
  <c r="P161" i="13" s="1"/>
  <c r="F160" i="13"/>
  <c r="P160" i="13" s="1"/>
  <c r="F159" i="13"/>
  <c r="P159" i="13" s="1"/>
  <c r="F158" i="13"/>
  <c r="P158" i="13" s="1"/>
  <c r="F157" i="13"/>
  <c r="P157" i="13" s="1"/>
  <c r="F156" i="13"/>
  <c r="P156" i="13" s="1"/>
  <c r="F155" i="13"/>
  <c r="P155" i="13" s="1"/>
  <c r="F154" i="13"/>
  <c r="P154" i="13" s="1"/>
  <c r="F153" i="13"/>
  <c r="P153" i="13" s="1"/>
  <c r="F152" i="13"/>
  <c r="P152" i="13" s="1"/>
  <c r="F151" i="13"/>
  <c r="P151" i="13" s="1"/>
  <c r="F150" i="13"/>
  <c r="P150" i="13" s="1"/>
  <c r="F149" i="13"/>
  <c r="P149" i="13" s="1"/>
  <c r="F148" i="13"/>
  <c r="P148" i="13" s="1"/>
  <c r="F147" i="13"/>
  <c r="P147" i="13" s="1"/>
  <c r="F146" i="13"/>
  <c r="P146" i="13" s="1"/>
  <c r="F145" i="13"/>
  <c r="P145" i="13" s="1"/>
  <c r="F144" i="13"/>
  <c r="P144" i="13" s="1"/>
  <c r="F143" i="13"/>
  <c r="P143" i="13" s="1"/>
  <c r="F142" i="13"/>
  <c r="P142" i="13" s="1"/>
  <c r="F141" i="13"/>
  <c r="P141" i="13" s="1"/>
  <c r="F140" i="13"/>
  <c r="P140" i="13" s="1"/>
  <c r="F139" i="13"/>
  <c r="P139" i="13" s="1"/>
  <c r="F138" i="13"/>
  <c r="P138" i="13" s="1"/>
  <c r="F137" i="13"/>
  <c r="P137" i="13" s="1"/>
  <c r="F136" i="13"/>
  <c r="P136" i="13" s="1"/>
  <c r="F135" i="13"/>
  <c r="P135" i="13" s="1"/>
  <c r="F134" i="13"/>
  <c r="P134" i="13" s="1"/>
  <c r="F133" i="13"/>
  <c r="P133" i="13" s="1"/>
  <c r="F132" i="13"/>
  <c r="P132" i="13" s="1"/>
  <c r="F131" i="13"/>
  <c r="P131" i="13" s="1"/>
  <c r="F130" i="13"/>
  <c r="P130" i="13" s="1"/>
  <c r="F129" i="13"/>
  <c r="P129" i="13" s="1"/>
  <c r="F128" i="13"/>
  <c r="P128" i="13" s="1"/>
  <c r="F127" i="13"/>
  <c r="P127" i="13" s="1"/>
  <c r="F126" i="13"/>
  <c r="P126" i="13" s="1"/>
  <c r="F125" i="13"/>
  <c r="P125" i="13" s="1"/>
  <c r="F124" i="13"/>
  <c r="P124" i="13" s="1"/>
  <c r="F123" i="13"/>
  <c r="P123" i="13" s="1"/>
  <c r="F122" i="13"/>
  <c r="P122" i="13" s="1"/>
  <c r="F121" i="13"/>
  <c r="P121" i="13" s="1"/>
  <c r="F120" i="13"/>
  <c r="P120" i="13" s="1"/>
  <c r="F119" i="13"/>
  <c r="P119" i="13" s="1"/>
  <c r="F118" i="13"/>
  <c r="P118" i="13" s="1"/>
  <c r="F117" i="13"/>
  <c r="P117" i="13" s="1"/>
  <c r="F116" i="13"/>
  <c r="P116" i="13" s="1"/>
  <c r="F115" i="13"/>
  <c r="P115" i="13" s="1"/>
  <c r="F114" i="13"/>
  <c r="P114" i="13" s="1"/>
  <c r="F113" i="13"/>
  <c r="P113" i="13" s="1"/>
  <c r="F112" i="13"/>
  <c r="P112" i="13" s="1"/>
  <c r="F111" i="13"/>
  <c r="P111" i="13" s="1"/>
  <c r="F110" i="13"/>
  <c r="P110" i="13" s="1"/>
  <c r="F109" i="13"/>
  <c r="P109" i="13" s="1"/>
  <c r="F108" i="13"/>
  <c r="P108" i="13" s="1"/>
  <c r="F107" i="13"/>
  <c r="P107" i="13" s="1"/>
  <c r="F106" i="13"/>
  <c r="P106" i="13" s="1"/>
  <c r="F105" i="13"/>
  <c r="P105" i="13" s="1"/>
  <c r="F104" i="13"/>
  <c r="P104" i="13" s="1"/>
  <c r="F103" i="13"/>
  <c r="P103" i="13" s="1"/>
  <c r="F102" i="13"/>
  <c r="P102" i="13" s="1"/>
  <c r="F101" i="13"/>
  <c r="P101" i="13" s="1"/>
  <c r="F100" i="13"/>
  <c r="P100" i="13" s="1"/>
  <c r="F99" i="13"/>
  <c r="P99" i="13" s="1"/>
  <c r="F98" i="13"/>
  <c r="P98" i="13" s="1"/>
  <c r="F97" i="13"/>
  <c r="P97" i="13" s="1"/>
  <c r="F96" i="13"/>
  <c r="P96" i="13" s="1"/>
  <c r="F95" i="13"/>
  <c r="P95" i="13" s="1"/>
  <c r="F94" i="13"/>
  <c r="P94" i="13" s="1"/>
  <c r="F93" i="13"/>
  <c r="P93" i="13" s="1"/>
  <c r="F92" i="13"/>
  <c r="P92" i="13" s="1"/>
  <c r="F91" i="13"/>
  <c r="P91" i="13" s="1"/>
  <c r="F90" i="13"/>
  <c r="P90" i="13" s="1"/>
  <c r="F89" i="13"/>
  <c r="P89" i="13" s="1"/>
  <c r="F88" i="13"/>
  <c r="P88" i="13" s="1"/>
  <c r="F87" i="13"/>
  <c r="P87" i="13" s="1"/>
  <c r="F86" i="13"/>
  <c r="P86" i="13" s="1"/>
  <c r="F85" i="13"/>
  <c r="P85" i="13" s="1"/>
  <c r="F84" i="13"/>
  <c r="P84" i="13" s="1"/>
  <c r="F83" i="13"/>
  <c r="P83" i="13" s="1"/>
  <c r="F82" i="13"/>
  <c r="P82" i="13" s="1"/>
  <c r="F81" i="13"/>
  <c r="P81" i="13" s="1"/>
  <c r="F80" i="13"/>
  <c r="P80" i="13" s="1"/>
  <c r="F79" i="13"/>
  <c r="P79" i="13" s="1"/>
  <c r="F78" i="13"/>
  <c r="P78" i="13" s="1"/>
  <c r="F77" i="13"/>
  <c r="P77" i="13" s="1"/>
  <c r="F76" i="13"/>
  <c r="P76" i="13" s="1"/>
  <c r="F75" i="13"/>
  <c r="P75" i="13" s="1"/>
  <c r="F74" i="13"/>
  <c r="P74" i="13" s="1"/>
  <c r="F73" i="13"/>
  <c r="P73" i="13" s="1"/>
  <c r="F72" i="13"/>
  <c r="P72" i="13" s="1"/>
  <c r="F71" i="13"/>
  <c r="P71" i="13" s="1"/>
  <c r="F70" i="13"/>
  <c r="P70" i="13" s="1"/>
  <c r="F69" i="13"/>
  <c r="P69" i="13" s="1"/>
  <c r="F68" i="13"/>
  <c r="P68" i="13" s="1"/>
  <c r="F67" i="13"/>
  <c r="P67" i="13" s="1"/>
  <c r="F66" i="13"/>
  <c r="P66" i="13" s="1"/>
  <c r="F65" i="13"/>
  <c r="P65" i="13" s="1"/>
  <c r="F64" i="13"/>
  <c r="P64" i="13" s="1"/>
  <c r="F63" i="13"/>
  <c r="P63" i="13" s="1"/>
  <c r="F62" i="13"/>
  <c r="P62" i="13" s="1"/>
  <c r="F61" i="13"/>
  <c r="P61" i="13" s="1"/>
  <c r="F60" i="13"/>
  <c r="P60" i="13" s="1"/>
  <c r="F59" i="13"/>
  <c r="P59" i="13" s="1"/>
  <c r="F58" i="13"/>
  <c r="P58" i="13" s="1"/>
  <c r="F57" i="13"/>
  <c r="P57" i="13" s="1"/>
  <c r="F56" i="13"/>
  <c r="P56" i="13" s="1"/>
  <c r="F55" i="13"/>
  <c r="P55" i="13" s="1"/>
  <c r="F54" i="13"/>
  <c r="P54" i="13" s="1"/>
  <c r="F53" i="13"/>
  <c r="P53" i="13" s="1"/>
  <c r="F52" i="13"/>
  <c r="P52" i="13" s="1"/>
  <c r="F51" i="13"/>
  <c r="P51" i="13" s="1"/>
  <c r="F50" i="13"/>
  <c r="P50" i="13" s="1"/>
  <c r="F49" i="13"/>
  <c r="P49" i="13" s="1"/>
  <c r="F48" i="13"/>
  <c r="P48" i="13" s="1"/>
  <c r="F47" i="13"/>
  <c r="P47" i="13" s="1"/>
  <c r="F46" i="13"/>
  <c r="P46" i="13" s="1"/>
  <c r="F45" i="13"/>
  <c r="P45" i="13" s="1"/>
  <c r="F44" i="13"/>
  <c r="P44" i="13" s="1"/>
  <c r="F43" i="13"/>
  <c r="P43" i="13" s="1"/>
  <c r="F42" i="13"/>
  <c r="P42" i="13" s="1"/>
  <c r="F41" i="13"/>
  <c r="P41" i="13" s="1"/>
  <c r="F40" i="13"/>
  <c r="P40" i="13" s="1"/>
  <c r="F39" i="13"/>
  <c r="P39" i="13" s="1"/>
  <c r="F38" i="13"/>
  <c r="P38" i="13" s="1"/>
  <c r="F37" i="13"/>
  <c r="P37" i="13" s="1"/>
  <c r="F36" i="13"/>
  <c r="P36" i="13" s="1"/>
  <c r="F35" i="13"/>
  <c r="P35" i="13" s="1"/>
  <c r="F34" i="13"/>
  <c r="P34" i="13" s="1"/>
  <c r="F33" i="13"/>
  <c r="P33" i="13" s="1"/>
  <c r="F32" i="13"/>
  <c r="P32" i="13" s="1"/>
  <c r="F31" i="13"/>
  <c r="P31" i="13" s="1"/>
  <c r="F30" i="13"/>
  <c r="P30" i="13" s="1"/>
  <c r="F29" i="13"/>
  <c r="P29" i="13" s="1"/>
  <c r="F28" i="13"/>
  <c r="P28" i="13" s="1"/>
  <c r="F27" i="13"/>
  <c r="P27" i="13" s="1"/>
  <c r="F26" i="13"/>
  <c r="P26" i="13" s="1"/>
  <c r="F25" i="13"/>
  <c r="P25" i="13" s="1"/>
  <c r="F24" i="13"/>
  <c r="P24" i="13" s="1"/>
  <c r="F23" i="13"/>
  <c r="P23" i="13" s="1"/>
  <c r="F22" i="13"/>
  <c r="P22" i="13" s="1"/>
  <c r="F21" i="13"/>
  <c r="P21" i="13" s="1"/>
  <c r="F20" i="13"/>
  <c r="P20" i="13" s="1"/>
  <c r="F19" i="13"/>
  <c r="P19" i="13" s="1"/>
  <c r="F18" i="13"/>
  <c r="P18" i="13" s="1"/>
  <c r="F17" i="13"/>
  <c r="P17" i="13" s="1"/>
  <c r="F16" i="13"/>
  <c r="P16" i="13" s="1"/>
  <c r="F15" i="13"/>
  <c r="P15" i="13" s="1"/>
  <c r="F14" i="13"/>
  <c r="P14" i="13" s="1"/>
  <c r="F1000" i="12"/>
  <c r="P1000" i="12" s="1"/>
  <c r="F999" i="12"/>
  <c r="P999" i="12" s="1"/>
  <c r="F998" i="12"/>
  <c r="P998" i="12" s="1"/>
  <c r="F997" i="12"/>
  <c r="P997" i="12" s="1"/>
  <c r="F996" i="12"/>
  <c r="P996" i="12" s="1"/>
  <c r="F995" i="12"/>
  <c r="P995" i="12" s="1"/>
  <c r="F994" i="12"/>
  <c r="P994" i="12" s="1"/>
  <c r="F993" i="12"/>
  <c r="P993" i="12" s="1"/>
  <c r="F992" i="12"/>
  <c r="P992" i="12" s="1"/>
  <c r="F991" i="12"/>
  <c r="P991" i="12" s="1"/>
  <c r="F990" i="12"/>
  <c r="P990" i="12" s="1"/>
  <c r="F989" i="12"/>
  <c r="P989" i="12" s="1"/>
  <c r="F988" i="12"/>
  <c r="P988" i="12" s="1"/>
  <c r="F987" i="12"/>
  <c r="P987" i="12" s="1"/>
  <c r="F986" i="12"/>
  <c r="P986" i="12" s="1"/>
  <c r="F985" i="12"/>
  <c r="P985" i="12" s="1"/>
  <c r="F984" i="12"/>
  <c r="P984" i="12" s="1"/>
  <c r="F983" i="12"/>
  <c r="P983" i="12" s="1"/>
  <c r="F982" i="12"/>
  <c r="P982" i="12" s="1"/>
  <c r="F981" i="12"/>
  <c r="P981" i="12" s="1"/>
  <c r="F980" i="12"/>
  <c r="P980" i="12" s="1"/>
  <c r="F979" i="12"/>
  <c r="P979" i="12" s="1"/>
  <c r="F978" i="12"/>
  <c r="P978" i="12" s="1"/>
  <c r="F977" i="12"/>
  <c r="P977" i="12" s="1"/>
  <c r="F976" i="12"/>
  <c r="P976" i="12" s="1"/>
  <c r="F975" i="12"/>
  <c r="P975" i="12" s="1"/>
  <c r="F974" i="12"/>
  <c r="P974" i="12" s="1"/>
  <c r="F973" i="12"/>
  <c r="P973" i="12" s="1"/>
  <c r="F972" i="12"/>
  <c r="P972" i="12" s="1"/>
  <c r="F971" i="12"/>
  <c r="P971" i="12" s="1"/>
  <c r="F970" i="12"/>
  <c r="P970" i="12" s="1"/>
  <c r="F969" i="12"/>
  <c r="P969" i="12" s="1"/>
  <c r="F968" i="12"/>
  <c r="P968" i="12" s="1"/>
  <c r="F967" i="12"/>
  <c r="P967" i="12" s="1"/>
  <c r="F966" i="12"/>
  <c r="P966" i="12" s="1"/>
  <c r="F965" i="12"/>
  <c r="P965" i="12" s="1"/>
  <c r="F964" i="12"/>
  <c r="P964" i="12" s="1"/>
  <c r="F963" i="12"/>
  <c r="P963" i="12" s="1"/>
  <c r="F962" i="12"/>
  <c r="P962" i="12" s="1"/>
  <c r="F961" i="12"/>
  <c r="P961" i="12" s="1"/>
  <c r="F960" i="12"/>
  <c r="P960" i="12" s="1"/>
  <c r="F959" i="12"/>
  <c r="P959" i="12" s="1"/>
  <c r="F958" i="12"/>
  <c r="P958" i="12" s="1"/>
  <c r="F957" i="12"/>
  <c r="P957" i="12" s="1"/>
  <c r="F956" i="12"/>
  <c r="P956" i="12" s="1"/>
  <c r="F955" i="12"/>
  <c r="P955" i="12" s="1"/>
  <c r="F954" i="12"/>
  <c r="P954" i="12" s="1"/>
  <c r="F953" i="12"/>
  <c r="P953" i="12" s="1"/>
  <c r="F952" i="12"/>
  <c r="P952" i="12" s="1"/>
  <c r="F951" i="12"/>
  <c r="P951" i="12" s="1"/>
  <c r="F950" i="12"/>
  <c r="P950" i="12" s="1"/>
  <c r="F949" i="12"/>
  <c r="P949" i="12" s="1"/>
  <c r="F948" i="12"/>
  <c r="P948" i="12" s="1"/>
  <c r="F947" i="12"/>
  <c r="P947" i="12" s="1"/>
  <c r="F946" i="12"/>
  <c r="P946" i="12" s="1"/>
  <c r="F945" i="12"/>
  <c r="P945" i="12" s="1"/>
  <c r="F944" i="12"/>
  <c r="P944" i="12" s="1"/>
  <c r="F943" i="12"/>
  <c r="P943" i="12" s="1"/>
  <c r="F942" i="12"/>
  <c r="P942" i="12" s="1"/>
  <c r="F941" i="12"/>
  <c r="P941" i="12" s="1"/>
  <c r="F940" i="12"/>
  <c r="P940" i="12" s="1"/>
  <c r="F939" i="12"/>
  <c r="P939" i="12" s="1"/>
  <c r="F938" i="12"/>
  <c r="P938" i="12" s="1"/>
  <c r="F937" i="12"/>
  <c r="P937" i="12" s="1"/>
  <c r="F936" i="12"/>
  <c r="P936" i="12" s="1"/>
  <c r="F935" i="12"/>
  <c r="P935" i="12" s="1"/>
  <c r="F934" i="12"/>
  <c r="P934" i="12" s="1"/>
  <c r="F933" i="12"/>
  <c r="P933" i="12" s="1"/>
  <c r="F932" i="12"/>
  <c r="P932" i="12" s="1"/>
  <c r="F931" i="12"/>
  <c r="P931" i="12" s="1"/>
  <c r="F930" i="12"/>
  <c r="P930" i="12" s="1"/>
  <c r="F929" i="12"/>
  <c r="P929" i="12" s="1"/>
  <c r="F928" i="12"/>
  <c r="P928" i="12" s="1"/>
  <c r="F927" i="12"/>
  <c r="P927" i="12" s="1"/>
  <c r="F926" i="12"/>
  <c r="P926" i="12" s="1"/>
  <c r="F925" i="12"/>
  <c r="P925" i="12" s="1"/>
  <c r="F924" i="12"/>
  <c r="P924" i="12" s="1"/>
  <c r="F923" i="12"/>
  <c r="P923" i="12" s="1"/>
  <c r="F922" i="12"/>
  <c r="P922" i="12" s="1"/>
  <c r="F921" i="12"/>
  <c r="P921" i="12" s="1"/>
  <c r="F920" i="12"/>
  <c r="P920" i="12" s="1"/>
  <c r="F919" i="12"/>
  <c r="P919" i="12" s="1"/>
  <c r="F918" i="12"/>
  <c r="P918" i="12" s="1"/>
  <c r="F917" i="12"/>
  <c r="P917" i="12" s="1"/>
  <c r="F916" i="12"/>
  <c r="P916" i="12" s="1"/>
  <c r="F915" i="12"/>
  <c r="P915" i="12" s="1"/>
  <c r="F914" i="12"/>
  <c r="P914" i="12" s="1"/>
  <c r="F913" i="12"/>
  <c r="P913" i="12" s="1"/>
  <c r="F912" i="12"/>
  <c r="P912" i="12" s="1"/>
  <c r="F911" i="12"/>
  <c r="P911" i="12" s="1"/>
  <c r="F910" i="12"/>
  <c r="P910" i="12" s="1"/>
  <c r="F909" i="12"/>
  <c r="P909" i="12" s="1"/>
  <c r="F908" i="12"/>
  <c r="P908" i="12" s="1"/>
  <c r="F907" i="12"/>
  <c r="P907" i="12" s="1"/>
  <c r="F906" i="12"/>
  <c r="P906" i="12" s="1"/>
  <c r="F905" i="12"/>
  <c r="P905" i="12" s="1"/>
  <c r="F904" i="12"/>
  <c r="P904" i="12" s="1"/>
  <c r="F903" i="12"/>
  <c r="P903" i="12" s="1"/>
  <c r="F902" i="12"/>
  <c r="P902" i="12" s="1"/>
  <c r="F901" i="12"/>
  <c r="P901" i="12" s="1"/>
  <c r="F900" i="12"/>
  <c r="P900" i="12" s="1"/>
  <c r="F899" i="12"/>
  <c r="P899" i="12" s="1"/>
  <c r="F898" i="12"/>
  <c r="P898" i="12" s="1"/>
  <c r="F897" i="12"/>
  <c r="P897" i="12" s="1"/>
  <c r="F896" i="12"/>
  <c r="P896" i="12" s="1"/>
  <c r="F895" i="12"/>
  <c r="P895" i="12" s="1"/>
  <c r="F894" i="12"/>
  <c r="P894" i="12" s="1"/>
  <c r="F893" i="12"/>
  <c r="P893" i="12" s="1"/>
  <c r="F892" i="12"/>
  <c r="P892" i="12" s="1"/>
  <c r="F891" i="12"/>
  <c r="P891" i="12" s="1"/>
  <c r="F890" i="12"/>
  <c r="P890" i="12" s="1"/>
  <c r="F889" i="12"/>
  <c r="P889" i="12" s="1"/>
  <c r="F888" i="12"/>
  <c r="P888" i="12" s="1"/>
  <c r="F887" i="12"/>
  <c r="P887" i="12" s="1"/>
  <c r="F886" i="12"/>
  <c r="P886" i="12" s="1"/>
  <c r="F885" i="12"/>
  <c r="P885" i="12" s="1"/>
  <c r="F884" i="12"/>
  <c r="P884" i="12" s="1"/>
  <c r="F883" i="12"/>
  <c r="P883" i="12" s="1"/>
  <c r="F882" i="12"/>
  <c r="P882" i="12" s="1"/>
  <c r="F881" i="12"/>
  <c r="P881" i="12" s="1"/>
  <c r="F880" i="12"/>
  <c r="P880" i="12" s="1"/>
  <c r="F879" i="12"/>
  <c r="P879" i="12" s="1"/>
  <c r="F878" i="12"/>
  <c r="P878" i="12" s="1"/>
  <c r="F877" i="12"/>
  <c r="P877" i="12" s="1"/>
  <c r="F876" i="12"/>
  <c r="P876" i="12" s="1"/>
  <c r="F875" i="12"/>
  <c r="P875" i="12" s="1"/>
  <c r="F874" i="12"/>
  <c r="P874" i="12" s="1"/>
  <c r="F873" i="12"/>
  <c r="P873" i="12" s="1"/>
  <c r="F872" i="12"/>
  <c r="P872" i="12" s="1"/>
  <c r="F871" i="12"/>
  <c r="P871" i="12" s="1"/>
  <c r="F870" i="12"/>
  <c r="P870" i="12" s="1"/>
  <c r="F869" i="12"/>
  <c r="P869" i="12" s="1"/>
  <c r="F868" i="12"/>
  <c r="P868" i="12" s="1"/>
  <c r="F867" i="12"/>
  <c r="P867" i="12" s="1"/>
  <c r="F866" i="12"/>
  <c r="P866" i="12" s="1"/>
  <c r="F865" i="12"/>
  <c r="P865" i="12" s="1"/>
  <c r="F864" i="12"/>
  <c r="P864" i="12" s="1"/>
  <c r="F863" i="12"/>
  <c r="P863" i="12" s="1"/>
  <c r="F862" i="12"/>
  <c r="P862" i="12" s="1"/>
  <c r="F861" i="12"/>
  <c r="P861" i="12" s="1"/>
  <c r="F860" i="12"/>
  <c r="P860" i="12" s="1"/>
  <c r="F859" i="12"/>
  <c r="P859" i="12" s="1"/>
  <c r="F858" i="12"/>
  <c r="P858" i="12" s="1"/>
  <c r="F857" i="12"/>
  <c r="P857" i="12" s="1"/>
  <c r="F856" i="12"/>
  <c r="P856" i="12" s="1"/>
  <c r="F855" i="12"/>
  <c r="P855" i="12" s="1"/>
  <c r="F854" i="12"/>
  <c r="P854" i="12" s="1"/>
  <c r="F853" i="12"/>
  <c r="P853" i="12" s="1"/>
  <c r="F852" i="12"/>
  <c r="P852" i="12" s="1"/>
  <c r="F851" i="12"/>
  <c r="P851" i="12" s="1"/>
  <c r="F850" i="12"/>
  <c r="P850" i="12" s="1"/>
  <c r="F849" i="12"/>
  <c r="P849" i="12" s="1"/>
  <c r="F848" i="12"/>
  <c r="P848" i="12" s="1"/>
  <c r="F847" i="12"/>
  <c r="P847" i="12" s="1"/>
  <c r="F846" i="12"/>
  <c r="P846" i="12" s="1"/>
  <c r="F845" i="12"/>
  <c r="P845" i="12" s="1"/>
  <c r="F844" i="12"/>
  <c r="P844" i="12" s="1"/>
  <c r="F843" i="12"/>
  <c r="P843" i="12" s="1"/>
  <c r="F842" i="12"/>
  <c r="P842" i="12" s="1"/>
  <c r="F841" i="12"/>
  <c r="P841" i="12" s="1"/>
  <c r="F840" i="12"/>
  <c r="P840" i="12" s="1"/>
  <c r="F839" i="12"/>
  <c r="P839" i="12" s="1"/>
  <c r="F838" i="12"/>
  <c r="P838" i="12" s="1"/>
  <c r="F837" i="12"/>
  <c r="P837" i="12" s="1"/>
  <c r="F836" i="12"/>
  <c r="P836" i="12" s="1"/>
  <c r="F835" i="12"/>
  <c r="P835" i="12" s="1"/>
  <c r="F834" i="12"/>
  <c r="P834" i="12" s="1"/>
  <c r="F833" i="12"/>
  <c r="P833" i="12" s="1"/>
  <c r="F832" i="12"/>
  <c r="P832" i="12" s="1"/>
  <c r="F831" i="12"/>
  <c r="P831" i="12" s="1"/>
  <c r="F830" i="12"/>
  <c r="P830" i="12" s="1"/>
  <c r="F829" i="12"/>
  <c r="P829" i="12" s="1"/>
  <c r="F828" i="12"/>
  <c r="P828" i="12" s="1"/>
  <c r="F827" i="12"/>
  <c r="P827" i="12" s="1"/>
  <c r="F826" i="12"/>
  <c r="P826" i="12" s="1"/>
  <c r="F825" i="12"/>
  <c r="P825" i="12" s="1"/>
  <c r="F824" i="12"/>
  <c r="P824" i="12" s="1"/>
  <c r="F823" i="12"/>
  <c r="P823" i="12" s="1"/>
  <c r="F822" i="12"/>
  <c r="P822" i="12" s="1"/>
  <c r="F821" i="12"/>
  <c r="P821" i="12" s="1"/>
  <c r="F820" i="12"/>
  <c r="P820" i="12" s="1"/>
  <c r="F819" i="12"/>
  <c r="P819" i="12" s="1"/>
  <c r="F818" i="12"/>
  <c r="P818" i="12" s="1"/>
  <c r="F817" i="12"/>
  <c r="P817" i="12" s="1"/>
  <c r="F816" i="12"/>
  <c r="P816" i="12" s="1"/>
  <c r="F815" i="12"/>
  <c r="P815" i="12" s="1"/>
  <c r="F814" i="12"/>
  <c r="P814" i="12" s="1"/>
  <c r="F813" i="12"/>
  <c r="P813" i="12" s="1"/>
  <c r="F812" i="12"/>
  <c r="P812" i="12" s="1"/>
  <c r="F811" i="12"/>
  <c r="P811" i="12" s="1"/>
  <c r="F810" i="12"/>
  <c r="P810" i="12" s="1"/>
  <c r="F809" i="12"/>
  <c r="P809" i="12" s="1"/>
  <c r="F808" i="12"/>
  <c r="P808" i="12" s="1"/>
  <c r="F807" i="12"/>
  <c r="P807" i="12" s="1"/>
  <c r="F806" i="12"/>
  <c r="P806" i="12" s="1"/>
  <c r="F805" i="12"/>
  <c r="P805" i="12" s="1"/>
  <c r="F804" i="12"/>
  <c r="P804" i="12" s="1"/>
  <c r="F803" i="12"/>
  <c r="P803" i="12" s="1"/>
  <c r="F802" i="12"/>
  <c r="P802" i="12" s="1"/>
  <c r="F801" i="12"/>
  <c r="P801" i="12" s="1"/>
  <c r="F800" i="12"/>
  <c r="P800" i="12" s="1"/>
  <c r="F799" i="12"/>
  <c r="P799" i="12" s="1"/>
  <c r="F798" i="12"/>
  <c r="P798" i="12" s="1"/>
  <c r="F797" i="12"/>
  <c r="P797" i="12" s="1"/>
  <c r="F796" i="12"/>
  <c r="P796" i="12" s="1"/>
  <c r="F795" i="12"/>
  <c r="P795" i="12" s="1"/>
  <c r="F794" i="12"/>
  <c r="P794" i="12" s="1"/>
  <c r="F793" i="12"/>
  <c r="P793" i="12" s="1"/>
  <c r="F792" i="12"/>
  <c r="P792" i="12" s="1"/>
  <c r="F791" i="12"/>
  <c r="P791" i="12" s="1"/>
  <c r="F790" i="12"/>
  <c r="P790" i="12" s="1"/>
  <c r="F789" i="12"/>
  <c r="P789" i="12" s="1"/>
  <c r="F788" i="12"/>
  <c r="P788" i="12" s="1"/>
  <c r="F787" i="12"/>
  <c r="P787" i="12" s="1"/>
  <c r="F786" i="12"/>
  <c r="P786" i="12" s="1"/>
  <c r="F785" i="12"/>
  <c r="P785" i="12" s="1"/>
  <c r="F784" i="12"/>
  <c r="P784" i="12" s="1"/>
  <c r="F783" i="12"/>
  <c r="P783" i="12" s="1"/>
  <c r="F782" i="12"/>
  <c r="P782" i="12" s="1"/>
  <c r="F781" i="12"/>
  <c r="P781" i="12" s="1"/>
  <c r="F780" i="12"/>
  <c r="P780" i="12" s="1"/>
  <c r="F779" i="12"/>
  <c r="P779" i="12" s="1"/>
  <c r="F778" i="12"/>
  <c r="P778" i="12" s="1"/>
  <c r="F777" i="12"/>
  <c r="P777" i="12" s="1"/>
  <c r="F776" i="12"/>
  <c r="P776" i="12" s="1"/>
  <c r="F775" i="12"/>
  <c r="P775" i="12" s="1"/>
  <c r="F774" i="12"/>
  <c r="P774" i="12" s="1"/>
  <c r="F773" i="12"/>
  <c r="P773" i="12" s="1"/>
  <c r="F772" i="12"/>
  <c r="P772" i="12" s="1"/>
  <c r="F771" i="12"/>
  <c r="P771" i="12" s="1"/>
  <c r="F770" i="12"/>
  <c r="P770" i="12" s="1"/>
  <c r="F769" i="12"/>
  <c r="P769" i="12" s="1"/>
  <c r="F768" i="12"/>
  <c r="P768" i="12" s="1"/>
  <c r="F767" i="12"/>
  <c r="P767" i="12" s="1"/>
  <c r="F766" i="12"/>
  <c r="P766" i="12" s="1"/>
  <c r="F765" i="12"/>
  <c r="P765" i="12" s="1"/>
  <c r="F764" i="12"/>
  <c r="P764" i="12" s="1"/>
  <c r="F763" i="12"/>
  <c r="P763" i="12" s="1"/>
  <c r="F762" i="12"/>
  <c r="P762" i="12" s="1"/>
  <c r="F761" i="12"/>
  <c r="P761" i="12" s="1"/>
  <c r="F760" i="12"/>
  <c r="P760" i="12" s="1"/>
  <c r="F759" i="12"/>
  <c r="P759" i="12" s="1"/>
  <c r="F758" i="12"/>
  <c r="P758" i="12" s="1"/>
  <c r="F757" i="12"/>
  <c r="P757" i="12" s="1"/>
  <c r="F756" i="12"/>
  <c r="P756" i="12" s="1"/>
  <c r="F755" i="12"/>
  <c r="P755" i="12" s="1"/>
  <c r="F754" i="12"/>
  <c r="P754" i="12" s="1"/>
  <c r="F753" i="12"/>
  <c r="P753" i="12" s="1"/>
  <c r="F752" i="12"/>
  <c r="P752" i="12" s="1"/>
  <c r="F751" i="12"/>
  <c r="P751" i="12" s="1"/>
  <c r="F750" i="12"/>
  <c r="P750" i="12" s="1"/>
  <c r="F749" i="12"/>
  <c r="P749" i="12" s="1"/>
  <c r="F748" i="12"/>
  <c r="P748" i="12" s="1"/>
  <c r="F747" i="12"/>
  <c r="P747" i="12" s="1"/>
  <c r="F746" i="12"/>
  <c r="P746" i="12" s="1"/>
  <c r="F745" i="12"/>
  <c r="P745" i="12" s="1"/>
  <c r="F744" i="12"/>
  <c r="P744" i="12" s="1"/>
  <c r="F743" i="12"/>
  <c r="P743" i="12" s="1"/>
  <c r="F742" i="12"/>
  <c r="P742" i="12" s="1"/>
  <c r="F741" i="12"/>
  <c r="P741" i="12" s="1"/>
  <c r="F740" i="12"/>
  <c r="P740" i="12" s="1"/>
  <c r="F739" i="12"/>
  <c r="P739" i="12" s="1"/>
  <c r="F738" i="12"/>
  <c r="P738" i="12" s="1"/>
  <c r="F737" i="12"/>
  <c r="P737" i="12" s="1"/>
  <c r="F736" i="12"/>
  <c r="P736" i="12" s="1"/>
  <c r="F735" i="12"/>
  <c r="P735" i="12" s="1"/>
  <c r="F734" i="12"/>
  <c r="P734" i="12" s="1"/>
  <c r="F733" i="12"/>
  <c r="P733" i="12" s="1"/>
  <c r="F732" i="12"/>
  <c r="P732" i="12" s="1"/>
  <c r="F731" i="12"/>
  <c r="P731" i="12" s="1"/>
  <c r="F730" i="12"/>
  <c r="P730" i="12" s="1"/>
  <c r="F729" i="12"/>
  <c r="P729" i="12" s="1"/>
  <c r="F728" i="12"/>
  <c r="P728" i="12" s="1"/>
  <c r="F727" i="12"/>
  <c r="P727" i="12" s="1"/>
  <c r="F726" i="12"/>
  <c r="P726" i="12" s="1"/>
  <c r="F725" i="12"/>
  <c r="P725" i="12" s="1"/>
  <c r="F724" i="12"/>
  <c r="P724" i="12" s="1"/>
  <c r="F723" i="12"/>
  <c r="P723" i="12" s="1"/>
  <c r="F722" i="12"/>
  <c r="P722" i="12" s="1"/>
  <c r="F721" i="12"/>
  <c r="P721" i="12" s="1"/>
  <c r="F720" i="12"/>
  <c r="P720" i="12" s="1"/>
  <c r="F719" i="12"/>
  <c r="P719" i="12" s="1"/>
  <c r="F718" i="12"/>
  <c r="P718" i="12" s="1"/>
  <c r="F717" i="12"/>
  <c r="P717" i="12" s="1"/>
  <c r="F716" i="12"/>
  <c r="P716" i="12" s="1"/>
  <c r="F715" i="12"/>
  <c r="P715" i="12" s="1"/>
  <c r="F714" i="12"/>
  <c r="P714" i="12" s="1"/>
  <c r="F713" i="12"/>
  <c r="P713" i="12" s="1"/>
  <c r="F712" i="12"/>
  <c r="P712" i="12" s="1"/>
  <c r="F711" i="12"/>
  <c r="P711" i="12" s="1"/>
  <c r="F710" i="12"/>
  <c r="P710" i="12" s="1"/>
  <c r="F709" i="12"/>
  <c r="P709" i="12" s="1"/>
  <c r="F708" i="12"/>
  <c r="P708" i="12" s="1"/>
  <c r="F707" i="12"/>
  <c r="P707" i="12" s="1"/>
  <c r="F706" i="12"/>
  <c r="P706" i="12" s="1"/>
  <c r="F705" i="12"/>
  <c r="P705" i="12" s="1"/>
  <c r="F704" i="12"/>
  <c r="P704" i="12" s="1"/>
  <c r="F703" i="12"/>
  <c r="P703" i="12" s="1"/>
  <c r="F702" i="12"/>
  <c r="P702" i="12" s="1"/>
  <c r="F701" i="12"/>
  <c r="P701" i="12" s="1"/>
  <c r="F700" i="12"/>
  <c r="P700" i="12" s="1"/>
  <c r="F699" i="12"/>
  <c r="P699" i="12" s="1"/>
  <c r="F698" i="12"/>
  <c r="P698" i="12" s="1"/>
  <c r="F697" i="12"/>
  <c r="P697" i="12" s="1"/>
  <c r="F696" i="12"/>
  <c r="P696" i="12" s="1"/>
  <c r="F695" i="12"/>
  <c r="P695" i="12" s="1"/>
  <c r="F694" i="12"/>
  <c r="P694" i="12" s="1"/>
  <c r="F693" i="12"/>
  <c r="P693" i="12" s="1"/>
  <c r="F692" i="12"/>
  <c r="P692" i="12" s="1"/>
  <c r="F691" i="12"/>
  <c r="P691" i="12" s="1"/>
  <c r="F690" i="12"/>
  <c r="P690" i="12" s="1"/>
  <c r="F689" i="12"/>
  <c r="P689" i="12" s="1"/>
  <c r="F688" i="12"/>
  <c r="P688" i="12" s="1"/>
  <c r="F687" i="12"/>
  <c r="P687" i="12" s="1"/>
  <c r="F686" i="12"/>
  <c r="P686" i="12" s="1"/>
  <c r="F685" i="12"/>
  <c r="P685" i="12" s="1"/>
  <c r="F684" i="12"/>
  <c r="P684" i="12" s="1"/>
  <c r="F683" i="12"/>
  <c r="P683" i="12" s="1"/>
  <c r="F682" i="12"/>
  <c r="P682" i="12" s="1"/>
  <c r="F681" i="12"/>
  <c r="P681" i="12" s="1"/>
  <c r="F680" i="12"/>
  <c r="P680" i="12" s="1"/>
  <c r="F679" i="12"/>
  <c r="P679" i="12" s="1"/>
  <c r="F678" i="12"/>
  <c r="P678" i="12" s="1"/>
  <c r="F677" i="12"/>
  <c r="P677" i="12" s="1"/>
  <c r="F676" i="12"/>
  <c r="P676" i="12" s="1"/>
  <c r="F675" i="12"/>
  <c r="P675" i="12" s="1"/>
  <c r="F674" i="12"/>
  <c r="P674" i="12" s="1"/>
  <c r="F673" i="12"/>
  <c r="P673" i="12" s="1"/>
  <c r="F672" i="12"/>
  <c r="P672" i="12" s="1"/>
  <c r="F671" i="12"/>
  <c r="P671" i="12" s="1"/>
  <c r="F670" i="12"/>
  <c r="P670" i="12" s="1"/>
  <c r="F669" i="12"/>
  <c r="P669" i="12" s="1"/>
  <c r="F668" i="12"/>
  <c r="P668" i="12" s="1"/>
  <c r="F667" i="12"/>
  <c r="P667" i="12" s="1"/>
  <c r="F666" i="12"/>
  <c r="P666" i="12" s="1"/>
  <c r="F665" i="12"/>
  <c r="P665" i="12" s="1"/>
  <c r="F664" i="12"/>
  <c r="P664" i="12" s="1"/>
  <c r="F663" i="12"/>
  <c r="P663" i="12" s="1"/>
  <c r="F662" i="12"/>
  <c r="P662" i="12" s="1"/>
  <c r="F661" i="12"/>
  <c r="P661" i="12" s="1"/>
  <c r="F660" i="12"/>
  <c r="P660" i="12" s="1"/>
  <c r="F659" i="12"/>
  <c r="P659" i="12" s="1"/>
  <c r="F658" i="12"/>
  <c r="P658" i="12" s="1"/>
  <c r="F657" i="12"/>
  <c r="P657" i="12" s="1"/>
  <c r="F656" i="12"/>
  <c r="P656" i="12" s="1"/>
  <c r="F655" i="12"/>
  <c r="P655" i="12" s="1"/>
  <c r="F654" i="12"/>
  <c r="P654" i="12" s="1"/>
  <c r="F653" i="12"/>
  <c r="P653" i="12" s="1"/>
  <c r="F652" i="12"/>
  <c r="P652" i="12" s="1"/>
  <c r="F651" i="12"/>
  <c r="P651" i="12" s="1"/>
  <c r="F650" i="12"/>
  <c r="P650" i="12" s="1"/>
  <c r="F649" i="12"/>
  <c r="P649" i="12" s="1"/>
  <c r="F648" i="12"/>
  <c r="P648" i="12" s="1"/>
  <c r="F647" i="12"/>
  <c r="P647" i="12" s="1"/>
  <c r="F646" i="12"/>
  <c r="P646" i="12" s="1"/>
  <c r="F645" i="12"/>
  <c r="P645" i="12" s="1"/>
  <c r="F644" i="12"/>
  <c r="P644" i="12" s="1"/>
  <c r="F643" i="12"/>
  <c r="P643" i="12" s="1"/>
  <c r="F642" i="12"/>
  <c r="P642" i="12" s="1"/>
  <c r="F641" i="12"/>
  <c r="P641" i="12" s="1"/>
  <c r="F640" i="12"/>
  <c r="P640" i="12" s="1"/>
  <c r="F639" i="12"/>
  <c r="P639" i="12" s="1"/>
  <c r="F638" i="12"/>
  <c r="P638" i="12" s="1"/>
  <c r="F637" i="12"/>
  <c r="P637" i="12" s="1"/>
  <c r="F636" i="12"/>
  <c r="P636" i="12" s="1"/>
  <c r="F635" i="12"/>
  <c r="P635" i="12" s="1"/>
  <c r="F634" i="12"/>
  <c r="P634" i="12" s="1"/>
  <c r="F633" i="12"/>
  <c r="P633" i="12" s="1"/>
  <c r="F632" i="12"/>
  <c r="P632" i="12" s="1"/>
  <c r="F631" i="12"/>
  <c r="P631" i="12" s="1"/>
  <c r="F630" i="12"/>
  <c r="P630" i="12" s="1"/>
  <c r="F629" i="12"/>
  <c r="P629" i="12" s="1"/>
  <c r="F628" i="12"/>
  <c r="P628" i="12" s="1"/>
  <c r="F627" i="12"/>
  <c r="P627" i="12" s="1"/>
  <c r="F626" i="12"/>
  <c r="P626" i="12" s="1"/>
  <c r="F625" i="12"/>
  <c r="P625" i="12" s="1"/>
  <c r="F624" i="12"/>
  <c r="P624" i="12" s="1"/>
  <c r="F623" i="12"/>
  <c r="P623" i="12" s="1"/>
  <c r="F622" i="12"/>
  <c r="P622" i="12" s="1"/>
  <c r="F621" i="12"/>
  <c r="P621" i="12" s="1"/>
  <c r="F620" i="12"/>
  <c r="P620" i="12" s="1"/>
  <c r="F619" i="12"/>
  <c r="P619" i="12" s="1"/>
  <c r="F618" i="12"/>
  <c r="P618" i="12" s="1"/>
  <c r="F617" i="12"/>
  <c r="P617" i="12" s="1"/>
  <c r="F616" i="12"/>
  <c r="P616" i="12" s="1"/>
  <c r="F615" i="12"/>
  <c r="P615" i="12" s="1"/>
  <c r="F614" i="12"/>
  <c r="P614" i="12" s="1"/>
  <c r="F613" i="12"/>
  <c r="P613" i="12" s="1"/>
  <c r="F612" i="12"/>
  <c r="P612" i="12" s="1"/>
  <c r="F611" i="12"/>
  <c r="P611" i="12" s="1"/>
  <c r="F610" i="12"/>
  <c r="P610" i="12" s="1"/>
  <c r="F609" i="12"/>
  <c r="P609" i="12" s="1"/>
  <c r="F608" i="12"/>
  <c r="P608" i="12" s="1"/>
  <c r="F607" i="12"/>
  <c r="P607" i="12" s="1"/>
  <c r="F606" i="12"/>
  <c r="P606" i="12" s="1"/>
  <c r="F605" i="12"/>
  <c r="P605" i="12" s="1"/>
  <c r="F604" i="12"/>
  <c r="P604" i="12" s="1"/>
  <c r="F603" i="12"/>
  <c r="P603" i="12" s="1"/>
  <c r="F602" i="12"/>
  <c r="P602" i="12" s="1"/>
  <c r="F601" i="12"/>
  <c r="P601" i="12" s="1"/>
  <c r="F600" i="12"/>
  <c r="P600" i="12" s="1"/>
  <c r="F599" i="12"/>
  <c r="P599" i="12" s="1"/>
  <c r="F598" i="12"/>
  <c r="P598" i="12" s="1"/>
  <c r="F597" i="12"/>
  <c r="P597" i="12" s="1"/>
  <c r="F596" i="12"/>
  <c r="P596" i="12" s="1"/>
  <c r="F595" i="12"/>
  <c r="P595" i="12" s="1"/>
  <c r="F594" i="12"/>
  <c r="P594" i="12" s="1"/>
  <c r="F593" i="12"/>
  <c r="P593" i="12" s="1"/>
  <c r="F592" i="12"/>
  <c r="P592" i="12" s="1"/>
  <c r="F591" i="12"/>
  <c r="P591" i="12" s="1"/>
  <c r="F590" i="12"/>
  <c r="P590" i="12" s="1"/>
  <c r="F589" i="12"/>
  <c r="P589" i="12" s="1"/>
  <c r="F588" i="12"/>
  <c r="P588" i="12" s="1"/>
  <c r="F587" i="12"/>
  <c r="P587" i="12" s="1"/>
  <c r="F586" i="12"/>
  <c r="P586" i="12" s="1"/>
  <c r="F585" i="12"/>
  <c r="P585" i="12" s="1"/>
  <c r="F584" i="12"/>
  <c r="P584" i="12" s="1"/>
  <c r="F583" i="12"/>
  <c r="P583" i="12" s="1"/>
  <c r="F582" i="12"/>
  <c r="P582" i="12" s="1"/>
  <c r="F581" i="12"/>
  <c r="P581" i="12" s="1"/>
  <c r="F580" i="12"/>
  <c r="P580" i="12" s="1"/>
  <c r="F579" i="12"/>
  <c r="P579" i="12" s="1"/>
  <c r="F578" i="12"/>
  <c r="P578" i="12" s="1"/>
  <c r="F577" i="12"/>
  <c r="P577" i="12" s="1"/>
  <c r="F576" i="12"/>
  <c r="P576" i="12" s="1"/>
  <c r="F575" i="12"/>
  <c r="P575" i="12" s="1"/>
  <c r="F574" i="12"/>
  <c r="P574" i="12" s="1"/>
  <c r="F573" i="12"/>
  <c r="P573" i="12" s="1"/>
  <c r="F572" i="12"/>
  <c r="P572" i="12" s="1"/>
  <c r="F571" i="12"/>
  <c r="P571" i="12" s="1"/>
  <c r="F570" i="12"/>
  <c r="P570" i="12" s="1"/>
  <c r="F569" i="12"/>
  <c r="P569" i="12" s="1"/>
  <c r="F568" i="12"/>
  <c r="P568" i="12" s="1"/>
  <c r="F567" i="12"/>
  <c r="P567" i="12" s="1"/>
  <c r="F566" i="12"/>
  <c r="P566" i="12" s="1"/>
  <c r="F565" i="12"/>
  <c r="P565" i="12" s="1"/>
  <c r="F564" i="12"/>
  <c r="P564" i="12" s="1"/>
  <c r="F563" i="12"/>
  <c r="P563" i="12" s="1"/>
  <c r="F562" i="12"/>
  <c r="P562" i="12" s="1"/>
  <c r="F561" i="12"/>
  <c r="P561" i="12" s="1"/>
  <c r="F560" i="12"/>
  <c r="P560" i="12" s="1"/>
  <c r="F559" i="12"/>
  <c r="P559" i="12" s="1"/>
  <c r="F558" i="12"/>
  <c r="P558" i="12" s="1"/>
  <c r="F557" i="12"/>
  <c r="P557" i="12" s="1"/>
  <c r="F556" i="12"/>
  <c r="P556" i="12" s="1"/>
  <c r="F555" i="12"/>
  <c r="P555" i="12" s="1"/>
  <c r="F554" i="12"/>
  <c r="P554" i="12" s="1"/>
  <c r="F553" i="12"/>
  <c r="P553" i="12" s="1"/>
  <c r="F552" i="12"/>
  <c r="P552" i="12" s="1"/>
  <c r="F551" i="12"/>
  <c r="P551" i="12" s="1"/>
  <c r="F550" i="12"/>
  <c r="P550" i="12" s="1"/>
  <c r="F549" i="12"/>
  <c r="P549" i="12" s="1"/>
  <c r="F548" i="12"/>
  <c r="P548" i="12" s="1"/>
  <c r="F547" i="12"/>
  <c r="P547" i="12" s="1"/>
  <c r="F546" i="12"/>
  <c r="P546" i="12" s="1"/>
  <c r="F545" i="12"/>
  <c r="P545" i="12" s="1"/>
  <c r="F544" i="12"/>
  <c r="P544" i="12" s="1"/>
  <c r="F543" i="12"/>
  <c r="P543" i="12" s="1"/>
  <c r="F542" i="12"/>
  <c r="P542" i="12" s="1"/>
  <c r="F541" i="12"/>
  <c r="P541" i="12" s="1"/>
  <c r="F540" i="12"/>
  <c r="P540" i="12" s="1"/>
  <c r="F539" i="12"/>
  <c r="P539" i="12" s="1"/>
  <c r="F538" i="12"/>
  <c r="P538" i="12" s="1"/>
  <c r="F537" i="12"/>
  <c r="P537" i="12" s="1"/>
  <c r="F536" i="12"/>
  <c r="P536" i="12" s="1"/>
  <c r="F535" i="12"/>
  <c r="P535" i="12" s="1"/>
  <c r="F534" i="12"/>
  <c r="P534" i="12" s="1"/>
  <c r="F533" i="12"/>
  <c r="P533" i="12" s="1"/>
  <c r="F532" i="12"/>
  <c r="P532" i="12" s="1"/>
  <c r="F531" i="12"/>
  <c r="P531" i="12" s="1"/>
  <c r="F530" i="12"/>
  <c r="P530" i="12" s="1"/>
  <c r="F529" i="12"/>
  <c r="P529" i="12" s="1"/>
  <c r="F528" i="12"/>
  <c r="P528" i="12" s="1"/>
  <c r="F527" i="12"/>
  <c r="P527" i="12" s="1"/>
  <c r="F526" i="12"/>
  <c r="P526" i="12" s="1"/>
  <c r="F525" i="12"/>
  <c r="P525" i="12" s="1"/>
  <c r="F524" i="12"/>
  <c r="P524" i="12" s="1"/>
  <c r="F523" i="12"/>
  <c r="P523" i="12" s="1"/>
  <c r="F522" i="12"/>
  <c r="P522" i="12" s="1"/>
  <c r="F521" i="12"/>
  <c r="P521" i="12" s="1"/>
  <c r="F520" i="12"/>
  <c r="P520" i="12" s="1"/>
  <c r="F519" i="12"/>
  <c r="P519" i="12" s="1"/>
  <c r="F518" i="12"/>
  <c r="P518" i="12" s="1"/>
  <c r="F517" i="12"/>
  <c r="P517" i="12" s="1"/>
  <c r="F516" i="12"/>
  <c r="P516" i="12" s="1"/>
  <c r="F515" i="12"/>
  <c r="P515" i="12" s="1"/>
  <c r="F514" i="12"/>
  <c r="P514" i="12" s="1"/>
  <c r="F513" i="12"/>
  <c r="P513" i="12" s="1"/>
  <c r="F512" i="12"/>
  <c r="P512" i="12" s="1"/>
  <c r="F511" i="12"/>
  <c r="P511" i="12" s="1"/>
  <c r="F510" i="12"/>
  <c r="P510" i="12" s="1"/>
  <c r="F509" i="12"/>
  <c r="P509" i="12" s="1"/>
  <c r="F508" i="12"/>
  <c r="P508" i="12" s="1"/>
  <c r="F507" i="12"/>
  <c r="P507" i="12" s="1"/>
  <c r="F506" i="12"/>
  <c r="P506" i="12" s="1"/>
  <c r="F505" i="12"/>
  <c r="P505" i="12" s="1"/>
  <c r="F504" i="12"/>
  <c r="P504" i="12" s="1"/>
  <c r="F503" i="12"/>
  <c r="P503" i="12" s="1"/>
  <c r="F502" i="12"/>
  <c r="P502" i="12" s="1"/>
  <c r="F501" i="12"/>
  <c r="P501" i="12" s="1"/>
  <c r="F500" i="12"/>
  <c r="P500" i="12" s="1"/>
  <c r="F499" i="12"/>
  <c r="P499" i="12" s="1"/>
  <c r="F498" i="12"/>
  <c r="P498" i="12" s="1"/>
  <c r="F497" i="12"/>
  <c r="P497" i="12" s="1"/>
  <c r="F496" i="12"/>
  <c r="P496" i="12" s="1"/>
  <c r="F495" i="12"/>
  <c r="P495" i="12" s="1"/>
  <c r="F494" i="12"/>
  <c r="P494" i="12" s="1"/>
  <c r="F493" i="12"/>
  <c r="P493" i="12" s="1"/>
  <c r="F492" i="12"/>
  <c r="P492" i="12" s="1"/>
  <c r="F491" i="12"/>
  <c r="P491" i="12" s="1"/>
  <c r="F490" i="12"/>
  <c r="P490" i="12" s="1"/>
  <c r="F489" i="12"/>
  <c r="P489" i="12" s="1"/>
  <c r="F488" i="12"/>
  <c r="P488" i="12" s="1"/>
  <c r="F487" i="12"/>
  <c r="P487" i="12" s="1"/>
  <c r="F486" i="12"/>
  <c r="P486" i="12" s="1"/>
  <c r="F485" i="12"/>
  <c r="P485" i="12" s="1"/>
  <c r="F484" i="12"/>
  <c r="P484" i="12" s="1"/>
  <c r="F483" i="12"/>
  <c r="P483" i="12" s="1"/>
  <c r="F482" i="12"/>
  <c r="P482" i="12" s="1"/>
  <c r="F481" i="12"/>
  <c r="P481" i="12" s="1"/>
  <c r="F480" i="12"/>
  <c r="P480" i="12" s="1"/>
  <c r="F479" i="12"/>
  <c r="P479" i="12" s="1"/>
  <c r="F478" i="12"/>
  <c r="P478" i="12" s="1"/>
  <c r="F477" i="12"/>
  <c r="P477" i="12" s="1"/>
  <c r="F476" i="12"/>
  <c r="P476" i="12" s="1"/>
  <c r="F475" i="12"/>
  <c r="P475" i="12" s="1"/>
  <c r="F474" i="12"/>
  <c r="P474" i="12" s="1"/>
  <c r="F473" i="12"/>
  <c r="P473" i="12" s="1"/>
  <c r="F472" i="12"/>
  <c r="P472" i="12" s="1"/>
  <c r="F471" i="12"/>
  <c r="P471" i="12" s="1"/>
  <c r="F470" i="12"/>
  <c r="P470" i="12" s="1"/>
  <c r="F469" i="12"/>
  <c r="P469" i="12" s="1"/>
  <c r="F468" i="12"/>
  <c r="P468" i="12" s="1"/>
  <c r="F467" i="12"/>
  <c r="P467" i="12" s="1"/>
  <c r="F466" i="12"/>
  <c r="P466" i="12" s="1"/>
  <c r="F465" i="12"/>
  <c r="P465" i="12" s="1"/>
  <c r="F464" i="12"/>
  <c r="P464" i="12" s="1"/>
  <c r="F463" i="12"/>
  <c r="P463" i="12" s="1"/>
  <c r="F462" i="12"/>
  <c r="P462" i="12" s="1"/>
  <c r="F461" i="12"/>
  <c r="P461" i="12" s="1"/>
  <c r="F460" i="12"/>
  <c r="P460" i="12" s="1"/>
  <c r="F459" i="12"/>
  <c r="P459" i="12" s="1"/>
  <c r="F458" i="12"/>
  <c r="P458" i="12" s="1"/>
  <c r="F457" i="12"/>
  <c r="P457" i="12" s="1"/>
  <c r="F456" i="12"/>
  <c r="P456" i="12" s="1"/>
  <c r="F455" i="12"/>
  <c r="P455" i="12" s="1"/>
  <c r="F454" i="12"/>
  <c r="P454" i="12" s="1"/>
  <c r="F453" i="12"/>
  <c r="P453" i="12" s="1"/>
  <c r="F452" i="12"/>
  <c r="P452" i="12" s="1"/>
  <c r="F451" i="12"/>
  <c r="P451" i="12" s="1"/>
  <c r="F450" i="12"/>
  <c r="P450" i="12" s="1"/>
  <c r="F449" i="12"/>
  <c r="P449" i="12" s="1"/>
  <c r="F448" i="12"/>
  <c r="P448" i="12" s="1"/>
  <c r="F447" i="12"/>
  <c r="P447" i="12" s="1"/>
  <c r="F446" i="12"/>
  <c r="P446" i="12" s="1"/>
  <c r="F445" i="12"/>
  <c r="P445" i="12" s="1"/>
  <c r="F444" i="12"/>
  <c r="P444" i="12" s="1"/>
  <c r="F443" i="12"/>
  <c r="P443" i="12" s="1"/>
  <c r="F442" i="12"/>
  <c r="P442" i="12" s="1"/>
  <c r="F441" i="12"/>
  <c r="P441" i="12" s="1"/>
  <c r="F440" i="12"/>
  <c r="P440" i="12" s="1"/>
  <c r="F439" i="12"/>
  <c r="P439" i="12" s="1"/>
  <c r="F438" i="12"/>
  <c r="P438" i="12" s="1"/>
  <c r="F437" i="12"/>
  <c r="P437" i="12" s="1"/>
  <c r="F436" i="12"/>
  <c r="P436" i="12" s="1"/>
  <c r="F435" i="12"/>
  <c r="P435" i="12" s="1"/>
  <c r="F434" i="12"/>
  <c r="P434" i="12" s="1"/>
  <c r="F433" i="12"/>
  <c r="P433" i="12" s="1"/>
  <c r="F432" i="12"/>
  <c r="P432" i="12" s="1"/>
  <c r="F431" i="12"/>
  <c r="P431" i="12" s="1"/>
  <c r="F430" i="12"/>
  <c r="P430" i="12" s="1"/>
  <c r="F429" i="12"/>
  <c r="P429" i="12" s="1"/>
  <c r="F428" i="12"/>
  <c r="P428" i="12" s="1"/>
  <c r="F427" i="12"/>
  <c r="P427" i="12" s="1"/>
  <c r="F426" i="12"/>
  <c r="P426" i="12" s="1"/>
  <c r="F425" i="12"/>
  <c r="P425" i="12" s="1"/>
  <c r="F424" i="12"/>
  <c r="P424" i="12" s="1"/>
  <c r="F423" i="12"/>
  <c r="P423" i="12" s="1"/>
  <c r="F422" i="12"/>
  <c r="P422" i="12" s="1"/>
  <c r="F421" i="12"/>
  <c r="P421" i="12" s="1"/>
  <c r="F420" i="12"/>
  <c r="P420" i="12" s="1"/>
  <c r="F419" i="12"/>
  <c r="P419" i="12" s="1"/>
  <c r="F418" i="12"/>
  <c r="P418" i="12" s="1"/>
  <c r="F417" i="12"/>
  <c r="P417" i="12" s="1"/>
  <c r="F416" i="12"/>
  <c r="P416" i="12" s="1"/>
  <c r="F415" i="12"/>
  <c r="P415" i="12" s="1"/>
  <c r="F414" i="12"/>
  <c r="P414" i="12" s="1"/>
  <c r="F413" i="12"/>
  <c r="P413" i="12" s="1"/>
  <c r="F412" i="12"/>
  <c r="P412" i="12" s="1"/>
  <c r="F411" i="12"/>
  <c r="P411" i="12" s="1"/>
  <c r="F410" i="12"/>
  <c r="P410" i="12" s="1"/>
  <c r="F409" i="12"/>
  <c r="P409" i="12" s="1"/>
  <c r="F408" i="12"/>
  <c r="P408" i="12" s="1"/>
  <c r="F407" i="12"/>
  <c r="P407" i="12" s="1"/>
  <c r="F406" i="12"/>
  <c r="P406" i="12" s="1"/>
  <c r="F405" i="12"/>
  <c r="P405" i="12" s="1"/>
  <c r="F404" i="12"/>
  <c r="P404" i="12" s="1"/>
  <c r="F403" i="12"/>
  <c r="P403" i="12" s="1"/>
  <c r="F402" i="12"/>
  <c r="P402" i="12" s="1"/>
  <c r="F401" i="12"/>
  <c r="P401" i="12" s="1"/>
  <c r="F400" i="12"/>
  <c r="P400" i="12" s="1"/>
  <c r="F399" i="12"/>
  <c r="P399" i="12" s="1"/>
  <c r="F398" i="12"/>
  <c r="P398" i="12" s="1"/>
  <c r="F397" i="12"/>
  <c r="P397" i="12" s="1"/>
  <c r="F396" i="12"/>
  <c r="P396" i="12" s="1"/>
  <c r="F395" i="12"/>
  <c r="P395" i="12" s="1"/>
  <c r="F394" i="12"/>
  <c r="P394" i="12" s="1"/>
  <c r="F393" i="12"/>
  <c r="P393" i="12" s="1"/>
  <c r="F392" i="12"/>
  <c r="P392" i="12" s="1"/>
  <c r="F391" i="12"/>
  <c r="P391" i="12" s="1"/>
  <c r="F390" i="12"/>
  <c r="P390" i="12" s="1"/>
  <c r="F389" i="12"/>
  <c r="P389" i="12" s="1"/>
  <c r="F388" i="12"/>
  <c r="P388" i="12" s="1"/>
  <c r="F387" i="12"/>
  <c r="P387" i="12" s="1"/>
  <c r="F386" i="12"/>
  <c r="P386" i="12" s="1"/>
  <c r="F385" i="12"/>
  <c r="P385" i="12" s="1"/>
  <c r="F384" i="12"/>
  <c r="P384" i="12" s="1"/>
  <c r="F383" i="12"/>
  <c r="P383" i="12" s="1"/>
  <c r="F382" i="12"/>
  <c r="P382" i="12" s="1"/>
  <c r="F381" i="12"/>
  <c r="P381" i="12" s="1"/>
  <c r="F380" i="12"/>
  <c r="P380" i="12" s="1"/>
  <c r="F379" i="12"/>
  <c r="P379" i="12" s="1"/>
  <c r="F378" i="12"/>
  <c r="P378" i="12" s="1"/>
  <c r="F377" i="12"/>
  <c r="P377" i="12" s="1"/>
  <c r="F376" i="12"/>
  <c r="P376" i="12" s="1"/>
  <c r="F375" i="12"/>
  <c r="P375" i="12" s="1"/>
  <c r="F374" i="12"/>
  <c r="P374" i="12" s="1"/>
  <c r="F373" i="12"/>
  <c r="P373" i="12" s="1"/>
  <c r="F372" i="12"/>
  <c r="P372" i="12" s="1"/>
  <c r="F371" i="12"/>
  <c r="P371" i="12" s="1"/>
  <c r="F370" i="12"/>
  <c r="P370" i="12" s="1"/>
  <c r="F369" i="12"/>
  <c r="P369" i="12" s="1"/>
  <c r="F368" i="12"/>
  <c r="P368" i="12" s="1"/>
  <c r="F367" i="12"/>
  <c r="P367" i="12" s="1"/>
  <c r="F366" i="12"/>
  <c r="P366" i="12" s="1"/>
  <c r="F365" i="12"/>
  <c r="P365" i="12" s="1"/>
  <c r="F364" i="12"/>
  <c r="P364" i="12" s="1"/>
  <c r="F363" i="12"/>
  <c r="P363" i="12" s="1"/>
  <c r="F362" i="12"/>
  <c r="P362" i="12" s="1"/>
  <c r="F361" i="12"/>
  <c r="P361" i="12" s="1"/>
  <c r="F360" i="12"/>
  <c r="P360" i="12" s="1"/>
  <c r="F359" i="12"/>
  <c r="P359" i="12" s="1"/>
  <c r="F358" i="12"/>
  <c r="P358" i="12" s="1"/>
  <c r="F357" i="12"/>
  <c r="P357" i="12" s="1"/>
  <c r="F356" i="12"/>
  <c r="P356" i="12" s="1"/>
  <c r="F355" i="12"/>
  <c r="P355" i="12" s="1"/>
  <c r="F354" i="12"/>
  <c r="P354" i="12" s="1"/>
  <c r="F353" i="12"/>
  <c r="P353" i="12" s="1"/>
  <c r="F352" i="12"/>
  <c r="P352" i="12" s="1"/>
  <c r="F351" i="12"/>
  <c r="P351" i="12" s="1"/>
  <c r="F350" i="12"/>
  <c r="P350" i="12" s="1"/>
  <c r="F349" i="12"/>
  <c r="P349" i="12" s="1"/>
  <c r="F348" i="12"/>
  <c r="P348" i="12" s="1"/>
  <c r="F347" i="12"/>
  <c r="P347" i="12" s="1"/>
  <c r="F346" i="12"/>
  <c r="P346" i="12" s="1"/>
  <c r="F345" i="12"/>
  <c r="P345" i="12" s="1"/>
  <c r="F344" i="12"/>
  <c r="P344" i="12" s="1"/>
  <c r="F343" i="12"/>
  <c r="P343" i="12" s="1"/>
  <c r="F342" i="12"/>
  <c r="P342" i="12" s="1"/>
  <c r="F341" i="12"/>
  <c r="P341" i="12" s="1"/>
  <c r="F340" i="12"/>
  <c r="P340" i="12" s="1"/>
  <c r="F339" i="12"/>
  <c r="P339" i="12" s="1"/>
  <c r="F338" i="12"/>
  <c r="P338" i="12" s="1"/>
  <c r="F337" i="12"/>
  <c r="P337" i="12" s="1"/>
  <c r="F336" i="12"/>
  <c r="P336" i="12" s="1"/>
  <c r="F335" i="12"/>
  <c r="P335" i="12" s="1"/>
  <c r="F334" i="12"/>
  <c r="P334" i="12" s="1"/>
  <c r="F333" i="12"/>
  <c r="P333" i="12" s="1"/>
  <c r="F332" i="12"/>
  <c r="P332" i="12" s="1"/>
  <c r="F331" i="12"/>
  <c r="P331" i="12" s="1"/>
  <c r="F330" i="12"/>
  <c r="P330" i="12" s="1"/>
  <c r="F329" i="12"/>
  <c r="P329" i="12" s="1"/>
  <c r="F328" i="12"/>
  <c r="P328" i="12" s="1"/>
  <c r="F327" i="12"/>
  <c r="P327" i="12" s="1"/>
  <c r="F326" i="12"/>
  <c r="P326" i="12" s="1"/>
  <c r="F325" i="12"/>
  <c r="P325" i="12" s="1"/>
  <c r="F324" i="12"/>
  <c r="P324" i="12" s="1"/>
  <c r="F323" i="12"/>
  <c r="P323" i="12" s="1"/>
  <c r="F322" i="12"/>
  <c r="P322" i="12" s="1"/>
  <c r="F321" i="12"/>
  <c r="P321" i="12" s="1"/>
  <c r="F320" i="12"/>
  <c r="P320" i="12" s="1"/>
  <c r="F319" i="12"/>
  <c r="P319" i="12" s="1"/>
  <c r="F318" i="12"/>
  <c r="P318" i="12" s="1"/>
  <c r="F317" i="12"/>
  <c r="P317" i="12" s="1"/>
  <c r="F316" i="12"/>
  <c r="P316" i="12" s="1"/>
  <c r="F315" i="12"/>
  <c r="P315" i="12" s="1"/>
  <c r="F314" i="12"/>
  <c r="P314" i="12" s="1"/>
  <c r="F313" i="12"/>
  <c r="P313" i="12" s="1"/>
  <c r="F312" i="12"/>
  <c r="P312" i="12" s="1"/>
  <c r="F311" i="12"/>
  <c r="P311" i="12" s="1"/>
  <c r="F310" i="12"/>
  <c r="P310" i="12" s="1"/>
  <c r="F309" i="12"/>
  <c r="P309" i="12" s="1"/>
  <c r="F308" i="12"/>
  <c r="P308" i="12" s="1"/>
  <c r="F307" i="12"/>
  <c r="P307" i="12" s="1"/>
  <c r="F306" i="12"/>
  <c r="P306" i="12" s="1"/>
  <c r="F305" i="12"/>
  <c r="P305" i="12" s="1"/>
  <c r="F304" i="12"/>
  <c r="P304" i="12" s="1"/>
  <c r="F303" i="12"/>
  <c r="P303" i="12" s="1"/>
  <c r="F302" i="12"/>
  <c r="P302" i="12" s="1"/>
  <c r="F301" i="12"/>
  <c r="P301" i="12" s="1"/>
  <c r="F300" i="12"/>
  <c r="P300" i="12" s="1"/>
  <c r="F299" i="12"/>
  <c r="P299" i="12" s="1"/>
  <c r="F298" i="12"/>
  <c r="P298" i="12" s="1"/>
  <c r="F297" i="12"/>
  <c r="P297" i="12" s="1"/>
  <c r="F296" i="12"/>
  <c r="P296" i="12" s="1"/>
  <c r="F295" i="12"/>
  <c r="P295" i="12" s="1"/>
  <c r="F294" i="12"/>
  <c r="P294" i="12" s="1"/>
  <c r="F293" i="12"/>
  <c r="P293" i="12" s="1"/>
  <c r="F292" i="12"/>
  <c r="P292" i="12" s="1"/>
  <c r="F291" i="12"/>
  <c r="P291" i="12" s="1"/>
  <c r="F290" i="12"/>
  <c r="P290" i="12" s="1"/>
  <c r="F289" i="12"/>
  <c r="P289" i="12" s="1"/>
  <c r="F288" i="12"/>
  <c r="P288" i="12" s="1"/>
  <c r="F287" i="12"/>
  <c r="P287" i="12" s="1"/>
  <c r="F286" i="12"/>
  <c r="P286" i="12" s="1"/>
  <c r="F285" i="12"/>
  <c r="P285" i="12" s="1"/>
  <c r="F284" i="12"/>
  <c r="P284" i="12" s="1"/>
  <c r="F283" i="12"/>
  <c r="P283" i="12" s="1"/>
  <c r="F282" i="12"/>
  <c r="P282" i="12" s="1"/>
  <c r="F281" i="12"/>
  <c r="P281" i="12" s="1"/>
  <c r="F280" i="12"/>
  <c r="P280" i="12" s="1"/>
  <c r="F279" i="12"/>
  <c r="P279" i="12" s="1"/>
  <c r="F278" i="12"/>
  <c r="P278" i="12" s="1"/>
  <c r="F277" i="12"/>
  <c r="P277" i="12" s="1"/>
  <c r="F276" i="12"/>
  <c r="P276" i="12" s="1"/>
  <c r="F275" i="12"/>
  <c r="P275" i="12" s="1"/>
  <c r="F274" i="12"/>
  <c r="P274" i="12" s="1"/>
  <c r="F273" i="12"/>
  <c r="P273" i="12" s="1"/>
  <c r="F272" i="12"/>
  <c r="P272" i="12" s="1"/>
  <c r="F271" i="12"/>
  <c r="P271" i="12" s="1"/>
  <c r="F270" i="12"/>
  <c r="P270" i="12" s="1"/>
  <c r="F269" i="12"/>
  <c r="P269" i="12" s="1"/>
  <c r="F268" i="12"/>
  <c r="P268" i="12" s="1"/>
  <c r="F267" i="12"/>
  <c r="P267" i="12" s="1"/>
  <c r="F266" i="12"/>
  <c r="P266" i="12" s="1"/>
  <c r="F265" i="12"/>
  <c r="P265" i="12" s="1"/>
  <c r="F264" i="12"/>
  <c r="P264" i="12" s="1"/>
  <c r="F263" i="12"/>
  <c r="P263" i="12" s="1"/>
  <c r="F262" i="12"/>
  <c r="P262" i="12" s="1"/>
  <c r="F261" i="12"/>
  <c r="P261" i="12" s="1"/>
  <c r="F260" i="12"/>
  <c r="P260" i="12" s="1"/>
  <c r="F259" i="12"/>
  <c r="P259" i="12" s="1"/>
  <c r="F258" i="12"/>
  <c r="P258" i="12" s="1"/>
  <c r="F257" i="12"/>
  <c r="P257" i="12" s="1"/>
  <c r="F256" i="12"/>
  <c r="P256" i="12" s="1"/>
  <c r="F255" i="12"/>
  <c r="P255" i="12" s="1"/>
  <c r="F254" i="12"/>
  <c r="P254" i="12" s="1"/>
  <c r="F253" i="12"/>
  <c r="P253" i="12" s="1"/>
  <c r="F252" i="12"/>
  <c r="P252" i="12" s="1"/>
  <c r="F251" i="12"/>
  <c r="P251" i="12" s="1"/>
  <c r="F250" i="12"/>
  <c r="P250" i="12" s="1"/>
  <c r="F249" i="12"/>
  <c r="P249" i="12" s="1"/>
  <c r="F248" i="12"/>
  <c r="P248" i="12" s="1"/>
  <c r="F247" i="12"/>
  <c r="P247" i="12" s="1"/>
  <c r="F246" i="12"/>
  <c r="P246" i="12" s="1"/>
  <c r="F245" i="12"/>
  <c r="P245" i="12" s="1"/>
  <c r="F244" i="12"/>
  <c r="P244" i="12" s="1"/>
  <c r="F243" i="12"/>
  <c r="P243" i="12" s="1"/>
  <c r="F242" i="12"/>
  <c r="P242" i="12" s="1"/>
  <c r="F241" i="12"/>
  <c r="P241" i="12" s="1"/>
  <c r="F240" i="12"/>
  <c r="P240" i="12" s="1"/>
  <c r="F239" i="12"/>
  <c r="P239" i="12" s="1"/>
  <c r="F238" i="12"/>
  <c r="P238" i="12" s="1"/>
  <c r="F237" i="12"/>
  <c r="P237" i="12" s="1"/>
  <c r="F236" i="12"/>
  <c r="P236" i="12" s="1"/>
  <c r="F235" i="12"/>
  <c r="P235" i="12" s="1"/>
  <c r="F234" i="12"/>
  <c r="P234" i="12" s="1"/>
  <c r="F233" i="12"/>
  <c r="P233" i="12" s="1"/>
  <c r="F232" i="12"/>
  <c r="P232" i="12" s="1"/>
  <c r="F231" i="12"/>
  <c r="P231" i="12" s="1"/>
  <c r="F230" i="12"/>
  <c r="P230" i="12" s="1"/>
  <c r="F229" i="12"/>
  <c r="P229" i="12" s="1"/>
  <c r="F228" i="12"/>
  <c r="P228" i="12" s="1"/>
  <c r="F227" i="12"/>
  <c r="P227" i="12" s="1"/>
  <c r="F226" i="12"/>
  <c r="P226" i="12" s="1"/>
  <c r="F225" i="12"/>
  <c r="P225" i="12" s="1"/>
  <c r="F224" i="12"/>
  <c r="P224" i="12" s="1"/>
  <c r="F223" i="12"/>
  <c r="P223" i="12" s="1"/>
  <c r="F222" i="12"/>
  <c r="P222" i="12" s="1"/>
  <c r="F221" i="12"/>
  <c r="P221" i="12" s="1"/>
  <c r="F220" i="12"/>
  <c r="P220" i="12" s="1"/>
  <c r="F219" i="12"/>
  <c r="P219" i="12" s="1"/>
  <c r="F218" i="12"/>
  <c r="P218" i="12" s="1"/>
  <c r="F217" i="12"/>
  <c r="P217" i="12" s="1"/>
  <c r="F216" i="12"/>
  <c r="P216" i="12" s="1"/>
  <c r="F215" i="12"/>
  <c r="P215" i="12" s="1"/>
  <c r="F214" i="12"/>
  <c r="P214" i="12" s="1"/>
  <c r="F213" i="12"/>
  <c r="P213" i="12" s="1"/>
  <c r="F212" i="12"/>
  <c r="P212" i="12" s="1"/>
  <c r="F211" i="12"/>
  <c r="P211" i="12" s="1"/>
  <c r="F210" i="12"/>
  <c r="P210" i="12" s="1"/>
  <c r="F209" i="12"/>
  <c r="P209" i="12" s="1"/>
  <c r="F208" i="12"/>
  <c r="P208" i="12" s="1"/>
  <c r="F207" i="12"/>
  <c r="P207" i="12" s="1"/>
  <c r="F206" i="12"/>
  <c r="P206" i="12" s="1"/>
  <c r="F205" i="12"/>
  <c r="P205" i="12" s="1"/>
  <c r="F204" i="12"/>
  <c r="P204" i="12" s="1"/>
  <c r="F203" i="12"/>
  <c r="P203" i="12" s="1"/>
  <c r="F202" i="12"/>
  <c r="P202" i="12" s="1"/>
  <c r="F201" i="12"/>
  <c r="P201" i="12" s="1"/>
  <c r="F200" i="12"/>
  <c r="P200" i="12" s="1"/>
  <c r="F199" i="12"/>
  <c r="P199" i="12" s="1"/>
  <c r="F198" i="12"/>
  <c r="P198" i="12" s="1"/>
  <c r="F197" i="12"/>
  <c r="P197" i="12" s="1"/>
  <c r="F196" i="12"/>
  <c r="P196" i="12" s="1"/>
  <c r="F195" i="12"/>
  <c r="P195" i="12" s="1"/>
  <c r="F194" i="12"/>
  <c r="P194" i="12" s="1"/>
  <c r="F193" i="12"/>
  <c r="P193" i="12" s="1"/>
  <c r="F192" i="12"/>
  <c r="P192" i="12" s="1"/>
  <c r="F191" i="12"/>
  <c r="P191" i="12" s="1"/>
  <c r="F190" i="12"/>
  <c r="P190" i="12" s="1"/>
  <c r="F189" i="12"/>
  <c r="P189" i="12" s="1"/>
  <c r="F188" i="12"/>
  <c r="P188" i="12" s="1"/>
  <c r="F187" i="12"/>
  <c r="P187" i="12" s="1"/>
  <c r="F186" i="12"/>
  <c r="P186" i="12" s="1"/>
  <c r="F185" i="12"/>
  <c r="P185" i="12" s="1"/>
  <c r="F184" i="12"/>
  <c r="P184" i="12" s="1"/>
  <c r="F183" i="12"/>
  <c r="P183" i="12" s="1"/>
  <c r="F182" i="12"/>
  <c r="P182" i="12" s="1"/>
  <c r="F181" i="12"/>
  <c r="P181" i="12" s="1"/>
  <c r="F180" i="12"/>
  <c r="P180" i="12" s="1"/>
  <c r="F179" i="12"/>
  <c r="P179" i="12" s="1"/>
  <c r="F178" i="12"/>
  <c r="P178" i="12" s="1"/>
  <c r="F177" i="12"/>
  <c r="P177" i="12" s="1"/>
  <c r="F176" i="12"/>
  <c r="P176" i="12" s="1"/>
  <c r="F175" i="12"/>
  <c r="P175" i="12" s="1"/>
  <c r="F174" i="12"/>
  <c r="P174" i="12" s="1"/>
  <c r="F173" i="12"/>
  <c r="P173" i="12" s="1"/>
  <c r="F172" i="12"/>
  <c r="P172" i="12" s="1"/>
  <c r="F171" i="12"/>
  <c r="P171" i="12" s="1"/>
  <c r="F170" i="12"/>
  <c r="P170" i="12" s="1"/>
  <c r="F169" i="12"/>
  <c r="P169" i="12" s="1"/>
  <c r="F168" i="12"/>
  <c r="P168" i="12" s="1"/>
  <c r="F167" i="12"/>
  <c r="P167" i="12" s="1"/>
  <c r="F166" i="12"/>
  <c r="P166" i="12" s="1"/>
  <c r="F165" i="12"/>
  <c r="P165" i="12" s="1"/>
  <c r="F164" i="12"/>
  <c r="P164" i="12" s="1"/>
  <c r="F163" i="12"/>
  <c r="P163" i="12" s="1"/>
  <c r="F162" i="12"/>
  <c r="P162" i="12" s="1"/>
  <c r="F161" i="12"/>
  <c r="P161" i="12" s="1"/>
  <c r="F160" i="12"/>
  <c r="P160" i="12" s="1"/>
  <c r="F159" i="12"/>
  <c r="P159" i="12" s="1"/>
  <c r="F158" i="12"/>
  <c r="P158" i="12" s="1"/>
  <c r="F157" i="12"/>
  <c r="P157" i="12" s="1"/>
  <c r="F156" i="12"/>
  <c r="P156" i="12" s="1"/>
  <c r="F155" i="12"/>
  <c r="P155" i="12" s="1"/>
  <c r="F154" i="12"/>
  <c r="P154" i="12" s="1"/>
  <c r="F153" i="12"/>
  <c r="P153" i="12" s="1"/>
  <c r="F152" i="12"/>
  <c r="P152" i="12" s="1"/>
  <c r="F151" i="12"/>
  <c r="P151" i="12" s="1"/>
  <c r="F150" i="12"/>
  <c r="P150" i="12" s="1"/>
  <c r="F149" i="12"/>
  <c r="P149" i="12" s="1"/>
  <c r="F148" i="12"/>
  <c r="P148" i="12" s="1"/>
  <c r="F147" i="12"/>
  <c r="P147" i="12" s="1"/>
  <c r="F146" i="12"/>
  <c r="P146" i="12" s="1"/>
  <c r="F145" i="12"/>
  <c r="P145" i="12" s="1"/>
  <c r="F144" i="12"/>
  <c r="P144" i="12" s="1"/>
  <c r="F143" i="12"/>
  <c r="P143" i="12" s="1"/>
  <c r="F142" i="12"/>
  <c r="P142" i="12" s="1"/>
  <c r="F141" i="12"/>
  <c r="P141" i="12" s="1"/>
  <c r="F140" i="12"/>
  <c r="P140" i="12" s="1"/>
  <c r="F139" i="12"/>
  <c r="P139" i="12" s="1"/>
  <c r="F138" i="12"/>
  <c r="P138" i="12" s="1"/>
  <c r="F137" i="12"/>
  <c r="P137" i="12" s="1"/>
  <c r="F136" i="12"/>
  <c r="P136" i="12" s="1"/>
  <c r="F135" i="12"/>
  <c r="P135" i="12" s="1"/>
  <c r="F134" i="12"/>
  <c r="P134" i="12" s="1"/>
  <c r="F133" i="12"/>
  <c r="P133" i="12" s="1"/>
  <c r="F132" i="12"/>
  <c r="P132" i="12" s="1"/>
  <c r="F131" i="12"/>
  <c r="P131" i="12" s="1"/>
  <c r="F130" i="12"/>
  <c r="P130" i="12" s="1"/>
  <c r="F129" i="12"/>
  <c r="P129" i="12" s="1"/>
  <c r="F128" i="12"/>
  <c r="P128" i="12" s="1"/>
  <c r="F127" i="12"/>
  <c r="P127" i="12" s="1"/>
  <c r="F126" i="12"/>
  <c r="P126" i="12" s="1"/>
  <c r="F125" i="12"/>
  <c r="P125" i="12" s="1"/>
  <c r="F124" i="12"/>
  <c r="P124" i="12" s="1"/>
  <c r="F123" i="12"/>
  <c r="P123" i="12" s="1"/>
  <c r="F122" i="12"/>
  <c r="P122" i="12" s="1"/>
  <c r="F121" i="12"/>
  <c r="P121" i="12" s="1"/>
  <c r="F120" i="12"/>
  <c r="P120" i="12" s="1"/>
  <c r="F119" i="12"/>
  <c r="P119" i="12" s="1"/>
  <c r="F118" i="12"/>
  <c r="P118" i="12" s="1"/>
  <c r="F117" i="12"/>
  <c r="P117" i="12" s="1"/>
  <c r="F116" i="12"/>
  <c r="P116" i="12" s="1"/>
  <c r="F115" i="12"/>
  <c r="P115" i="12" s="1"/>
  <c r="F114" i="12"/>
  <c r="P114" i="12" s="1"/>
  <c r="F113" i="12"/>
  <c r="P113" i="12" s="1"/>
  <c r="F112" i="12"/>
  <c r="P112" i="12" s="1"/>
  <c r="F111" i="12"/>
  <c r="P111" i="12" s="1"/>
  <c r="F110" i="12"/>
  <c r="P110" i="12" s="1"/>
  <c r="F109" i="12"/>
  <c r="P109" i="12" s="1"/>
  <c r="F108" i="12"/>
  <c r="P108" i="12" s="1"/>
  <c r="F107" i="12"/>
  <c r="P107" i="12" s="1"/>
  <c r="F106" i="12"/>
  <c r="P106" i="12" s="1"/>
  <c r="F105" i="12"/>
  <c r="P105" i="12" s="1"/>
  <c r="F104" i="12"/>
  <c r="P104" i="12" s="1"/>
  <c r="F103" i="12"/>
  <c r="P103" i="12" s="1"/>
  <c r="F102" i="12"/>
  <c r="P102" i="12" s="1"/>
  <c r="F101" i="12"/>
  <c r="P101" i="12" s="1"/>
  <c r="F100" i="12"/>
  <c r="P100" i="12" s="1"/>
  <c r="F99" i="12"/>
  <c r="P99" i="12" s="1"/>
  <c r="F98" i="12"/>
  <c r="P98" i="12" s="1"/>
  <c r="F97" i="12"/>
  <c r="P97" i="12" s="1"/>
  <c r="F96" i="12"/>
  <c r="P96" i="12" s="1"/>
  <c r="F95" i="12"/>
  <c r="P95" i="12" s="1"/>
  <c r="F94" i="12"/>
  <c r="P94" i="12" s="1"/>
  <c r="F93" i="12"/>
  <c r="P93" i="12" s="1"/>
  <c r="F92" i="12"/>
  <c r="P92" i="12" s="1"/>
  <c r="F91" i="12"/>
  <c r="P91" i="12" s="1"/>
  <c r="F90" i="12"/>
  <c r="P90" i="12" s="1"/>
  <c r="F89" i="12"/>
  <c r="P89" i="12" s="1"/>
  <c r="F88" i="12"/>
  <c r="P88" i="12" s="1"/>
  <c r="F87" i="12"/>
  <c r="P87" i="12" s="1"/>
  <c r="F86" i="12"/>
  <c r="P86" i="12" s="1"/>
  <c r="F85" i="12"/>
  <c r="P85" i="12" s="1"/>
  <c r="F84" i="12"/>
  <c r="P84" i="12" s="1"/>
  <c r="F83" i="12"/>
  <c r="P83" i="12" s="1"/>
  <c r="F82" i="12"/>
  <c r="P82" i="12" s="1"/>
  <c r="F81" i="12"/>
  <c r="P81" i="12" s="1"/>
  <c r="F80" i="12"/>
  <c r="P80" i="12" s="1"/>
  <c r="F79" i="12"/>
  <c r="P79" i="12" s="1"/>
  <c r="F78" i="12"/>
  <c r="P78" i="12" s="1"/>
  <c r="F77" i="12"/>
  <c r="P77" i="12" s="1"/>
  <c r="F76" i="12"/>
  <c r="P76" i="12" s="1"/>
  <c r="F75" i="12"/>
  <c r="P75" i="12" s="1"/>
  <c r="F74" i="12"/>
  <c r="P74" i="12" s="1"/>
  <c r="F73" i="12"/>
  <c r="P73" i="12" s="1"/>
  <c r="F72" i="12"/>
  <c r="P72" i="12" s="1"/>
  <c r="F71" i="12"/>
  <c r="P71" i="12" s="1"/>
  <c r="F70" i="12"/>
  <c r="P70" i="12" s="1"/>
  <c r="F69" i="12"/>
  <c r="P69" i="12" s="1"/>
  <c r="F68" i="12"/>
  <c r="P68" i="12" s="1"/>
  <c r="F67" i="12"/>
  <c r="P67" i="12" s="1"/>
  <c r="F66" i="12"/>
  <c r="P66" i="12" s="1"/>
  <c r="F65" i="12"/>
  <c r="P65" i="12" s="1"/>
  <c r="F64" i="12"/>
  <c r="P64" i="12" s="1"/>
  <c r="F63" i="12"/>
  <c r="P63" i="12" s="1"/>
  <c r="F62" i="12"/>
  <c r="P62" i="12" s="1"/>
  <c r="F61" i="12"/>
  <c r="P61" i="12" s="1"/>
  <c r="F60" i="12"/>
  <c r="P60" i="12" s="1"/>
  <c r="F59" i="12"/>
  <c r="P59" i="12" s="1"/>
  <c r="F58" i="12"/>
  <c r="P58" i="12" s="1"/>
  <c r="F57" i="12"/>
  <c r="P57" i="12" s="1"/>
  <c r="F56" i="12"/>
  <c r="P56" i="12" s="1"/>
  <c r="F55" i="12"/>
  <c r="P55" i="12" s="1"/>
  <c r="F54" i="12"/>
  <c r="P54" i="12" s="1"/>
  <c r="F53" i="12"/>
  <c r="P53" i="12" s="1"/>
  <c r="F52" i="12"/>
  <c r="P52" i="12" s="1"/>
  <c r="F51" i="12"/>
  <c r="P51" i="12" s="1"/>
  <c r="F50" i="12"/>
  <c r="P50" i="12" s="1"/>
  <c r="F49" i="12"/>
  <c r="P49" i="12" s="1"/>
  <c r="F48" i="12"/>
  <c r="P48" i="12" s="1"/>
  <c r="F47" i="12"/>
  <c r="P47" i="12" s="1"/>
  <c r="F46" i="12"/>
  <c r="P46" i="12" s="1"/>
  <c r="F45" i="12"/>
  <c r="P45" i="12" s="1"/>
  <c r="F44" i="12"/>
  <c r="P44" i="12" s="1"/>
  <c r="F43" i="12"/>
  <c r="P43" i="12" s="1"/>
  <c r="F42" i="12"/>
  <c r="P42" i="12" s="1"/>
  <c r="F41" i="12"/>
  <c r="P41" i="12" s="1"/>
  <c r="F40" i="12"/>
  <c r="P40" i="12" s="1"/>
  <c r="F39" i="12"/>
  <c r="P39" i="12" s="1"/>
  <c r="F38" i="12"/>
  <c r="P38" i="12" s="1"/>
  <c r="F37" i="12"/>
  <c r="P37" i="12" s="1"/>
  <c r="F36" i="12"/>
  <c r="P36" i="12" s="1"/>
  <c r="F35" i="12"/>
  <c r="P35" i="12" s="1"/>
  <c r="F34" i="12"/>
  <c r="P34" i="12" s="1"/>
  <c r="F33" i="12"/>
  <c r="P33" i="12" s="1"/>
  <c r="F32" i="12"/>
  <c r="P32" i="12" s="1"/>
  <c r="F31" i="12"/>
  <c r="P31" i="12" s="1"/>
  <c r="F30" i="12"/>
  <c r="P30" i="12" s="1"/>
  <c r="F29" i="12"/>
  <c r="P29" i="12" s="1"/>
  <c r="F28" i="12"/>
  <c r="P28" i="12" s="1"/>
  <c r="F27" i="12"/>
  <c r="P27" i="12" s="1"/>
  <c r="F26" i="12"/>
  <c r="P26" i="12" s="1"/>
  <c r="F25" i="12"/>
  <c r="P25" i="12" s="1"/>
  <c r="F24" i="12"/>
  <c r="P24" i="12" s="1"/>
  <c r="F23" i="12"/>
  <c r="P23" i="12" s="1"/>
  <c r="F22" i="12"/>
  <c r="P22" i="12" s="1"/>
  <c r="F21" i="12"/>
  <c r="P21" i="12" s="1"/>
  <c r="F20" i="12"/>
  <c r="P20" i="12" s="1"/>
  <c r="F19" i="12"/>
  <c r="P19" i="12" s="1"/>
  <c r="F18" i="12"/>
  <c r="P18" i="12" s="1"/>
  <c r="F17" i="12"/>
  <c r="P17" i="12" s="1"/>
  <c r="F16" i="12"/>
  <c r="P16" i="12" s="1"/>
  <c r="F15" i="12"/>
  <c r="P15" i="12" s="1"/>
  <c r="F14" i="12"/>
  <c r="P14" i="12" s="1"/>
  <c r="F205" i="11"/>
  <c r="P205" i="11" s="1"/>
  <c r="F204" i="11"/>
  <c r="P204" i="11" s="1"/>
  <c r="F203" i="11"/>
  <c r="P203" i="11" s="1"/>
  <c r="F202" i="11"/>
  <c r="P202" i="11" s="1"/>
  <c r="F201" i="11"/>
  <c r="P201" i="11" s="1"/>
  <c r="F200" i="11"/>
  <c r="P200" i="11" s="1"/>
  <c r="F199" i="11"/>
  <c r="P199" i="11" s="1"/>
  <c r="F198" i="11"/>
  <c r="P198" i="11" s="1"/>
  <c r="F197" i="11"/>
  <c r="P197" i="11" s="1"/>
  <c r="F196" i="11"/>
  <c r="P196" i="11" s="1"/>
  <c r="F195" i="11"/>
  <c r="P195" i="11" s="1"/>
  <c r="F194" i="11"/>
  <c r="P194" i="11" s="1"/>
  <c r="F193" i="11"/>
  <c r="P193" i="11" s="1"/>
  <c r="F192" i="11"/>
  <c r="P192" i="11" s="1"/>
  <c r="F191" i="11"/>
  <c r="P191" i="11" s="1"/>
  <c r="F190" i="11"/>
  <c r="P190" i="11" s="1"/>
  <c r="F189" i="11"/>
  <c r="P189" i="11" s="1"/>
  <c r="F188" i="11"/>
  <c r="P188" i="11" s="1"/>
  <c r="F187" i="11"/>
  <c r="P187" i="11" s="1"/>
  <c r="F186" i="11"/>
  <c r="P186" i="11" s="1"/>
  <c r="F185" i="11"/>
  <c r="P185" i="11" s="1"/>
  <c r="F184" i="11"/>
  <c r="P184" i="11" s="1"/>
  <c r="F183" i="11"/>
  <c r="P183" i="11" s="1"/>
  <c r="F182" i="11"/>
  <c r="P182" i="11" s="1"/>
  <c r="F181" i="11"/>
  <c r="P181" i="11" s="1"/>
  <c r="F180" i="11"/>
  <c r="P180" i="11" s="1"/>
  <c r="F179" i="11"/>
  <c r="P179" i="11" s="1"/>
  <c r="F178" i="11"/>
  <c r="P178" i="11" s="1"/>
  <c r="F177" i="11"/>
  <c r="P177" i="11" s="1"/>
  <c r="F176" i="11"/>
  <c r="P176" i="11" s="1"/>
  <c r="F175" i="11"/>
  <c r="P175" i="11" s="1"/>
  <c r="F174" i="11"/>
  <c r="P174" i="11" s="1"/>
  <c r="F173" i="11"/>
  <c r="P173" i="11" s="1"/>
  <c r="F172" i="11"/>
  <c r="P172" i="11" s="1"/>
  <c r="F171" i="11"/>
  <c r="P171" i="11" s="1"/>
  <c r="F170" i="11"/>
  <c r="P170" i="11" s="1"/>
  <c r="F169" i="11"/>
  <c r="P169" i="11" s="1"/>
  <c r="F168" i="11"/>
  <c r="P168" i="11" s="1"/>
  <c r="F167" i="11"/>
  <c r="P167" i="11" s="1"/>
  <c r="F166" i="11"/>
  <c r="P166" i="11" s="1"/>
  <c r="F165" i="11"/>
  <c r="P165" i="11" s="1"/>
  <c r="F164" i="11"/>
  <c r="P164" i="11" s="1"/>
  <c r="F163" i="11"/>
  <c r="P163" i="11" s="1"/>
  <c r="F162" i="11"/>
  <c r="P162" i="11" s="1"/>
  <c r="F161" i="11"/>
  <c r="P161" i="11" s="1"/>
  <c r="F160" i="11"/>
  <c r="P160" i="11" s="1"/>
  <c r="F159" i="11"/>
  <c r="P159" i="11" s="1"/>
  <c r="F158" i="11"/>
  <c r="P158" i="11" s="1"/>
  <c r="F157" i="11"/>
  <c r="P157" i="11" s="1"/>
  <c r="F156" i="11"/>
  <c r="P156" i="11" s="1"/>
  <c r="F155" i="11"/>
  <c r="P155" i="11" s="1"/>
  <c r="F154" i="11"/>
  <c r="P154" i="11" s="1"/>
  <c r="F153" i="11"/>
  <c r="P153" i="11" s="1"/>
  <c r="F152" i="11"/>
  <c r="P152" i="11" s="1"/>
  <c r="F151" i="11"/>
  <c r="P151" i="11" s="1"/>
  <c r="F150" i="11"/>
  <c r="P150" i="11" s="1"/>
  <c r="F149" i="11"/>
  <c r="P149" i="11" s="1"/>
  <c r="F148" i="11"/>
  <c r="P148" i="11" s="1"/>
  <c r="F147" i="11"/>
  <c r="P147" i="11" s="1"/>
  <c r="F146" i="11"/>
  <c r="P146" i="11" s="1"/>
  <c r="F145" i="11"/>
  <c r="P145" i="11" s="1"/>
  <c r="F144" i="11"/>
  <c r="P144" i="11" s="1"/>
  <c r="F143" i="11"/>
  <c r="P143" i="11" s="1"/>
  <c r="F142" i="11"/>
  <c r="P142" i="11" s="1"/>
  <c r="F141" i="11"/>
  <c r="P141" i="11" s="1"/>
  <c r="F140" i="11"/>
  <c r="P140" i="11" s="1"/>
  <c r="F139" i="11"/>
  <c r="P139" i="11" s="1"/>
  <c r="F138" i="11"/>
  <c r="P138" i="11" s="1"/>
  <c r="F137" i="11"/>
  <c r="P137" i="11" s="1"/>
  <c r="F136" i="11"/>
  <c r="P136" i="11" s="1"/>
  <c r="F135" i="11"/>
  <c r="P135" i="11" s="1"/>
  <c r="F134" i="11"/>
  <c r="P134" i="11" s="1"/>
  <c r="F133" i="11"/>
  <c r="P133" i="11" s="1"/>
  <c r="F132" i="11"/>
  <c r="P132" i="11" s="1"/>
  <c r="F131" i="11"/>
  <c r="P131" i="11" s="1"/>
  <c r="F130" i="11"/>
  <c r="P130" i="11" s="1"/>
  <c r="F129" i="11"/>
  <c r="P129" i="11" s="1"/>
  <c r="F128" i="11"/>
  <c r="P128" i="11" s="1"/>
  <c r="F127" i="11"/>
  <c r="P127" i="11" s="1"/>
  <c r="F126" i="11"/>
  <c r="P126" i="11" s="1"/>
  <c r="F125" i="11"/>
  <c r="P125" i="11" s="1"/>
  <c r="F124" i="11"/>
  <c r="P124" i="11" s="1"/>
  <c r="F123" i="11"/>
  <c r="P123" i="11" s="1"/>
  <c r="F122" i="11"/>
  <c r="P122" i="11" s="1"/>
  <c r="F121" i="11"/>
  <c r="P121" i="11" s="1"/>
  <c r="F120" i="11"/>
  <c r="P120" i="11" s="1"/>
  <c r="F119" i="11"/>
  <c r="P119" i="11" s="1"/>
  <c r="F118" i="11"/>
  <c r="P118" i="11" s="1"/>
  <c r="F117" i="11"/>
  <c r="P117" i="11" s="1"/>
  <c r="F116" i="11"/>
  <c r="P116" i="11" s="1"/>
  <c r="F115" i="11"/>
  <c r="P115" i="11" s="1"/>
  <c r="F114" i="11"/>
  <c r="P114" i="11" s="1"/>
  <c r="F113" i="11"/>
  <c r="P113" i="11" s="1"/>
  <c r="F112" i="11"/>
  <c r="P112" i="11" s="1"/>
  <c r="F111" i="11"/>
  <c r="P111" i="11" s="1"/>
  <c r="F110" i="11"/>
  <c r="P110" i="11" s="1"/>
  <c r="F109" i="11"/>
  <c r="P109" i="11" s="1"/>
  <c r="F108" i="11"/>
  <c r="P108" i="11" s="1"/>
  <c r="F107" i="11"/>
  <c r="P107" i="11" s="1"/>
  <c r="F106" i="11"/>
  <c r="P106" i="11" s="1"/>
  <c r="F105" i="11"/>
  <c r="P105" i="11" s="1"/>
  <c r="F104" i="11"/>
  <c r="P104" i="11" s="1"/>
  <c r="F103" i="11"/>
  <c r="P103" i="11" s="1"/>
  <c r="F102" i="11"/>
  <c r="P102" i="11" s="1"/>
  <c r="F101" i="11"/>
  <c r="P101" i="11" s="1"/>
  <c r="F100" i="11"/>
  <c r="P100" i="11" s="1"/>
  <c r="F99" i="11"/>
  <c r="P99" i="11" s="1"/>
  <c r="F98" i="11"/>
  <c r="P98" i="11" s="1"/>
  <c r="F97" i="11"/>
  <c r="P97" i="11" s="1"/>
  <c r="F96" i="11"/>
  <c r="P96" i="11" s="1"/>
  <c r="F95" i="11"/>
  <c r="P95" i="11" s="1"/>
  <c r="F94" i="11"/>
  <c r="P94" i="11" s="1"/>
  <c r="F93" i="11"/>
  <c r="P93" i="11" s="1"/>
  <c r="F92" i="11"/>
  <c r="P92" i="11" s="1"/>
  <c r="F91" i="11"/>
  <c r="P91" i="11" s="1"/>
  <c r="F90" i="11"/>
  <c r="P90" i="11" s="1"/>
  <c r="F89" i="11"/>
  <c r="P89" i="11" s="1"/>
  <c r="F88" i="11"/>
  <c r="P88" i="11" s="1"/>
  <c r="F87" i="11"/>
  <c r="P87" i="11" s="1"/>
  <c r="F86" i="11"/>
  <c r="P86" i="11" s="1"/>
  <c r="F85" i="11"/>
  <c r="P85" i="11" s="1"/>
  <c r="F84" i="11"/>
  <c r="P84" i="11" s="1"/>
  <c r="F83" i="11"/>
  <c r="P83" i="11" s="1"/>
  <c r="F82" i="11"/>
  <c r="P82" i="11" s="1"/>
  <c r="F81" i="11"/>
  <c r="P81" i="11" s="1"/>
  <c r="F80" i="11"/>
  <c r="P80" i="11" s="1"/>
  <c r="F79" i="11"/>
  <c r="P79" i="11" s="1"/>
  <c r="F78" i="11"/>
  <c r="P78" i="11" s="1"/>
  <c r="F77" i="11"/>
  <c r="P77" i="11" s="1"/>
  <c r="F76" i="11"/>
  <c r="P76" i="11" s="1"/>
  <c r="F75" i="11"/>
  <c r="P75" i="11" s="1"/>
  <c r="F74" i="11"/>
  <c r="P74" i="11" s="1"/>
  <c r="F73" i="11"/>
  <c r="P73" i="11" s="1"/>
  <c r="F72" i="11"/>
  <c r="P72" i="11" s="1"/>
  <c r="F71" i="11"/>
  <c r="P71" i="11" s="1"/>
  <c r="F70" i="11"/>
  <c r="P70" i="11" s="1"/>
  <c r="F69" i="11"/>
  <c r="P69" i="11" s="1"/>
  <c r="F68" i="11"/>
  <c r="P68" i="11" s="1"/>
  <c r="F67" i="11"/>
  <c r="P67" i="11" s="1"/>
  <c r="F66" i="11"/>
  <c r="P66" i="11" s="1"/>
  <c r="F65" i="11"/>
  <c r="P65" i="11" s="1"/>
  <c r="F64" i="11"/>
  <c r="P64" i="11" s="1"/>
  <c r="F63" i="11"/>
  <c r="P63" i="11" s="1"/>
  <c r="F62" i="11"/>
  <c r="P62" i="11" s="1"/>
  <c r="F61" i="11"/>
  <c r="P61" i="11" s="1"/>
  <c r="F60" i="11"/>
  <c r="P60" i="11" s="1"/>
  <c r="F59" i="11"/>
  <c r="P59" i="11" s="1"/>
  <c r="F58" i="11"/>
  <c r="P58" i="11" s="1"/>
  <c r="F57" i="11"/>
  <c r="P57" i="11" s="1"/>
  <c r="F56" i="11"/>
  <c r="P56" i="11" s="1"/>
  <c r="F55" i="11"/>
  <c r="P55" i="11" s="1"/>
  <c r="F54" i="11"/>
  <c r="P54" i="11" s="1"/>
  <c r="F53" i="11"/>
  <c r="P53" i="11" s="1"/>
  <c r="F52" i="11"/>
  <c r="P52" i="11" s="1"/>
  <c r="F51" i="11"/>
  <c r="P51" i="11" s="1"/>
  <c r="F50" i="11"/>
  <c r="P50" i="11" s="1"/>
  <c r="F49" i="11"/>
  <c r="P49" i="11" s="1"/>
  <c r="F48" i="11"/>
  <c r="P48" i="11" s="1"/>
  <c r="F47" i="11"/>
  <c r="P47" i="11" s="1"/>
  <c r="F46" i="11"/>
  <c r="P46" i="11" s="1"/>
  <c r="F45" i="11"/>
  <c r="P45" i="11" s="1"/>
  <c r="F44" i="11"/>
  <c r="P44" i="11" s="1"/>
  <c r="F43" i="11"/>
  <c r="P43" i="11" s="1"/>
  <c r="F42" i="11"/>
  <c r="P42" i="11" s="1"/>
  <c r="F41" i="11"/>
  <c r="P41" i="11" s="1"/>
  <c r="F40" i="11"/>
  <c r="P40" i="11" s="1"/>
  <c r="F39" i="11"/>
  <c r="P39" i="11" s="1"/>
  <c r="F38" i="11"/>
  <c r="P38" i="11" s="1"/>
  <c r="F37" i="11"/>
  <c r="P37" i="11" s="1"/>
  <c r="F36" i="11"/>
  <c r="P36" i="11" s="1"/>
  <c r="F35" i="11"/>
  <c r="P35" i="11" s="1"/>
  <c r="F34" i="11"/>
  <c r="P34" i="11" s="1"/>
  <c r="F33" i="11"/>
  <c r="P33" i="11" s="1"/>
  <c r="F32" i="11"/>
  <c r="P32" i="11" s="1"/>
  <c r="F31" i="11"/>
  <c r="P31" i="11" s="1"/>
  <c r="F30" i="11"/>
  <c r="P30" i="11" s="1"/>
  <c r="F29" i="11"/>
  <c r="P29" i="11" s="1"/>
  <c r="F28" i="11"/>
  <c r="P28" i="11" s="1"/>
  <c r="F27" i="11"/>
  <c r="P27" i="11" s="1"/>
  <c r="F26" i="11"/>
  <c r="P26" i="11" s="1"/>
  <c r="F25" i="11"/>
  <c r="P25" i="11" s="1"/>
  <c r="F24" i="11"/>
  <c r="P24" i="11" s="1"/>
  <c r="F23" i="11"/>
  <c r="P23" i="11" s="1"/>
  <c r="F22" i="11"/>
  <c r="P22" i="11" s="1"/>
  <c r="F21" i="11"/>
  <c r="P21" i="11" s="1"/>
  <c r="F20" i="11"/>
  <c r="P20" i="11" s="1"/>
  <c r="F19" i="11"/>
  <c r="P19" i="11" s="1"/>
  <c r="F18" i="11"/>
  <c r="P18" i="11" s="1"/>
  <c r="F17" i="11"/>
  <c r="P17" i="11" s="1"/>
  <c r="F16" i="11"/>
  <c r="P16" i="11" s="1"/>
  <c r="F15" i="11"/>
  <c r="P15" i="11" s="1"/>
  <c r="F14" i="11"/>
  <c r="P14" i="11" s="1"/>
  <c r="F13" i="11"/>
  <c r="P13" i="11" s="1"/>
  <c r="F12" i="11"/>
  <c r="P12" i="11" s="1"/>
  <c r="F11" i="11"/>
  <c r="P11" i="11" s="1"/>
  <c r="F10" i="11"/>
  <c r="P10" i="11" s="1"/>
  <c r="F205" i="10"/>
  <c r="P205" i="10" s="1"/>
  <c r="F204" i="10"/>
  <c r="P204" i="10" s="1"/>
  <c r="F203" i="10"/>
  <c r="P203" i="10" s="1"/>
  <c r="F202" i="10"/>
  <c r="P202" i="10" s="1"/>
  <c r="F201" i="10"/>
  <c r="P201" i="10" s="1"/>
  <c r="F200" i="10"/>
  <c r="P200" i="10" s="1"/>
  <c r="F199" i="10"/>
  <c r="P199" i="10" s="1"/>
  <c r="F198" i="10"/>
  <c r="P198" i="10" s="1"/>
  <c r="F197" i="10"/>
  <c r="P197" i="10" s="1"/>
  <c r="F196" i="10"/>
  <c r="P196" i="10" s="1"/>
  <c r="F195" i="10"/>
  <c r="P195" i="10" s="1"/>
  <c r="F194" i="10"/>
  <c r="P194" i="10" s="1"/>
  <c r="F193" i="10"/>
  <c r="P193" i="10" s="1"/>
  <c r="F192" i="10"/>
  <c r="P192" i="10" s="1"/>
  <c r="F191" i="10"/>
  <c r="P191" i="10" s="1"/>
  <c r="F190" i="10"/>
  <c r="P190" i="10" s="1"/>
  <c r="F189" i="10"/>
  <c r="P189" i="10" s="1"/>
  <c r="F188" i="10"/>
  <c r="P188" i="10" s="1"/>
  <c r="F187" i="10"/>
  <c r="P187" i="10" s="1"/>
  <c r="F186" i="10"/>
  <c r="P186" i="10" s="1"/>
  <c r="F185" i="10"/>
  <c r="P185" i="10" s="1"/>
  <c r="F184" i="10"/>
  <c r="P184" i="10" s="1"/>
  <c r="F183" i="10"/>
  <c r="P183" i="10" s="1"/>
  <c r="F182" i="10"/>
  <c r="P182" i="10" s="1"/>
  <c r="F181" i="10"/>
  <c r="P181" i="10" s="1"/>
  <c r="F180" i="10"/>
  <c r="P180" i="10" s="1"/>
  <c r="F179" i="10"/>
  <c r="P179" i="10" s="1"/>
  <c r="F178" i="10"/>
  <c r="P178" i="10" s="1"/>
  <c r="F177" i="10"/>
  <c r="P177" i="10" s="1"/>
  <c r="F176" i="10"/>
  <c r="P176" i="10" s="1"/>
  <c r="F175" i="10"/>
  <c r="P175" i="10" s="1"/>
  <c r="F174" i="10"/>
  <c r="P174" i="10" s="1"/>
  <c r="F173" i="10"/>
  <c r="P173" i="10" s="1"/>
  <c r="F172" i="10"/>
  <c r="P172" i="10" s="1"/>
  <c r="F171" i="10"/>
  <c r="P171" i="10" s="1"/>
  <c r="F170" i="10"/>
  <c r="P170" i="10" s="1"/>
  <c r="F169" i="10"/>
  <c r="P169" i="10" s="1"/>
  <c r="F168" i="10"/>
  <c r="P168" i="10" s="1"/>
  <c r="F167" i="10"/>
  <c r="P167" i="10" s="1"/>
  <c r="F166" i="10"/>
  <c r="P166" i="10" s="1"/>
  <c r="F165" i="10"/>
  <c r="P165" i="10" s="1"/>
  <c r="F164" i="10"/>
  <c r="P164" i="10" s="1"/>
  <c r="F163" i="10"/>
  <c r="P163" i="10" s="1"/>
  <c r="F162" i="10"/>
  <c r="P162" i="10" s="1"/>
  <c r="F161" i="10"/>
  <c r="P161" i="10" s="1"/>
  <c r="F160" i="10"/>
  <c r="P160" i="10" s="1"/>
  <c r="F159" i="10"/>
  <c r="P159" i="10" s="1"/>
  <c r="F158" i="10"/>
  <c r="P158" i="10" s="1"/>
  <c r="F157" i="10"/>
  <c r="P157" i="10" s="1"/>
  <c r="F156" i="10"/>
  <c r="P156" i="10" s="1"/>
  <c r="F155" i="10"/>
  <c r="P155" i="10" s="1"/>
  <c r="F154" i="10"/>
  <c r="P154" i="10" s="1"/>
  <c r="F153" i="10"/>
  <c r="P153" i="10" s="1"/>
  <c r="F152" i="10"/>
  <c r="P152" i="10" s="1"/>
  <c r="F151" i="10"/>
  <c r="P151" i="10" s="1"/>
  <c r="F150" i="10"/>
  <c r="P150" i="10" s="1"/>
  <c r="F149" i="10"/>
  <c r="P149" i="10" s="1"/>
  <c r="F148" i="10"/>
  <c r="P148" i="10" s="1"/>
  <c r="F147" i="10"/>
  <c r="P147" i="10" s="1"/>
  <c r="F146" i="10"/>
  <c r="P146" i="10" s="1"/>
  <c r="F145" i="10"/>
  <c r="P145" i="10" s="1"/>
  <c r="F144" i="10"/>
  <c r="P144" i="10" s="1"/>
  <c r="F143" i="10"/>
  <c r="P143" i="10" s="1"/>
  <c r="F142" i="10"/>
  <c r="P142" i="10" s="1"/>
  <c r="F141" i="10"/>
  <c r="P141" i="10" s="1"/>
  <c r="F140" i="10"/>
  <c r="P140" i="10" s="1"/>
  <c r="F139" i="10"/>
  <c r="P139" i="10" s="1"/>
  <c r="F138" i="10"/>
  <c r="P138" i="10" s="1"/>
  <c r="F137" i="10"/>
  <c r="P137" i="10" s="1"/>
  <c r="F136" i="10"/>
  <c r="P136" i="10" s="1"/>
  <c r="F135" i="10"/>
  <c r="P135" i="10" s="1"/>
  <c r="F134" i="10"/>
  <c r="P134" i="10" s="1"/>
  <c r="F133" i="10"/>
  <c r="P133" i="10" s="1"/>
  <c r="F132" i="10"/>
  <c r="P132" i="10" s="1"/>
  <c r="F131" i="10"/>
  <c r="P131" i="10" s="1"/>
  <c r="F130" i="10"/>
  <c r="P130" i="10" s="1"/>
  <c r="F129" i="10"/>
  <c r="P129" i="10" s="1"/>
  <c r="F128" i="10"/>
  <c r="P128" i="10" s="1"/>
  <c r="F127" i="10"/>
  <c r="P127" i="10" s="1"/>
  <c r="F126" i="10"/>
  <c r="P126" i="10" s="1"/>
  <c r="F125" i="10"/>
  <c r="P125" i="10" s="1"/>
  <c r="F124" i="10"/>
  <c r="P124" i="10" s="1"/>
  <c r="F123" i="10"/>
  <c r="P123" i="10" s="1"/>
  <c r="F122" i="10"/>
  <c r="P122" i="10" s="1"/>
  <c r="F121" i="10"/>
  <c r="P121" i="10" s="1"/>
  <c r="F120" i="10"/>
  <c r="P120" i="10" s="1"/>
  <c r="F119" i="10"/>
  <c r="P119" i="10" s="1"/>
  <c r="F118" i="10"/>
  <c r="P118" i="10" s="1"/>
  <c r="F117" i="10"/>
  <c r="P117" i="10" s="1"/>
  <c r="F116" i="10"/>
  <c r="P116" i="10" s="1"/>
  <c r="F115" i="10"/>
  <c r="P115" i="10" s="1"/>
  <c r="F114" i="10"/>
  <c r="P114" i="10" s="1"/>
  <c r="F113" i="10"/>
  <c r="P113" i="10" s="1"/>
  <c r="F112" i="10"/>
  <c r="P112" i="10" s="1"/>
  <c r="F111" i="10"/>
  <c r="P111" i="10" s="1"/>
  <c r="F110" i="10"/>
  <c r="P110" i="10" s="1"/>
  <c r="F109" i="10"/>
  <c r="P109" i="10" s="1"/>
  <c r="F108" i="10"/>
  <c r="P108" i="10" s="1"/>
  <c r="F107" i="10"/>
  <c r="P107" i="10" s="1"/>
  <c r="F106" i="10"/>
  <c r="P106" i="10" s="1"/>
  <c r="F105" i="10"/>
  <c r="P105" i="10" s="1"/>
  <c r="F104" i="10"/>
  <c r="P104" i="10" s="1"/>
  <c r="F103" i="10"/>
  <c r="P103" i="10" s="1"/>
  <c r="F102" i="10"/>
  <c r="P102" i="10" s="1"/>
  <c r="F101" i="10"/>
  <c r="P101" i="10" s="1"/>
  <c r="F100" i="10"/>
  <c r="P100" i="10" s="1"/>
  <c r="F99" i="10"/>
  <c r="P99" i="10" s="1"/>
  <c r="F98" i="10"/>
  <c r="P98" i="10" s="1"/>
  <c r="F97" i="10"/>
  <c r="P97" i="10" s="1"/>
  <c r="F96" i="10"/>
  <c r="P96" i="10" s="1"/>
  <c r="F95" i="10"/>
  <c r="P95" i="10" s="1"/>
  <c r="F94" i="10"/>
  <c r="P94" i="10" s="1"/>
  <c r="F93" i="10"/>
  <c r="P93" i="10" s="1"/>
  <c r="F92" i="10"/>
  <c r="P92" i="10" s="1"/>
  <c r="F91" i="10"/>
  <c r="P91" i="10" s="1"/>
  <c r="F90" i="10"/>
  <c r="P90" i="10" s="1"/>
  <c r="F89" i="10"/>
  <c r="P89" i="10" s="1"/>
  <c r="F88" i="10"/>
  <c r="P88" i="10" s="1"/>
  <c r="F87" i="10"/>
  <c r="P87" i="10" s="1"/>
  <c r="F86" i="10"/>
  <c r="P86" i="10" s="1"/>
  <c r="F85" i="10"/>
  <c r="P85" i="10" s="1"/>
  <c r="F84" i="10"/>
  <c r="P84" i="10" s="1"/>
  <c r="F83" i="10"/>
  <c r="P83" i="10" s="1"/>
  <c r="F82" i="10"/>
  <c r="P82" i="10" s="1"/>
  <c r="F81" i="10"/>
  <c r="P81" i="10" s="1"/>
  <c r="F80" i="10"/>
  <c r="P80" i="10" s="1"/>
  <c r="F79" i="10"/>
  <c r="P79" i="10" s="1"/>
  <c r="F78" i="10"/>
  <c r="P78" i="10" s="1"/>
  <c r="F77" i="10"/>
  <c r="P77" i="10" s="1"/>
  <c r="F76" i="10"/>
  <c r="P76" i="10" s="1"/>
  <c r="F75" i="10"/>
  <c r="P75" i="10" s="1"/>
  <c r="F74" i="10"/>
  <c r="P74" i="10" s="1"/>
  <c r="F73" i="10"/>
  <c r="P73" i="10" s="1"/>
  <c r="F72" i="10"/>
  <c r="P72" i="10" s="1"/>
  <c r="F71" i="10"/>
  <c r="P71" i="10" s="1"/>
  <c r="F70" i="10"/>
  <c r="P70" i="10" s="1"/>
  <c r="F69" i="10"/>
  <c r="P69" i="10" s="1"/>
  <c r="F68" i="10"/>
  <c r="P68" i="10" s="1"/>
  <c r="F67" i="10"/>
  <c r="P67" i="10" s="1"/>
  <c r="F66" i="10"/>
  <c r="P66" i="10" s="1"/>
  <c r="F65" i="10"/>
  <c r="P65" i="10" s="1"/>
  <c r="F64" i="10"/>
  <c r="P64" i="10" s="1"/>
  <c r="F63" i="10"/>
  <c r="P63" i="10" s="1"/>
  <c r="F62" i="10"/>
  <c r="P62" i="10" s="1"/>
  <c r="F61" i="10"/>
  <c r="P61" i="10" s="1"/>
  <c r="F60" i="10"/>
  <c r="P60" i="10" s="1"/>
  <c r="F59" i="10"/>
  <c r="P59" i="10" s="1"/>
  <c r="F58" i="10"/>
  <c r="P58" i="10" s="1"/>
  <c r="F57" i="10"/>
  <c r="P57" i="10" s="1"/>
  <c r="F56" i="10"/>
  <c r="P56" i="10" s="1"/>
  <c r="F55" i="10"/>
  <c r="P55" i="10" s="1"/>
  <c r="F54" i="10"/>
  <c r="P54" i="10" s="1"/>
  <c r="F53" i="10"/>
  <c r="P53" i="10" s="1"/>
  <c r="F52" i="10"/>
  <c r="P52" i="10" s="1"/>
  <c r="F51" i="10"/>
  <c r="P51" i="10" s="1"/>
  <c r="F50" i="10"/>
  <c r="P50" i="10" s="1"/>
  <c r="F49" i="10"/>
  <c r="P49" i="10" s="1"/>
  <c r="F48" i="10"/>
  <c r="P48" i="10" s="1"/>
  <c r="F47" i="10"/>
  <c r="P47" i="10" s="1"/>
  <c r="F46" i="10"/>
  <c r="P46" i="10" s="1"/>
  <c r="F45" i="10"/>
  <c r="P45" i="10" s="1"/>
  <c r="F44" i="10"/>
  <c r="P44" i="10" s="1"/>
  <c r="F43" i="10"/>
  <c r="P43" i="10" s="1"/>
  <c r="F42" i="10"/>
  <c r="P42" i="10" s="1"/>
  <c r="F41" i="10"/>
  <c r="P41" i="10" s="1"/>
  <c r="F40" i="10"/>
  <c r="P40" i="10" s="1"/>
  <c r="F39" i="10"/>
  <c r="P39" i="10" s="1"/>
  <c r="F38" i="10"/>
  <c r="P38" i="10" s="1"/>
  <c r="F37" i="10"/>
  <c r="P37" i="10" s="1"/>
  <c r="F36" i="10"/>
  <c r="P36" i="10" s="1"/>
  <c r="F35" i="10"/>
  <c r="P35" i="10" s="1"/>
  <c r="F34" i="10"/>
  <c r="P34" i="10" s="1"/>
  <c r="F33" i="10"/>
  <c r="P33" i="10" s="1"/>
  <c r="F32" i="10"/>
  <c r="P32" i="10" s="1"/>
  <c r="F31" i="10"/>
  <c r="P31" i="10" s="1"/>
  <c r="F30" i="10"/>
  <c r="P30" i="10" s="1"/>
  <c r="F29" i="10"/>
  <c r="P29" i="10" s="1"/>
  <c r="F28" i="10"/>
  <c r="P28" i="10" s="1"/>
  <c r="F27" i="10"/>
  <c r="P27" i="10" s="1"/>
  <c r="F26" i="10"/>
  <c r="P26" i="10" s="1"/>
  <c r="F25" i="10"/>
  <c r="P25" i="10" s="1"/>
  <c r="F24" i="10"/>
  <c r="P24" i="10" s="1"/>
  <c r="F23" i="10"/>
  <c r="P23" i="10" s="1"/>
  <c r="F22" i="10"/>
  <c r="P22" i="10" s="1"/>
  <c r="F21" i="10"/>
  <c r="P21" i="10" s="1"/>
  <c r="F20" i="10"/>
  <c r="P20" i="10" s="1"/>
  <c r="F19" i="10"/>
  <c r="P19" i="10" s="1"/>
  <c r="F18" i="10"/>
  <c r="P18" i="10" s="1"/>
  <c r="F17" i="10"/>
  <c r="P17" i="10" s="1"/>
  <c r="F16" i="10"/>
  <c r="P16" i="10" s="1"/>
  <c r="F15" i="10"/>
  <c r="P15" i="10" s="1"/>
  <c r="F14" i="10"/>
  <c r="P14" i="10" s="1"/>
  <c r="F13" i="10"/>
  <c r="P13" i="10" s="1"/>
  <c r="F12" i="10"/>
  <c r="P12" i="10" s="1"/>
  <c r="F11" i="10"/>
  <c r="P11" i="10" s="1"/>
  <c r="F10" i="10"/>
  <c r="P10" i="10" s="1"/>
  <c r="F733" i="9"/>
  <c r="O733" i="9" s="1"/>
  <c r="F732" i="9"/>
  <c r="O732" i="9" s="1"/>
  <c r="F731" i="9"/>
  <c r="O731" i="9" s="1"/>
  <c r="F730" i="9"/>
  <c r="O730" i="9" s="1"/>
  <c r="F729" i="9"/>
  <c r="O729" i="9" s="1"/>
  <c r="F728" i="9"/>
  <c r="O728" i="9" s="1"/>
  <c r="F727" i="9"/>
  <c r="O727" i="9" s="1"/>
  <c r="F726" i="9"/>
  <c r="O726" i="9" s="1"/>
  <c r="F725" i="9"/>
  <c r="O725" i="9" s="1"/>
  <c r="F724" i="9"/>
  <c r="O724" i="9" s="1"/>
  <c r="F723" i="9"/>
  <c r="O723" i="9" s="1"/>
  <c r="F722" i="9"/>
  <c r="O722" i="9" s="1"/>
  <c r="F721" i="9"/>
  <c r="O721" i="9" s="1"/>
  <c r="F720" i="9"/>
  <c r="O720" i="9" s="1"/>
  <c r="F719" i="9"/>
  <c r="O719" i="9" s="1"/>
  <c r="F718" i="9"/>
  <c r="O718" i="9" s="1"/>
  <c r="F717" i="9"/>
  <c r="O717" i="9" s="1"/>
  <c r="F716" i="9"/>
  <c r="O716" i="9" s="1"/>
  <c r="F715" i="9"/>
  <c r="O715" i="9" s="1"/>
  <c r="F714" i="9"/>
  <c r="O714" i="9" s="1"/>
  <c r="F713" i="9"/>
  <c r="O713" i="9" s="1"/>
  <c r="F712" i="9"/>
  <c r="O712" i="9" s="1"/>
  <c r="F711" i="9"/>
  <c r="O711" i="9" s="1"/>
  <c r="F710" i="9"/>
  <c r="O710" i="9" s="1"/>
  <c r="F709" i="9"/>
  <c r="O709" i="9" s="1"/>
  <c r="F708" i="9"/>
  <c r="O708" i="9" s="1"/>
  <c r="F707" i="9"/>
  <c r="O707" i="9" s="1"/>
  <c r="F706" i="9"/>
  <c r="O706" i="9" s="1"/>
  <c r="F705" i="9"/>
  <c r="O705" i="9" s="1"/>
  <c r="F704" i="9"/>
  <c r="O704" i="9" s="1"/>
  <c r="F703" i="9"/>
  <c r="O703" i="9" s="1"/>
  <c r="F702" i="9"/>
  <c r="O702" i="9" s="1"/>
  <c r="F701" i="9"/>
  <c r="O701" i="9" s="1"/>
  <c r="F700" i="9"/>
  <c r="O700" i="9" s="1"/>
  <c r="F699" i="9"/>
  <c r="O699" i="9" s="1"/>
  <c r="F698" i="9"/>
  <c r="O698" i="9" s="1"/>
  <c r="F697" i="9"/>
  <c r="O697" i="9" s="1"/>
  <c r="F696" i="9"/>
  <c r="O696" i="9" s="1"/>
  <c r="F695" i="9"/>
  <c r="O695" i="9" s="1"/>
  <c r="F694" i="9"/>
  <c r="O694" i="9" s="1"/>
  <c r="F693" i="9"/>
  <c r="O693" i="9" s="1"/>
  <c r="F692" i="9"/>
  <c r="O692" i="9" s="1"/>
  <c r="F691" i="9"/>
  <c r="O691" i="9" s="1"/>
  <c r="F690" i="9"/>
  <c r="O690" i="9" s="1"/>
  <c r="F689" i="9"/>
  <c r="O689" i="9" s="1"/>
  <c r="F688" i="9"/>
  <c r="O688" i="9" s="1"/>
  <c r="F687" i="9"/>
  <c r="O687" i="9" s="1"/>
  <c r="F686" i="9"/>
  <c r="O686" i="9" s="1"/>
  <c r="F685" i="9"/>
  <c r="O685" i="9" s="1"/>
  <c r="F684" i="9"/>
  <c r="O684" i="9" s="1"/>
  <c r="F683" i="9"/>
  <c r="O683" i="9" s="1"/>
  <c r="F682" i="9"/>
  <c r="O682" i="9" s="1"/>
  <c r="F681" i="9"/>
  <c r="O681" i="9" s="1"/>
  <c r="F680" i="9"/>
  <c r="O680" i="9" s="1"/>
  <c r="F679" i="9"/>
  <c r="O679" i="9" s="1"/>
  <c r="F678" i="9"/>
  <c r="O678" i="9" s="1"/>
  <c r="F677" i="9"/>
  <c r="O677" i="9" s="1"/>
  <c r="F676" i="9"/>
  <c r="O676" i="9" s="1"/>
  <c r="F675" i="9"/>
  <c r="O675" i="9" s="1"/>
  <c r="F674" i="9"/>
  <c r="O674" i="9" s="1"/>
  <c r="F673" i="9"/>
  <c r="O673" i="9" s="1"/>
  <c r="F672" i="9"/>
  <c r="O672" i="9" s="1"/>
  <c r="F671" i="9"/>
  <c r="O671" i="9" s="1"/>
  <c r="F670" i="9"/>
  <c r="O670" i="9" s="1"/>
  <c r="F669" i="9"/>
  <c r="O669" i="9" s="1"/>
  <c r="F668" i="9"/>
  <c r="O668" i="9" s="1"/>
  <c r="F667" i="9"/>
  <c r="O667" i="9" s="1"/>
  <c r="F666" i="9"/>
  <c r="O666" i="9" s="1"/>
  <c r="F665" i="9"/>
  <c r="O665" i="9" s="1"/>
  <c r="F664" i="9"/>
  <c r="O664" i="9" s="1"/>
  <c r="F663" i="9"/>
  <c r="O663" i="9" s="1"/>
  <c r="F662" i="9"/>
  <c r="O662" i="9" s="1"/>
  <c r="F661" i="9"/>
  <c r="O661" i="9" s="1"/>
  <c r="F660" i="9"/>
  <c r="O660" i="9" s="1"/>
  <c r="F659" i="9"/>
  <c r="O659" i="9" s="1"/>
  <c r="F658" i="9"/>
  <c r="O658" i="9" s="1"/>
  <c r="F657" i="9"/>
  <c r="O657" i="9" s="1"/>
  <c r="F656" i="9"/>
  <c r="O656" i="9" s="1"/>
  <c r="F655" i="9"/>
  <c r="O655" i="9" s="1"/>
  <c r="F654" i="9"/>
  <c r="O654" i="9" s="1"/>
  <c r="F653" i="9"/>
  <c r="O653" i="9" s="1"/>
  <c r="F652" i="9"/>
  <c r="O652" i="9" s="1"/>
  <c r="F651" i="9"/>
  <c r="O651" i="9" s="1"/>
  <c r="F650" i="9"/>
  <c r="O650" i="9" s="1"/>
  <c r="F649" i="9"/>
  <c r="O649" i="9" s="1"/>
  <c r="F648" i="9"/>
  <c r="O648" i="9" s="1"/>
  <c r="F647" i="9"/>
  <c r="O647" i="9" s="1"/>
  <c r="F646" i="9"/>
  <c r="O646" i="9" s="1"/>
  <c r="F645" i="9"/>
  <c r="O645" i="9" s="1"/>
  <c r="F644" i="9"/>
  <c r="O644" i="9" s="1"/>
  <c r="F643" i="9"/>
  <c r="O643" i="9" s="1"/>
  <c r="F642" i="9"/>
  <c r="O642" i="9" s="1"/>
  <c r="F641" i="9"/>
  <c r="O641" i="9" s="1"/>
  <c r="F640" i="9"/>
  <c r="O640" i="9" s="1"/>
  <c r="F639" i="9"/>
  <c r="O639" i="9" s="1"/>
  <c r="F638" i="9"/>
  <c r="O638" i="9" s="1"/>
  <c r="F637" i="9"/>
  <c r="O637" i="9" s="1"/>
  <c r="F636" i="9"/>
  <c r="O636" i="9" s="1"/>
  <c r="F635" i="9"/>
  <c r="O635" i="9" s="1"/>
  <c r="F634" i="9"/>
  <c r="O634" i="9" s="1"/>
  <c r="F633" i="9"/>
  <c r="O633" i="9" s="1"/>
  <c r="F632" i="9"/>
  <c r="O632" i="9" s="1"/>
  <c r="F631" i="9"/>
  <c r="O631" i="9" s="1"/>
  <c r="F630" i="9"/>
  <c r="O630" i="9" s="1"/>
  <c r="F629" i="9"/>
  <c r="O629" i="9" s="1"/>
  <c r="F628" i="9"/>
  <c r="O628" i="9" s="1"/>
  <c r="F627" i="9"/>
  <c r="O627" i="9" s="1"/>
  <c r="F626" i="9"/>
  <c r="O626" i="9" s="1"/>
  <c r="F625" i="9"/>
  <c r="O625" i="9" s="1"/>
  <c r="F624" i="9"/>
  <c r="O624" i="9" s="1"/>
  <c r="F623" i="9"/>
  <c r="O623" i="9" s="1"/>
  <c r="F622" i="9"/>
  <c r="O622" i="9" s="1"/>
  <c r="F621" i="9"/>
  <c r="O621" i="9" s="1"/>
  <c r="F620" i="9"/>
  <c r="O620" i="9" s="1"/>
  <c r="F619" i="9"/>
  <c r="O619" i="9" s="1"/>
  <c r="F618" i="9"/>
  <c r="O618" i="9" s="1"/>
  <c r="F617" i="9"/>
  <c r="O617" i="9" s="1"/>
  <c r="F616" i="9"/>
  <c r="O616" i="9" s="1"/>
  <c r="F615" i="9"/>
  <c r="O615" i="9" s="1"/>
  <c r="F614" i="9"/>
  <c r="O614" i="9" s="1"/>
  <c r="F613" i="9"/>
  <c r="O613" i="9" s="1"/>
  <c r="F612" i="9"/>
  <c r="O612" i="9" s="1"/>
  <c r="F611" i="9"/>
  <c r="O611" i="9" s="1"/>
  <c r="F610" i="9"/>
  <c r="O610" i="9" s="1"/>
  <c r="F609" i="9"/>
  <c r="O609" i="9" s="1"/>
  <c r="F608" i="9"/>
  <c r="O608" i="9" s="1"/>
  <c r="F607" i="9"/>
  <c r="O607" i="9" s="1"/>
  <c r="F606" i="9"/>
  <c r="O606" i="9" s="1"/>
  <c r="F605" i="9"/>
  <c r="O605" i="9" s="1"/>
  <c r="F604" i="9"/>
  <c r="O604" i="9" s="1"/>
  <c r="F603" i="9"/>
  <c r="O603" i="9" s="1"/>
  <c r="F602" i="9"/>
  <c r="O602" i="9" s="1"/>
  <c r="F601" i="9"/>
  <c r="O601" i="9" s="1"/>
  <c r="F600" i="9"/>
  <c r="O600" i="9" s="1"/>
  <c r="F599" i="9"/>
  <c r="O599" i="9" s="1"/>
  <c r="F598" i="9"/>
  <c r="O598" i="9" s="1"/>
  <c r="F597" i="9"/>
  <c r="O597" i="9" s="1"/>
  <c r="F596" i="9"/>
  <c r="O596" i="9" s="1"/>
  <c r="F595" i="9"/>
  <c r="O595" i="9" s="1"/>
  <c r="F594" i="9"/>
  <c r="O594" i="9" s="1"/>
  <c r="F593" i="9"/>
  <c r="O593" i="9" s="1"/>
  <c r="F592" i="9"/>
  <c r="O592" i="9" s="1"/>
  <c r="F591" i="9"/>
  <c r="O591" i="9" s="1"/>
  <c r="F590" i="9"/>
  <c r="O590" i="9" s="1"/>
  <c r="F589" i="9"/>
  <c r="O589" i="9" s="1"/>
  <c r="F588" i="9"/>
  <c r="O588" i="9" s="1"/>
  <c r="F587" i="9"/>
  <c r="O587" i="9" s="1"/>
  <c r="F586" i="9"/>
  <c r="O586" i="9" s="1"/>
  <c r="F585" i="9"/>
  <c r="O585" i="9" s="1"/>
  <c r="F584" i="9"/>
  <c r="O584" i="9" s="1"/>
  <c r="F583" i="9"/>
  <c r="O583" i="9" s="1"/>
  <c r="F582" i="9"/>
  <c r="O582" i="9" s="1"/>
  <c r="F581" i="9"/>
  <c r="O581" i="9" s="1"/>
  <c r="F580" i="9"/>
  <c r="O580" i="9" s="1"/>
  <c r="F579" i="9"/>
  <c r="O579" i="9" s="1"/>
  <c r="F578" i="9"/>
  <c r="O578" i="9" s="1"/>
  <c r="F577" i="9"/>
  <c r="O577" i="9" s="1"/>
  <c r="F576" i="9"/>
  <c r="O576" i="9" s="1"/>
  <c r="F575" i="9"/>
  <c r="O575" i="9" s="1"/>
  <c r="F574" i="9"/>
  <c r="O574" i="9" s="1"/>
  <c r="F573" i="9"/>
  <c r="O573" i="9" s="1"/>
  <c r="F572" i="9"/>
  <c r="O572" i="9" s="1"/>
  <c r="F571" i="9"/>
  <c r="O571" i="9" s="1"/>
  <c r="F570" i="9"/>
  <c r="O570" i="9" s="1"/>
  <c r="F569" i="9"/>
  <c r="O569" i="9" s="1"/>
  <c r="F568" i="9"/>
  <c r="O568" i="9" s="1"/>
  <c r="F567" i="9"/>
  <c r="O567" i="9" s="1"/>
  <c r="F566" i="9"/>
  <c r="O566" i="9" s="1"/>
  <c r="F565" i="9"/>
  <c r="O565" i="9" s="1"/>
  <c r="F564" i="9"/>
  <c r="O564" i="9" s="1"/>
  <c r="F563" i="9"/>
  <c r="O563" i="9" s="1"/>
  <c r="F562" i="9"/>
  <c r="O562" i="9" s="1"/>
  <c r="F561" i="9"/>
  <c r="O561" i="9" s="1"/>
  <c r="F560" i="9"/>
  <c r="O560" i="9" s="1"/>
  <c r="F559" i="9"/>
  <c r="O559" i="9" s="1"/>
  <c r="F558" i="9"/>
  <c r="O558" i="9" s="1"/>
  <c r="F557" i="9"/>
  <c r="O557" i="9" s="1"/>
  <c r="F556" i="9"/>
  <c r="O556" i="9" s="1"/>
  <c r="F555" i="9"/>
  <c r="O555" i="9" s="1"/>
  <c r="F554" i="9"/>
  <c r="O554" i="9" s="1"/>
  <c r="F553" i="9"/>
  <c r="O553" i="9" s="1"/>
  <c r="F552" i="9"/>
  <c r="O552" i="9" s="1"/>
  <c r="F551" i="9"/>
  <c r="O551" i="9" s="1"/>
  <c r="F550" i="9"/>
  <c r="O550" i="9" s="1"/>
  <c r="F549" i="9"/>
  <c r="O549" i="9" s="1"/>
  <c r="F548" i="9"/>
  <c r="O548" i="9" s="1"/>
  <c r="F547" i="9"/>
  <c r="O547" i="9" s="1"/>
  <c r="F546" i="9"/>
  <c r="O546" i="9" s="1"/>
  <c r="F545" i="9"/>
  <c r="O545" i="9" s="1"/>
  <c r="F544" i="9"/>
  <c r="O544" i="9" s="1"/>
  <c r="F543" i="9"/>
  <c r="O543" i="9" s="1"/>
  <c r="F542" i="9"/>
  <c r="O542" i="9" s="1"/>
  <c r="F541" i="9"/>
  <c r="O541" i="9" s="1"/>
  <c r="F540" i="9"/>
  <c r="O540" i="9" s="1"/>
  <c r="F539" i="9"/>
  <c r="O539" i="9" s="1"/>
  <c r="F538" i="9"/>
  <c r="O538" i="9" s="1"/>
  <c r="F537" i="9"/>
  <c r="O537" i="9" s="1"/>
  <c r="F536" i="9"/>
  <c r="O536" i="9" s="1"/>
  <c r="F535" i="9"/>
  <c r="O535" i="9" s="1"/>
  <c r="F534" i="9"/>
  <c r="O534" i="9" s="1"/>
  <c r="F533" i="9"/>
  <c r="O533" i="9" s="1"/>
  <c r="F532" i="9"/>
  <c r="O532" i="9" s="1"/>
  <c r="F531" i="9"/>
  <c r="O531" i="9" s="1"/>
  <c r="F530" i="9"/>
  <c r="O530" i="9" s="1"/>
  <c r="F529" i="9"/>
  <c r="O529" i="9" s="1"/>
  <c r="F528" i="9"/>
  <c r="O528" i="9" s="1"/>
  <c r="F527" i="9"/>
  <c r="O527" i="9" s="1"/>
  <c r="F526" i="9"/>
  <c r="O526" i="9" s="1"/>
  <c r="F525" i="9"/>
  <c r="O525" i="9" s="1"/>
  <c r="F524" i="9"/>
  <c r="O524" i="9" s="1"/>
  <c r="F523" i="9"/>
  <c r="O523" i="9" s="1"/>
  <c r="F522" i="9"/>
  <c r="O522" i="9" s="1"/>
  <c r="F521" i="9"/>
  <c r="O521" i="9" s="1"/>
  <c r="F520" i="9"/>
  <c r="O520" i="9" s="1"/>
  <c r="F519" i="9"/>
  <c r="O519" i="9" s="1"/>
  <c r="F518" i="9"/>
  <c r="O518" i="9" s="1"/>
  <c r="F517" i="9"/>
  <c r="O517" i="9" s="1"/>
  <c r="F516" i="9"/>
  <c r="O516" i="9" s="1"/>
  <c r="F515" i="9"/>
  <c r="O515" i="9" s="1"/>
  <c r="F514" i="9"/>
  <c r="O514" i="9" s="1"/>
  <c r="F513" i="9"/>
  <c r="O513" i="9" s="1"/>
  <c r="F512" i="9"/>
  <c r="O512" i="9" s="1"/>
  <c r="F511" i="9"/>
  <c r="O511" i="9" s="1"/>
  <c r="F510" i="9"/>
  <c r="O510" i="9" s="1"/>
  <c r="F509" i="9"/>
  <c r="O509" i="9" s="1"/>
  <c r="F508" i="9"/>
  <c r="O508" i="9" s="1"/>
  <c r="F507" i="9"/>
  <c r="O507" i="9" s="1"/>
  <c r="F506" i="9"/>
  <c r="O506" i="9" s="1"/>
  <c r="F505" i="9"/>
  <c r="O505" i="9" s="1"/>
  <c r="F504" i="9"/>
  <c r="O504" i="9" s="1"/>
  <c r="F503" i="9"/>
  <c r="O503" i="9" s="1"/>
  <c r="F502" i="9"/>
  <c r="O502" i="9" s="1"/>
  <c r="F501" i="9"/>
  <c r="O501" i="9" s="1"/>
  <c r="F500" i="9"/>
  <c r="O500" i="9" s="1"/>
  <c r="F499" i="9"/>
  <c r="O499" i="9" s="1"/>
  <c r="F498" i="9"/>
  <c r="O498" i="9" s="1"/>
  <c r="F497" i="9"/>
  <c r="O497" i="9" s="1"/>
  <c r="F496" i="9"/>
  <c r="O496" i="9" s="1"/>
  <c r="F495" i="9"/>
  <c r="O495" i="9" s="1"/>
  <c r="F494" i="9"/>
  <c r="O494" i="9" s="1"/>
  <c r="F493" i="9"/>
  <c r="O493" i="9" s="1"/>
  <c r="F492" i="9"/>
  <c r="O492" i="9" s="1"/>
  <c r="F491" i="9"/>
  <c r="O491" i="9" s="1"/>
  <c r="F490" i="9"/>
  <c r="O490" i="9" s="1"/>
  <c r="F489" i="9"/>
  <c r="O489" i="9" s="1"/>
  <c r="F488" i="9"/>
  <c r="O488" i="9" s="1"/>
  <c r="F487" i="9"/>
  <c r="O487" i="9" s="1"/>
  <c r="F486" i="9"/>
  <c r="O486" i="9" s="1"/>
  <c r="F485" i="9"/>
  <c r="O485" i="9" s="1"/>
  <c r="F484" i="9"/>
  <c r="O484" i="9" s="1"/>
  <c r="F483" i="9"/>
  <c r="O483" i="9" s="1"/>
  <c r="F482" i="9"/>
  <c r="O482" i="9" s="1"/>
  <c r="F481" i="9"/>
  <c r="O481" i="9" s="1"/>
  <c r="F480" i="9"/>
  <c r="O480" i="9" s="1"/>
  <c r="F479" i="9"/>
  <c r="O479" i="9" s="1"/>
  <c r="F478" i="9"/>
  <c r="O478" i="9" s="1"/>
  <c r="F477" i="9"/>
  <c r="O477" i="9" s="1"/>
  <c r="F476" i="9"/>
  <c r="O476" i="9" s="1"/>
  <c r="F475" i="9"/>
  <c r="O475" i="9" s="1"/>
  <c r="F474" i="9"/>
  <c r="O474" i="9" s="1"/>
  <c r="F473" i="9"/>
  <c r="O473" i="9" s="1"/>
  <c r="F472" i="9"/>
  <c r="O472" i="9" s="1"/>
  <c r="F471" i="9"/>
  <c r="O471" i="9" s="1"/>
  <c r="F470" i="9"/>
  <c r="O470" i="9" s="1"/>
  <c r="F469" i="9"/>
  <c r="O469" i="9" s="1"/>
  <c r="F468" i="9"/>
  <c r="O468" i="9" s="1"/>
  <c r="F467" i="9"/>
  <c r="O467" i="9" s="1"/>
  <c r="F466" i="9"/>
  <c r="O466" i="9" s="1"/>
  <c r="F465" i="9"/>
  <c r="O465" i="9" s="1"/>
  <c r="F464" i="9"/>
  <c r="O464" i="9" s="1"/>
  <c r="F463" i="9"/>
  <c r="O463" i="9" s="1"/>
  <c r="F462" i="9"/>
  <c r="O462" i="9" s="1"/>
  <c r="F461" i="9"/>
  <c r="O461" i="9" s="1"/>
  <c r="F460" i="9"/>
  <c r="O460" i="9" s="1"/>
  <c r="F459" i="9"/>
  <c r="O459" i="9" s="1"/>
  <c r="F458" i="9"/>
  <c r="O458" i="9" s="1"/>
  <c r="F457" i="9"/>
  <c r="O457" i="9" s="1"/>
  <c r="F456" i="9"/>
  <c r="O456" i="9" s="1"/>
  <c r="F455" i="9"/>
  <c r="O455" i="9" s="1"/>
  <c r="F454" i="9"/>
  <c r="O454" i="9" s="1"/>
  <c r="F453" i="9"/>
  <c r="O453" i="9" s="1"/>
  <c r="F452" i="9"/>
  <c r="O452" i="9" s="1"/>
  <c r="F451" i="9"/>
  <c r="O451" i="9" s="1"/>
  <c r="F450" i="9"/>
  <c r="O450" i="9" s="1"/>
  <c r="F449" i="9"/>
  <c r="O449" i="9" s="1"/>
  <c r="F448" i="9"/>
  <c r="O448" i="9" s="1"/>
  <c r="F447" i="9"/>
  <c r="O447" i="9" s="1"/>
  <c r="F446" i="9"/>
  <c r="O446" i="9" s="1"/>
  <c r="F445" i="9"/>
  <c r="O445" i="9" s="1"/>
  <c r="F444" i="9"/>
  <c r="O444" i="9" s="1"/>
  <c r="F443" i="9"/>
  <c r="O443" i="9" s="1"/>
  <c r="F442" i="9"/>
  <c r="O442" i="9" s="1"/>
  <c r="F441" i="9"/>
  <c r="O441" i="9" s="1"/>
  <c r="F440" i="9"/>
  <c r="O440" i="9" s="1"/>
  <c r="F439" i="9"/>
  <c r="O439" i="9" s="1"/>
  <c r="F438" i="9"/>
  <c r="O438" i="9" s="1"/>
  <c r="F437" i="9"/>
  <c r="O437" i="9" s="1"/>
  <c r="F436" i="9"/>
  <c r="O436" i="9" s="1"/>
  <c r="F435" i="9"/>
  <c r="O435" i="9" s="1"/>
  <c r="F434" i="9"/>
  <c r="O434" i="9" s="1"/>
  <c r="F433" i="9"/>
  <c r="O433" i="9" s="1"/>
  <c r="F432" i="9"/>
  <c r="O432" i="9" s="1"/>
  <c r="F431" i="9"/>
  <c r="O431" i="9" s="1"/>
  <c r="F430" i="9"/>
  <c r="O430" i="9" s="1"/>
  <c r="F429" i="9"/>
  <c r="O429" i="9" s="1"/>
  <c r="F428" i="9"/>
  <c r="O428" i="9" s="1"/>
  <c r="F427" i="9"/>
  <c r="O427" i="9" s="1"/>
  <c r="F426" i="9"/>
  <c r="O426" i="9" s="1"/>
  <c r="F425" i="9"/>
  <c r="O425" i="9" s="1"/>
  <c r="F424" i="9"/>
  <c r="O424" i="9" s="1"/>
  <c r="F423" i="9"/>
  <c r="O423" i="9" s="1"/>
  <c r="F422" i="9"/>
  <c r="O422" i="9" s="1"/>
  <c r="F421" i="9"/>
  <c r="O421" i="9" s="1"/>
  <c r="F420" i="9"/>
  <c r="O420" i="9" s="1"/>
  <c r="F419" i="9"/>
  <c r="O419" i="9" s="1"/>
  <c r="F418" i="9"/>
  <c r="O418" i="9" s="1"/>
  <c r="F417" i="9"/>
  <c r="O417" i="9" s="1"/>
  <c r="F416" i="9"/>
  <c r="O416" i="9" s="1"/>
  <c r="F415" i="9"/>
  <c r="O415" i="9" s="1"/>
  <c r="F414" i="9"/>
  <c r="O414" i="9" s="1"/>
  <c r="F413" i="9"/>
  <c r="O413" i="9" s="1"/>
  <c r="F412" i="9"/>
  <c r="O412" i="9" s="1"/>
  <c r="F411" i="9"/>
  <c r="O411" i="9" s="1"/>
  <c r="F410" i="9"/>
  <c r="O410" i="9" s="1"/>
  <c r="F409" i="9"/>
  <c r="O409" i="9" s="1"/>
  <c r="F408" i="9"/>
  <c r="O408" i="9" s="1"/>
  <c r="F407" i="9"/>
  <c r="O407" i="9" s="1"/>
  <c r="F406" i="9"/>
  <c r="O406" i="9" s="1"/>
  <c r="F405" i="9"/>
  <c r="O405" i="9" s="1"/>
  <c r="F404" i="9"/>
  <c r="O404" i="9" s="1"/>
  <c r="F403" i="9"/>
  <c r="O403" i="9" s="1"/>
  <c r="F402" i="9"/>
  <c r="O402" i="9" s="1"/>
  <c r="F401" i="9"/>
  <c r="O401" i="9" s="1"/>
  <c r="F400" i="9"/>
  <c r="O400" i="9" s="1"/>
  <c r="F399" i="9"/>
  <c r="O399" i="9" s="1"/>
  <c r="F398" i="9"/>
  <c r="O398" i="9" s="1"/>
  <c r="F397" i="9"/>
  <c r="O397" i="9" s="1"/>
  <c r="F396" i="9"/>
  <c r="O396" i="9" s="1"/>
  <c r="F395" i="9"/>
  <c r="O395" i="9" s="1"/>
  <c r="F394" i="9"/>
  <c r="O394" i="9" s="1"/>
  <c r="F393" i="9"/>
  <c r="O393" i="9" s="1"/>
  <c r="F392" i="9"/>
  <c r="O392" i="9" s="1"/>
  <c r="F391" i="9"/>
  <c r="O391" i="9" s="1"/>
  <c r="F390" i="9"/>
  <c r="O390" i="9" s="1"/>
  <c r="F389" i="9"/>
  <c r="O389" i="9" s="1"/>
  <c r="F388" i="9"/>
  <c r="O388" i="9" s="1"/>
  <c r="F387" i="9"/>
  <c r="O387" i="9" s="1"/>
  <c r="F386" i="9"/>
  <c r="O386" i="9" s="1"/>
  <c r="F385" i="9"/>
  <c r="O385" i="9" s="1"/>
  <c r="F384" i="9"/>
  <c r="O384" i="9" s="1"/>
  <c r="F383" i="9"/>
  <c r="O383" i="9" s="1"/>
  <c r="F382" i="9"/>
  <c r="O382" i="9" s="1"/>
  <c r="F381" i="9"/>
  <c r="O381" i="9" s="1"/>
  <c r="F380" i="9"/>
  <c r="O380" i="9" s="1"/>
  <c r="F379" i="9"/>
  <c r="O379" i="9" s="1"/>
  <c r="F378" i="9"/>
  <c r="O378" i="9" s="1"/>
  <c r="F377" i="9"/>
  <c r="O377" i="9" s="1"/>
  <c r="F376" i="9"/>
  <c r="O376" i="9" s="1"/>
  <c r="F375" i="9"/>
  <c r="O375" i="9" s="1"/>
  <c r="F374" i="9"/>
  <c r="O374" i="9" s="1"/>
  <c r="F373" i="9"/>
  <c r="O373" i="9" s="1"/>
  <c r="F372" i="9"/>
  <c r="O372" i="9" s="1"/>
  <c r="F371" i="9"/>
  <c r="O371" i="9" s="1"/>
  <c r="F370" i="9"/>
  <c r="O370" i="9" s="1"/>
  <c r="F369" i="9"/>
  <c r="O369" i="9" s="1"/>
  <c r="F368" i="9"/>
  <c r="O368" i="9" s="1"/>
  <c r="F367" i="9"/>
  <c r="O367" i="9" s="1"/>
  <c r="F366" i="9"/>
  <c r="O366" i="9" s="1"/>
  <c r="F365" i="9"/>
  <c r="O365" i="9" s="1"/>
  <c r="F364" i="9"/>
  <c r="O364" i="9" s="1"/>
  <c r="F363" i="9"/>
  <c r="O363" i="9" s="1"/>
  <c r="F362" i="9"/>
  <c r="O362" i="9" s="1"/>
  <c r="F361" i="9"/>
  <c r="O361" i="9" s="1"/>
  <c r="F360" i="9"/>
  <c r="O360" i="9" s="1"/>
  <c r="F359" i="9"/>
  <c r="O359" i="9" s="1"/>
  <c r="F358" i="9"/>
  <c r="O358" i="9" s="1"/>
  <c r="F357" i="9"/>
  <c r="O357" i="9" s="1"/>
  <c r="F356" i="9"/>
  <c r="O356" i="9" s="1"/>
  <c r="F355" i="9"/>
  <c r="O355" i="9" s="1"/>
  <c r="F354" i="9"/>
  <c r="O354" i="9" s="1"/>
  <c r="F353" i="9"/>
  <c r="O353" i="9" s="1"/>
  <c r="F352" i="9"/>
  <c r="O352" i="9" s="1"/>
  <c r="F351" i="9"/>
  <c r="O351" i="9" s="1"/>
  <c r="F350" i="9"/>
  <c r="O350" i="9" s="1"/>
  <c r="F349" i="9"/>
  <c r="O349" i="9" s="1"/>
  <c r="F348" i="9"/>
  <c r="O348" i="9" s="1"/>
  <c r="F347" i="9"/>
  <c r="O347" i="9" s="1"/>
  <c r="F346" i="9"/>
  <c r="O346" i="9" s="1"/>
  <c r="F345" i="9"/>
  <c r="O345" i="9" s="1"/>
  <c r="F344" i="9"/>
  <c r="O344" i="9" s="1"/>
  <c r="F343" i="9"/>
  <c r="O343" i="9" s="1"/>
  <c r="F342" i="9"/>
  <c r="O342" i="9" s="1"/>
  <c r="F341" i="9"/>
  <c r="O341" i="9" s="1"/>
  <c r="F340" i="9"/>
  <c r="O340" i="9" s="1"/>
  <c r="F339" i="9"/>
  <c r="O339" i="9" s="1"/>
  <c r="F338" i="9"/>
  <c r="O338" i="9" s="1"/>
  <c r="F337" i="9"/>
  <c r="O337" i="9" s="1"/>
  <c r="F336" i="9"/>
  <c r="O336" i="9" s="1"/>
  <c r="F335" i="9"/>
  <c r="O335" i="9" s="1"/>
  <c r="F334" i="9"/>
  <c r="O334" i="9" s="1"/>
  <c r="F333" i="9"/>
  <c r="O333" i="9" s="1"/>
  <c r="F332" i="9"/>
  <c r="O332" i="9" s="1"/>
  <c r="F331" i="9"/>
  <c r="O331" i="9" s="1"/>
  <c r="F330" i="9"/>
  <c r="O330" i="9" s="1"/>
  <c r="F329" i="9"/>
  <c r="O329" i="9" s="1"/>
  <c r="F328" i="9"/>
  <c r="O328" i="9" s="1"/>
  <c r="F327" i="9"/>
  <c r="O327" i="9" s="1"/>
  <c r="F326" i="9"/>
  <c r="O326" i="9" s="1"/>
  <c r="F325" i="9"/>
  <c r="O325" i="9" s="1"/>
  <c r="F324" i="9"/>
  <c r="O324" i="9" s="1"/>
  <c r="F323" i="9"/>
  <c r="O323" i="9" s="1"/>
  <c r="F322" i="9"/>
  <c r="O322" i="9" s="1"/>
  <c r="F321" i="9"/>
  <c r="O321" i="9" s="1"/>
  <c r="F320" i="9"/>
  <c r="O320" i="9" s="1"/>
  <c r="F319" i="9"/>
  <c r="O319" i="9" s="1"/>
  <c r="F318" i="9"/>
  <c r="O318" i="9" s="1"/>
  <c r="F317" i="9"/>
  <c r="O317" i="9" s="1"/>
  <c r="F316" i="9"/>
  <c r="O316" i="9" s="1"/>
  <c r="F315" i="9"/>
  <c r="O315" i="9" s="1"/>
  <c r="F314" i="9"/>
  <c r="O314" i="9" s="1"/>
  <c r="F313" i="9"/>
  <c r="O313" i="9" s="1"/>
  <c r="F312" i="9"/>
  <c r="O312" i="9" s="1"/>
  <c r="F311" i="9"/>
  <c r="O311" i="9" s="1"/>
  <c r="F310" i="9"/>
  <c r="O310" i="9" s="1"/>
  <c r="F309" i="9"/>
  <c r="O309" i="9" s="1"/>
  <c r="F308" i="9"/>
  <c r="O308" i="9" s="1"/>
  <c r="F307" i="9"/>
  <c r="O307" i="9" s="1"/>
  <c r="F306" i="9"/>
  <c r="O306" i="9" s="1"/>
  <c r="F305" i="9"/>
  <c r="O305" i="9" s="1"/>
  <c r="F304" i="9"/>
  <c r="O304" i="9" s="1"/>
  <c r="F303" i="9"/>
  <c r="O303" i="9" s="1"/>
  <c r="F302" i="9"/>
  <c r="O302" i="9" s="1"/>
  <c r="F301" i="9"/>
  <c r="O301" i="9" s="1"/>
  <c r="F300" i="9"/>
  <c r="O300" i="9" s="1"/>
  <c r="F299" i="9"/>
  <c r="O299" i="9" s="1"/>
  <c r="F298" i="9"/>
  <c r="O298" i="9" s="1"/>
  <c r="F297" i="9"/>
  <c r="O297" i="9" s="1"/>
  <c r="F296" i="9"/>
  <c r="O296" i="9" s="1"/>
  <c r="F295" i="9"/>
  <c r="O295" i="9" s="1"/>
  <c r="F294" i="9"/>
  <c r="O294" i="9" s="1"/>
  <c r="F293" i="9"/>
  <c r="O293" i="9" s="1"/>
  <c r="F292" i="9"/>
  <c r="O292" i="9" s="1"/>
  <c r="F291" i="9"/>
  <c r="O291" i="9" s="1"/>
  <c r="F290" i="9"/>
  <c r="O290" i="9" s="1"/>
  <c r="F289" i="9"/>
  <c r="O289" i="9" s="1"/>
  <c r="F288" i="9"/>
  <c r="O288" i="9" s="1"/>
  <c r="F287" i="9"/>
  <c r="O287" i="9" s="1"/>
  <c r="F286" i="9"/>
  <c r="O286" i="9" s="1"/>
  <c r="F285" i="9"/>
  <c r="O285" i="9" s="1"/>
  <c r="F284" i="9"/>
  <c r="O284" i="9" s="1"/>
  <c r="F283" i="9"/>
  <c r="O283" i="9" s="1"/>
  <c r="F282" i="9"/>
  <c r="O282" i="9" s="1"/>
  <c r="F281" i="9"/>
  <c r="O281" i="9" s="1"/>
  <c r="F280" i="9"/>
  <c r="O280" i="9" s="1"/>
  <c r="F279" i="9"/>
  <c r="O279" i="9" s="1"/>
  <c r="F278" i="9"/>
  <c r="O278" i="9" s="1"/>
  <c r="F277" i="9"/>
  <c r="O277" i="9" s="1"/>
  <c r="F276" i="9"/>
  <c r="O276" i="9" s="1"/>
  <c r="F275" i="9"/>
  <c r="O275" i="9" s="1"/>
  <c r="F274" i="9"/>
  <c r="O274" i="9" s="1"/>
  <c r="F273" i="9"/>
  <c r="O273" i="9" s="1"/>
  <c r="F272" i="9"/>
  <c r="O272" i="9" s="1"/>
  <c r="F271" i="9"/>
  <c r="O271" i="9" s="1"/>
  <c r="F270" i="9"/>
  <c r="O270" i="9" s="1"/>
  <c r="F269" i="9"/>
  <c r="O269" i="9" s="1"/>
  <c r="F268" i="9"/>
  <c r="O268" i="9" s="1"/>
  <c r="F267" i="9"/>
  <c r="O267" i="9" s="1"/>
  <c r="F266" i="9"/>
  <c r="O266" i="9" s="1"/>
  <c r="F265" i="9"/>
  <c r="O265" i="9" s="1"/>
  <c r="F264" i="9"/>
  <c r="O264" i="9" s="1"/>
  <c r="F263" i="9"/>
  <c r="O263" i="9" s="1"/>
  <c r="F262" i="9"/>
  <c r="O262" i="9" s="1"/>
  <c r="F261" i="9"/>
  <c r="O261" i="9" s="1"/>
  <c r="F260" i="9"/>
  <c r="O260" i="9" s="1"/>
  <c r="F259" i="9"/>
  <c r="O259" i="9" s="1"/>
  <c r="F258" i="9"/>
  <c r="O258" i="9" s="1"/>
  <c r="F257" i="9"/>
  <c r="O257" i="9" s="1"/>
  <c r="F256" i="9"/>
  <c r="O256" i="9" s="1"/>
  <c r="F255" i="9"/>
  <c r="O255" i="9" s="1"/>
  <c r="F254" i="9"/>
  <c r="O254" i="9" s="1"/>
  <c r="F253" i="9"/>
  <c r="O253" i="9" s="1"/>
  <c r="F252" i="9"/>
  <c r="O252" i="9" s="1"/>
  <c r="F251" i="9"/>
  <c r="O251" i="9" s="1"/>
  <c r="F250" i="9"/>
  <c r="O250" i="9" s="1"/>
  <c r="F249" i="9"/>
  <c r="O249" i="9" s="1"/>
  <c r="F248" i="9"/>
  <c r="O248" i="9" s="1"/>
  <c r="F247" i="9"/>
  <c r="O247" i="9" s="1"/>
  <c r="F246" i="9"/>
  <c r="O246" i="9" s="1"/>
  <c r="F245" i="9"/>
  <c r="O245" i="9" s="1"/>
  <c r="F244" i="9"/>
  <c r="O244" i="9" s="1"/>
  <c r="F243" i="9"/>
  <c r="O243" i="9" s="1"/>
  <c r="F242" i="9"/>
  <c r="O242" i="9" s="1"/>
  <c r="F241" i="9"/>
  <c r="O241" i="9" s="1"/>
  <c r="F240" i="9"/>
  <c r="O240" i="9" s="1"/>
  <c r="F239" i="9"/>
  <c r="O239" i="9" s="1"/>
  <c r="F238" i="9"/>
  <c r="O238" i="9" s="1"/>
  <c r="F237" i="9"/>
  <c r="O237" i="9" s="1"/>
  <c r="F236" i="9"/>
  <c r="O236" i="9" s="1"/>
  <c r="F235" i="9"/>
  <c r="O235" i="9" s="1"/>
  <c r="F234" i="9"/>
  <c r="O234" i="9" s="1"/>
  <c r="F233" i="9"/>
  <c r="O233" i="9" s="1"/>
  <c r="F232" i="9"/>
  <c r="O232" i="9" s="1"/>
  <c r="F231" i="9"/>
  <c r="O231" i="9" s="1"/>
  <c r="F230" i="9"/>
  <c r="O230" i="9" s="1"/>
  <c r="F229" i="9"/>
  <c r="O229" i="9" s="1"/>
  <c r="F228" i="9"/>
  <c r="O228" i="9" s="1"/>
  <c r="F227" i="9"/>
  <c r="O227" i="9" s="1"/>
  <c r="F226" i="9"/>
  <c r="O226" i="9" s="1"/>
  <c r="F225" i="9"/>
  <c r="O225" i="9" s="1"/>
  <c r="F224" i="9"/>
  <c r="O224" i="9" s="1"/>
  <c r="F223" i="9"/>
  <c r="O223" i="9" s="1"/>
  <c r="F222" i="9"/>
  <c r="O222" i="9" s="1"/>
  <c r="F221" i="9"/>
  <c r="O221" i="9" s="1"/>
  <c r="F220" i="9"/>
  <c r="O220" i="9" s="1"/>
  <c r="F219" i="9"/>
  <c r="O219" i="9" s="1"/>
  <c r="F218" i="9"/>
  <c r="O218" i="9" s="1"/>
  <c r="F217" i="9"/>
  <c r="O217" i="9" s="1"/>
  <c r="F216" i="9"/>
  <c r="O216" i="9" s="1"/>
  <c r="F215" i="9"/>
  <c r="O215" i="9" s="1"/>
  <c r="F214" i="9"/>
  <c r="O214" i="9" s="1"/>
  <c r="F213" i="9"/>
  <c r="O213" i="9" s="1"/>
  <c r="F212" i="9"/>
  <c r="O212" i="9" s="1"/>
  <c r="F211" i="9"/>
  <c r="O211" i="9" s="1"/>
  <c r="F210" i="9"/>
  <c r="O210" i="9" s="1"/>
  <c r="F209" i="9"/>
  <c r="O209" i="9" s="1"/>
  <c r="F208" i="9"/>
  <c r="O208" i="9" s="1"/>
  <c r="F207" i="9"/>
  <c r="O207" i="9" s="1"/>
  <c r="F206" i="9"/>
  <c r="O206" i="9" s="1"/>
  <c r="F205" i="9"/>
  <c r="O205" i="9" s="1"/>
  <c r="F204" i="9"/>
  <c r="O204" i="9" s="1"/>
  <c r="F203" i="9"/>
  <c r="O203" i="9" s="1"/>
  <c r="F202" i="9"/>
  <c r="O202" i="9" s="1"/>
  <c r="F201" i="9"/>
  <c r="O201" i="9" s="1"/>
  <c r="F200" i="9"/>
  <c r="O200" i="9" s="1"/>
  <c r="F199" i="9"/>
  <c r="O199" i="9" s="1"/>
  <c r="F198" i="9"/>
  <c r="O198" i="9" s="1"/>
  <c r="F197" i="9"/>
  <c r="O197" i="9" s="1"/>
  <c r="F196" i="9"/>
  <c r="O196" i="9" s="1"/>
  <c r="F195" i="9"/>
  <c r="O195" i="9" s="1"/>
  <c r="F194" i="9"/>
  <c r="O194" i="9" s="1"/>
  <c r="F193" i="9"/>
  <c r="O193" i="9" s="1"/>
  <c r="F192" i="9"/>
  <c r="O192" i="9" s="1"/>
  <c r="F191" i="9"/>
  <c r="O191" i="9" s="1"/>
  <c r="F190" i="9"/>
  <c r="O190" i="9" s="1"/>
  <c r="F189" i="9"/>
  <c r="O189" i="9" s="1"/>
  <c r="F188" i="9"/>
  <c r="O188" i="9" s="1"/>
  <c r="F187" i="9"/>
  <c r="O187" i="9" s="1"/>
  <c r="F186" i="9"/>
  <c r="O186" i="9" s="1"/>
  <c r="F185" i="9"/>
  <c r="O185" i="9" s="1"/>
  <c r="F184" i="9"/>
  <c r="O184" i="9" s="1"/>
  <c r="F183" i="9"/>
  <c r="O183" i="9" s="1"/>
  <c r="F182" i="9"/>
  <c r="O182" i="9" s="1"/>
  <c r="F181" i="9"/>
  <c r="O181" i="9" s="1"/>
  <c r="F180" i="9"/>
  <c r="O180" i="9" s="1"/>
  <c r="F179" i="9"/>
  <c r="O179" i="9" s="1"/>
  <c r="F178" i="9"/>
  <c r="O178" i="9" s="1"/>
  <c r="F177" i="9"/>
  <c r="O177" i="9" s="1"/>
  <c r="F176" i="9"/>
  <c r="O176" i="9" s="1"/>
  <c r="F175" i="9"/>
  <c r="O175" i="9" s="1"/>
  <c r="F174" i="9"/>
  <c r="O174" i="9" s="1"/>
  <c r="F173" i="9"/>
  <c r="O173" i="9" s="1"/>
  <c r="F172" i="9"/>
  <c r="O172" i="9" s="1"/>
  <c r="F171" i="9"/>
  <c r="O171" i="9" s="1"/>
  <c r="F170" i="9"/>
  <c r="O170" i="9" s="1"/>
  <c r="F169" i="9"/>
  <c r="O169" i="9" s="1"/>
  <c r="F168" i="9"/>
  <c r="O168" i="9" s="1"/>
  <c r="F167" i="9"/>
  <c r="O167" i="9" s="1"/>
  <c r="F166" i="9"/>
  <c r="O166" i="9" s="1"/>
  <c r="F165" i="9"/>
  <c r="O165" i="9" s="1"/>
  <c r="F164" i="9"/>
  <c r="O164" i="9" s="1"/>
  <c r="F163" i="9"/>
  <c r="O163" i="9" s="1"/>
  <c r="F162" i="9"/>
  <c r="O162" i="9" s="1"/>
  <c r="F161" i="9"/>
  <c r="O161" i="9" s="1"/>
  <c r="F160" i="9"/>
  <c r="O160" i="9" s="1"/>
  <c r="F159" i="9"/>
  <c r="O159" i="9" s="1"/>
  <c r="F158" i="9"/>
  <c r="O158" i="9" s="1"/>
  <c r="F157" i="9"/>
  <c r="O157" i="9" s="1"/>
  <c r="F156" i="9"/>
  <c r="O156" i="9" s="1"/>
  <c r="F155" i="9"/>
  <c r="O155" i="9" s="1"/>
  <c r="F154" i="9"/>
  <c r="O154" i="9" s="1"/>
  <c r="F153" i="9"/>
  <c r="F301" i="8"/>
  <c r="O301" i="8" s="1"/>
  <c r="F300" i="8"/>
  <c r="O300" i="8" s="1"/>
  <c r="F299" i="8"/>
  <c r="O299" i="8" s="1"/>
  <c r="F298" i="8"/>
  <c r="O298" i="8" s="1"/>
  <c r="F297" i="8"/>
  <c r="O297" i="8" s="1"/>
  <c r="F296" i="8"/>
  <c r="O296" i="8" s="1"/>
  <c r="F295" i="8"/>
  <c r="O295" i="8" s="1"/>
  <c r="F294" i="8"/>
  <c r="O294" i="8" s="1"/>
  <c r="F293" i="8"/>
  <c r="O293" i="8" s="1"/>
  <c r="F292" i="8"/>
  <c r="O292" i="8" s="1"/>
  <c r="F291" i="8"/>
  <c r="O291" i="8" s="1"/>
  <c r="F290" i="8"/>
  <c r="O290" i="8" s="1"/>
  <c r="F289" i="8"/>
  <c r="O289" i="8" s="1"/>
  <c r="F288" i="8"/>
  <c r="O288" i="8" s="1"/>
  <c r="F287" i="8"/>
  <c r="O287" i="8" s="1"/>
  <c r="F286" i="8"/>
  <c r="O286" i="8" s="1"/>
  <c r="F285" i="8"/>
  <c r="O285" i="8" s="1"/>
  <c r="F284" i="8"/>
  <c r="O284" i="8" s="1"/>
  <c r="F283" i="8"/>
  <c r="O283" i="8" s="1"/>
  <c r="F282" i="8"/>
  <c r="O282" i="8" s="1"/>
  <c r="F281" i="8"/>
  <c r="O281" i="8" s="1"/>
  <c r="F280" i="8"/>
  <c r="O280" i="8" s="1"/>
  <c r="F279" i="8"/>
  <c r="O279" i="8" s="1"/>
  <c r="F278" i="8"/>
  <c r="O278" i="8" s="1"/>
  <c r="F277" i="8"/>
  <c r="O277" i="8" s="1"/>
  <c r="F276" i="8"/>
  <c r="O276" i="8" s="1"/>
  <c r="F275" i="8"/>
  <c r="O275" i="8" s="1"/>
  <c r="F274" i="8"/>
  <c r="O274" i="8" s="1"/>
  <c r="F273" i="8"/>
  <c r="O273" i="8" s="1"/>
  <c r="F272" i="8"/>
  <c r="O272" i="8" s="1"/>
  <c r="F271" i="8"/>
  <c r="O271" i="8" s="1"/>
  <c r="F270" i="8"/>
  <c r="O270" i="8" s="1"/>
  <c r="F269" i="8"/>
  <c r="O269" i="8" s="1"/>
  <c r="F268" i="8"/>
  <c r="O268" i="8" s="1"/>
  <c r="F267" i="8"/>
  <c r="O267" i="8" s="1"/>
  <c r="F266" i="8"/>
  <c r="O266" i="8" s="1"/>
  <c r="F265" i="8"/>
  <c r="O265" i="8" s="1"/>
  <c r="F264" i="8"/>
  <c r="O264" i="8" s="1"/>
  <c r="F263" i="8"/>
  <c r="O263" i="8" s="1"/>
  <c r="F262" i="8"/>
  <c r="O262" i="8" s="1"/>
  <c r="F261" i="8"/>
  <c r="O261" i="8" s="1"/>
  <c r="F260" i="8"/>
  <c r="O260" i="8" s="1"/>
  <c r="F259" i="8"/>
  <c r="O259" i="8" s="1"/>
  <c r="F258" i="8"/>
  <c r="O258" i="8" s="1"/>
  <c r="F257" i="8"/>
  <c r="O257" i="8" s="1"/>
  <c r="F256" i="8"/>
  <c r="O256" i="8" s="1"/>
  <c r="F255" i="8"/>
  <c r="O255" i="8" s="1"/>
  <c r="F254" i="8"/>
  <c r="O254" i="8" s="1"/>
  <c r="F253" i="8"/>
  <c r="O253" i="8" s="1"/>
  <c r="F252" i="8"/>
  <c r="O252" i="8" s="1"/>
  <c r="F251" i="8"/>
  <c r="O251" i="8" s="1"/>
  <c r="F250" i="8"/>
  <c r="O250" i="8" s="1"/>
  <c r="F249" i="8"/>
  <c r="O249" i="8" s="1"/>
  <c r="F248" i="8"/>
  <c r="O248" i="8" s="1"/>
  <c r="F247" i="8"/>
  <c r="O247" i="8" s="1"/>
  <c r="F246" i="8"/>
  <c r="O246" i="8" s="1"/>
  <c r="F245" i="8"/>
  <c r="O245" i="8" s="1"/>
  <c r="F244" i="8"/>
  <c r="O244" i="8" s="1"/>
  <c r="F243" i="8"/>
  <c r="O243" i="8" s="1"/>
  <c r="F242" i="8"/>
  <c r="O242" i="8" s="1"/>
  <c r="F241" i="8"/>
  <c r="O241" i="8" s="1"/>
  <c r="F240" i="8"/>
  <c r="O240" i="8" s="1"/>
  <c r="F239" i="8"/>
  <c r="O239" i="8" s="1"/>
  <c r="F238" i="8"/>
  <c r="O238" i="8" s="1"/>
  <c r="F237" i="8"/>
  <c r="O237" i="8" s="1"/>
  <c r="F236" i="8"/>
  <c r="O236" i="8" s="1"/>
  <c r="F235" i="8"/>
  <c r="O235" i="8" s="1"/>
  <c r="F234" i="8"/>
  <c r="O234" i="8" s="1"/>
  <c r="F233" i="8"/>
  <c r="O233" i="8" s="1"/>
  <c r="F232" i="8"/>
  <c r="O232" i="8" s="1"/>
  <c r="F231" i="8"/>
  <c r="O231" i="8" s="1"/>
  <c r="F230" i="8"/>
  <c r="O230" i="8" s="1"/>
  <c r="F229" i="8"/>
  <c r="O229" i="8" s="1"/>
  <c r="F228" i="8"/>
  <c r="O228" i="8" s="1"/>
  <c r="F227" i="8"/>
  <c r="O227" i="8" s="1"/>
  <c r="F226" i="8"/>
  <c r="O226" i="8" s="1"/>
  <c r="F225" i="8"/>
  <c r="O225" i="8" s="1"/>
  <c r="F224" i="8"/>
  <c r="O224" i="8" s="1"/>
  <c r="F223" i="8"/>
  <c r="O223" i="8" s="1"/>
  <c r="F222" i="8"/>
  <c r="O222" i="8" s="1"/>
  <c r="F221" i="8"/>
  <c r="O221" i="8" s="1"/>
  <c r="F220" i="8"/>
  <c r="O220" i="8" s="1"/>
  <c r="F219" i="8"/>
  <c r="O219" i="8" s="1"/>
  <c r="F218" i="8"/>
  <c r="O218" i="8" s="1"/>
  <c r="F217" i="8"/>
  <c r="O217" i="8" s="1"/>
  <c r="F216" i="8"/>
  <c r="O216" i="8" s="1"/>
  <c r="F215" i="8"/>
  <c r="O215" i="8" s="1"/>
  <c r="F214" i="8"/>
  <c r="O214" i="8" s="1"/>
  <c r="F213" i="8"/>
  <c r="O213" i="8" s="1"/>
  <c r="F212" i="8"/>
  <c r="O212" i="8" s="1"/>
  <c r="F211" i="8"/>
  <c r="O211" i="8" s="1"/>
  <c r="F210" i="8"/>
  <c r="O210" i="8" s="1"/>
  <c r="F209" i="8"/>
  <c r="O209" i="8" s="1"/>
  <c r="F208" i="8"/>
  <c r="O208" i="8" s="1"/>
  <c r="F207" i="8"/>
  <c r="O207" i="8" s="1"/>
  <c r="F206" i="8"/>
  <c r="O206" i="8" s="1"/>
  <c r="F205" i="8"/>
  <c r="O205" i="8" s="1"/>
  <c r="F204" i="8"/>
  <c r="O204" i="8" s="1"/>
  <c r="F203" i="8"/>
  <c r="O203" i="8" s="1"/>
  <c r="F202" i="8"/>
  <c r="O202" i="8" s="1"/>
  <c r="F201" i="8"/>
  <c r="O201" i="8" s="1"/>
  <c r="F200" i="8"/>
  <c r="O200" i="8" s="1"/>
  <c r="F199" i="8"/>
  <c r="O199" i="8" s="1"/>
  <c r="F198" i="8"/>
  <c r="O198" i="8" s="1"/>
  <c r="F197" i="8"/>
  <c r="O197" i="8" s="1"/>
  <c r="F196" i="8"/>
  <c r="O196" i="8" s="1"/>
  <c r="F195" i="8"/>
  <c r="O195" i="8" s="1"/>
  <c r="F194" i="8"/>
  <c r="O194" i="8" s="1"/>
  <c r="F193" i="8"/>
  <c r="O193" i="8" s="1"/>
  <c r="F192" i="8"/>
  <c r="O192" i="8" s="1"/>
  <c r="F191" i="8"/>
  <c r="O191" i="8" s="1"/>
  <c r="F190" i="8"/>
  <c r="O190" i="8" s="1"/>
  <c r="F189" i="8"/>
  <c r="O189" i="8" s="1"/>
  <c r="F188" i="8"/>
  <c r="O188" i="8" s="1"/>
  <c r="F187" i="8"/>
  <c r="O187" i="8" s="1"/>
  <c r="F186" i="8"/>
  <c r="O186" i="8" s="1"/>
  <c r="F185" i="8"/>
  <c r="O185" i="8" s="1"/>
  <c r="F184" i="8"/>
  <c r="O184" i="8" s="1"/>
  <c r="F183" i="8"/>
  <c r="O183" i="8" s="1"/>
  <c r="F182" i="8"/>
  <c r="O182" i="8" s="1"/>
  <c r="F181" i="8"/>
  <c r="O181" i="8" s="1"/>
  <c r="F180" i="8"/>
  <c r="O180" i="8" s="1"/>
  <c r="F179" i="8"/>
  <c r="O179" i="8" s="1"/>
  <c r="F178" i="8"/>
  <c r="O178" i="8" s="1"/>
  <c r="F177" i="8"/>
  <c r="O177" i="8" s="1"/>
  <c r="F176" i="8"/>
  <c r="O176" i="8" s="1"/>
  <c r="F175" i="8"/>
  <c r="O175" i="8" s="1"/>
  <c r="F174" i="8"/>
  <c r="O174" i="8" s="1"/>
  <c r="F173" i="8"/>
  <c r="O173" i="8" s="1"/>
  <c r="F172" i="8"/>
  <c r="O172" i="8" s="1"/>
  <c r="F171" i="8"/>
  <c r="O171" i="8" s="1"/>
  <c r="F170" i="8"/>
  <c r="O170" i="8" s="1"/>
  <c r="F169" i="8"/>
  <c r="O169" i="8" s="1"/>
  <c r="F168" i="8"/>
  <c r="O168" i="8" s="1"/>
  <c r="F167" i="8"/>
  <c r="O167" i="8" s="1"/>
  <c r="F166" i="8"/>
  <c r="O166" i="8" s="1"/>
  <c r="F165" i="8"/>
  <c r="O165" i="8" s="1"/>
  <c r="F164" i="8"/>
  <c r="O164" i="8" s="1"/>
  <c r="F163" i="8"/>
  <c r="O163" i="8" s="1"/>
  <c r="F162" i="8"/>
  <c r="O162" i="8" s="1"/>
  <c r="F161" i="8"/>
  <c r="O161" i="8" s="1"/>
  <c r="F160" i="8"/>
  <c r="O160" i="8" s="1"/>
  <c r="F159" i="8"/>
  <c r="O159" i="8" s="1"/>
  <c r="F158" i="8"/>
  <c r="O158" i="8" s="1"/>
  <c r="F157" i="8"/>
  <c r="O157" i="8" s="1"/>
  <c r="F156" i="8"/>
  <c r="O156" i="8" s="1"/>
  <c r="F155" i="8"/>
  <c r="O155" i="8" s="1"/>
  <c r="F154" i="8"/>
  <c r="O154" i="8" s="1"/>
  <c r="F153" i="8"/>
  <c r="O153" i="8" s="1"/>
  <c r="F152" i="8"/>
  <c r="O152" i="8" s="1"/>
  <c r="F151" i="8"/>
  <c r="O151" i="8" s="1"/>
  <c r="F150" i="8"/>
  <c r="O150" i="8" s="1"/>
  <c r="F149" i="8"/>
  <c r="O149" i="8" s="1"/>
  <c r="F148" i="8"/>
  <c r="O148" i="8" s="1"/>
  <c r="F147" i="8"/>
  <c r="O147" i="8" s="1"/>
  <c r="F146" i="8"/>
  <c r="O146" i="8" s="1"/>
  <c r="F145" i="8"/>
  <c r="O145" i="8" s="1"/>
  <c r="F144" i="8"/>
  <c r="O144" i="8" s="1"/>
  <c r="F143" i="8"/>
  <c r="O143" i="8" s="1"/>
  <c r="F142" i="8"/>
  <c r="O142" i="8" s="1"/>
  <c r="F141" i="8"/>
  <c r="O141" i="8" s="1"/>
  <c r="F140" i="8"/>
  <c r="O140" i="8" s="1"/>
  <c r="F139" i="8"/>
  <c r="O139" i="8" s="1"/>
  <c r="F138" i="8"/>
  <c r="O138" i="8" s="1"/>
  <c r="F137" i="8"/>
  <c r="O137" i="8" s="1"/>
  <c r="F136" i="8"/>
  <c r="O136" i="8" s="1"/>
  <c r="F135" i="8"/>
  <c r="O135" i="8" s="1"/>
  <c r="F134" i="8"/>
  <c r="O134" i="8" s="1"/>
  <c r="F133" i="8"/>
  <c r="O133" i="8" s="1"/>
  <c r="F132" i="8"/>
  <c r="O132" i="8" s="1"/>
  <c r="F131" i="8"/>
  <c r="O131" i="8" s="1"/>
  <c r="F130" i="8"/>
  <c r="O130" i="8" s="1"/>
  <c r="F129" i="8"/>
  <c r="O129" i="8" s="1"/>
  <c r="F128" i="8"/>
  <c r="O128" i="8" s="1"/>
  <c r="F127" i="8"/>
  <c r="O127" i="8" s="1"/>
  <c r="F126" i="8"/>
  <c r="O126" i="8" s="1"/>
  <c r="F125" i="8"/>
  <c r="O125" i="8" s="1"/>
  <c r="F124" i="8"/>
  <c r="O124" i="8" s="1"/>
  <c r="F123" i="8"/>
  <c r="O123" i="8" s="1"/>
  <c r="F122" i="8"/>
  <c r="O122" i="8" s="1"/>
  <c r="F121" i="8"/>
  <c r="O121" i="8" s="1"/>
  <c r="F120" i="8"/>
  <c r="O120" i="8" s="1"/>
  <c r="F119" i="8"/>
  <c r="O119" i="8" s="1"/>
  <c r="F118" i="8"/>
  <c r="O118" i="8" s="1"/>
  <c r="F117" i="8"/>
  <c r="O117" i="8" s="1"/>
  <c r="F116" i="8"/>
  <c r="O116" i="8" s="1"/>
  <c r="F115" i="8"/>
  <c r="O115" i="8" s="1"/>
  <c r="F114" i="8"/>
  <c r="O114" i="8" s="1"/>
  <c r="F113" i="8"/>
  <c r="O113" i="8" s="1"/>
  <c r="F112" i="8"/>
  <c r="O112" i="8" s="1"/>
  <c r="F111" i="8"/>
  <c r="O111" i="8" s="1"/>
  <c r="F110" i="8"/>
  <c r="O110" i="8" s="1"/>
  <c r="F109" i="8"/>
  <c r="O109" i="8" s="1"/>
  <c r="F108" i="8"/>
  <c r="O108" i="8" s="1"/>
  <c r="F107" i="8"/>
  <c r="O107" i="8" s="1"/>
  <c r="F106" i="8"/>
  <c r="O106" i="8" s="1"/>
  <c r="F105" i="8"/>
  <c r="O105" i="8" s="1"/>
  <c r="F104" i="8"/>
  <c r="O104" i="8" s="1"/>
  <c r="F103" i="8"/>
  <c r="O103" i="8" s="1"/>
  <c r="F102" i="8"/>
  <c r="O102" i="8" s="1"/>
  <c r="F101" i="8"/>
  <c r="O101" i="8" s="1"/>
  <c r="F100" i="8"/>
  <c r="O100" i="8" s="1"/>
  <c r="F99" i="8"/>
  <c r="O99" i="8" s="1"/>
  <c r="F98" i="8"/>
  <c r="O98" i="8" s="1"/>
  <c r="F97" i="8"/>
  <c r="O97" i="8" s="1"/>
  <c r="F96" i="8"/>
  <c r="O96" i="8" s="1"/>
  <c r="F95" i="8"/>
  <c r="O95" i="8" s="1"/>
  <c r="F94" i="8"/>
  <c r="O94" i="8" s="1"/>
  <c r="F93" i="8"/>
  <c r="O93" i="8" s="1"/>
  <c r="F92" i="8"/>
  <c r="O92" i="8" s="1"/>
  <c r="F91" i="8"/>
  <c r="O91" i="8" s="1"/>
  <c r="F90" i="8"/>
  <c r="O90" i="8" s="1"/>
  <c r="F89" i="8"/>
  <c r="O89" i="8" s="1"/>
  <c r="F88" i="8"/>
  <c r="O88" i="8" s="1"/>
  <c r="F87" i="8"/>
  <c r="O87" i="8" s="1"/>
  <c r="F86" i="8"/>
  <c r="O86" i="8" s="1"/>
  <c r="F85" i="8"/>
  <c r="O85" i="8" s="1"/>
  <c r="F84" i="8"/>
  <c r="O84" i="8" s="1"/>
  <c r="F83" i="8"/>
  <c r="O83" i="8" s="1"/>
  <c r="F82" i="8"/>
  <c r="O82" i="8" s="1"/>
  <c r="F81" i="8"/>
  <c r="O81" i="8" s="1"/>
  <c r="F80" i="8"/>
  <c r="O80" i="8" s="1"/>
  <c r="F79" i="8"/>
  <c r="O79" i="8" s="1"/>
  <c r="F78" i="8"/>
  <c r="O78" i="8" s="1"/>
  <c r="F77" i="8"/>
  <c r="O77" i="8" s="1"/>
  <c r="F76" i="8"/>
  <c r="O76" i="8" s="1"/>
  <c r="F75" i="8"/>
  <c r="O75" i="8" s="1"/>
  <c r="F74" i="8"/>
  <c r="O74" i="8" s="1"/>
  <c r="F73" i="8"/>
  <c r="O73" i="8" s="1"/>
  <c r="F72" i="8"/>
  <c r="O72" i="8" s="1"/>
  <c r="F71" i="8"/>
  <c r="O71" i="8" s="1"/>
  <c r="F70" i="8"/>
  <c r="O70" i="8" s="1"/>
  <c r="F69" i="8"/>
  <c r="O69" i="8" s="1"/>
  <c r="F68" i="8"/>
  <c r="O68" i="8" s="1"/>
  <c r="F67" i="8"/>
  <c r="O67" i="8" s="1"/>
  <c r="F66" i="8"/>
  <c r="O66" i="8" s="1"/>
  <c r="F65" i="8"/>
  <c r="O65" i="8" s="1"/>
  <c r="F64" i="8"/>
  <c r="O64" i="8" s="1"/>
  <c r="F63" i="8"/>
  <c r="O63" i="8" s="1"/>
  <c r="F62" i="8"/>
  <c r="O62" i="8" s="1"/>
  <c r="F61" i="8"/>
  <c r="O61" i="8" s="1"/>
  <c r="F60" i="8"/>
  <c r="O60" i="8" s="1"/>
  <c r="F59" i="8"/>
  <c r="O59" i="8" s="1"/>
  <c r="F58" i="8"/>
  <c r="O58" i="8" s="1"/>
  <c r="F57" i="8"/>
  <c r="O57" i="8" s="1"/>
  <c r="F56" i="8"/>
  <c r="O56" i="8" s="1"/>
  <c r="F55" i="8"/>
  <c r="O55" i="8" s="1"/>
  <c r="F295" i="7"/>
  <c r="O295" i="7" s="1"/>
  <c r="F294" i="7"/>
  <c r="O294" i="7" s="1"/>
  <c r="F293" i="7"/>
  <c r="O293" i="7" s="1"/>
  <c r="F292" i="7"/>
  <c r="O292" i="7" s="1"/>
  <c r="F291" i="7"/>
  <c r="O291" i="7" s="1"/>
  <c r="F290" i="7"/>
  <c r="O290" i="7" s="1"/>
  <c r="F289" i="7"/>
  <c r="O289" i="7" s="1"/>
  <c r="F288" i="7"/>
  <c r="O288" i="7" s="1"/>
  <c r="F287" i="7"/>
  <c r="O287" i="7" s="1"/>
  <c r="F286" i="7"/>
  <c r="O286" i="7" s="1"/>
  <c r="F285" i="7"/>
  <c r="O285" i="7" s="1"/>
  <c r="F284" i="7"/>
  <c r="O284" i="7" s="1"/>
  <c r="F283" i="7"/>
  <c r="O283" i="7" s="1"/>
  <c r="F282" i="7"/>
  <c r="O282" i="7" s="1"/>
  <c r="F281" i="7"/>
  <c r="O281" i="7" s="1"/>
  <c r="F280" i="7"/>
  <c r="O280" i="7" s="1"/>
  <c r="F279" i="7"/>
  <c r="O279" i="7" s="1"/>
  <c r="F278" i="7"/>
  <c r="O278" i="7" s="1"/>
  <c r="F277" i="7"/>
  <c r="O277" i="7" s="1"/>
  <c r="F276" i="7"/>
  <c r="O276" i="7" s="1"/>
  <c r="F275" i="7"/>
  <c r="O275" i="7" s="1"/>
  <c r="F274" i="7"/>
  <c r="O274" i="7" s="1"/>
  <c r="F273" i="7"/>
  <c r="O273" i="7" s="1"/>
  <c r="F272" i="7"/>
  <c r="O272" i="7" s="1"/>
  <c r="F271" i="7"/>
  <c r="O271" i="7" s="1"/>
  <c r="F270" i="7"/>
  <c r="O270" i="7" s="1"/>
  <c r="F269" i="7"/>
  <c r="O269" i="7" s="1"/>
  <c r="F268" i="7"/>
  <c r="O268" i="7" s="1"/>
  <c r="F267" i="7"/>
  <c r="O267" i="7" s="1"/>
  <c r="F266" i="7"/>
  <c r="O266" i="7" s="1"/>
  <c r="F265" i="7"/>
  <c r="O265" i="7" s="1"/>
  <c r="F264" i="7"/>
  <c r="O264" i="7" s="1"/>
  <c r="F263" i="7"/>
  <c r="O263" i="7" s="1"/>
  <c r="F262" i="7"/>
  <c r="O262" i="7" s="1"/>
  <c r="F261" i="7"/>
  <c r="O261" i="7" s="1"/>
  <c r="F260" i="7"/>
  <c r="O260" i="7" s="1"/>
  <c r="F259" i="7"/>
  <c r="O259" i="7" s="1"/>
  <c r="F258" i="7"/>
  <c r="O258" i="7" s="1"/>
  <c r="F257" i="7"/>
  <c r="O257" i="7" s="1"/>
  <c r="F256" i="7"/>
  <c r="O256" i="7" s="1"/>
  <c r="F255" i="7"/>
  <c r="O255" i="7" s="1"/>
  <c r="F254" i="7"/>
  <c r="O254" i="7" s="1"/>
  <c r="F253" i="7"/>
  <c r="O253" i="7" s="1"/>
  <c r="F252" i="7"/>
  <c r="O252" i="7" s="1"/>
  <c r="F251" i="7"/>
  <c r="O251" i="7" s="1"/>
  <c r="F250" i="7"/>
  <c r="O250" i="7" s="1"/>
  <c r="F249" i="7"/>
  <c r="O249" i="7" s="1"/>
  <c r="F248" i="7"/>
  <c r="O248" i="7" s="1"/>
  <c r="F247" i="7"/>
  <c r="O247" i="7" s="1"/>
  <c r="F246" i="7"/>
  <c r="O246" i="7" s="1"/>
  <c r="F245" i="7"/>
  <c r="O245" i="7" s="1"/>
  <c r="F244" i="7"/>
  <c r="O244" i="7" s="1"/>
  <c r="F243" i="7"/>
  <c r="O243" i="7" s="1"/>
  <c r="F242" i="7"/>
  <c r="O242" i="7" s="1"/>
  <c r="F241" i="7"/>
  <c r="O241" i="7" s="1"/>
  <c r="F240" i="7"/>
  <c r="O240" i="7" s="1"/>
  <c r="F239" i="7"/>
  <c r="O239" i="7" s="1"/>
  <c r="F238" i="7"/>
  <c r="O238" i="7" s="1"/>
  <c r="F237" i="7"/>
  <c r="O237" i="7" s="1"/>
  <c r="F236" i="7"/>
  <c r="O236" i="7" s="1"/>
  <c r="F235" i="7"/>
  <c r="O235" i="7" s="1"/>
  <c r="F234" i="7"/>
  <c r="O234" i="7" s="1"/>
  <c r="F233" i="7"/>
  <c r="O233" i="7" s="1"/>
  <c r="F232" i="7"/>
  <c r="O232" i="7" s="1"/>
  <c r="F231" i="7"/>
  <c r="O231" i="7" s="1"/>
  <c r="F230" i="7"/>
  <c r="O230" i="7" s="1"/>
  <c r="F229" i="7"/>
  <c r="O229" i="7" s="1"/>
  <c r="F228" i="7"/>
  <c r="O228" i="7" s="1"/>
  <c r="F227" i="7"/>
  <c r="O227" i="7" s="1"/>
  <c r="F226" i="7"/>
  <c r="O226" i="7" s="1"/>
  <c r="F225" i="7"/>
  <c r="O225" i="7" s="1"/>
  <c r="F224" i="7"/>
  <c r="O224" i="7" s="1"/>
  <c r="F223" i="7"/>
  <c r="O223" i="7" s="1"/>
  <c r="F222" i="7"/>
  <c r="O222" i="7" s="1"/>
  <c r="F221" i="7"/>
  <c r="O221" i="7" s="1"/>
  <c r="F220" i="7"/>
  <c r="O220" i="7" s="1"/>
  <c r="F219" i="7"/>
  <c r="O219" i="7" s="1"/>
  <c r="F218" i="7"/>
  <c r="O218" i="7" s="1"/>
  <c r="F217" i="7"/>
  <c r="O217" i="7" s="1"/>
  <c r="F216" i="7"/>
  <c r="O216" i="7" s="1"/>
  <c r="F215" i="7"/>
  <c r="O215" i="7" s="1"/>
  <c r="F214" i="7"/>
  <c r="O214" i="7" s="1"/>
  <c r="F213" i="7"/>
  <c r="O213" i="7" s="1"/>
  <c r="F212" i="7"/>
  <c r="O212" i="7" s="1"/>
  <c r="F211" i="7"/>
  <c r="O211" i="7" s="1"/>
  <c r="F210" i="7"/>
  <c r="O210" i="7" s="1"/>
  <c r="F209" i="7"/>
  <c r="O209" i="7" s="1"/>
  <c r="F208" i="7"/>
  <c r="O208" i="7" s="1"/>
  <c r="F207" i="7"/>
  <c r="O207" i="7" s="1"/>
  <c r="F206" i="7"/>
  <c r="O206" i="7" s="1"/>
  <c r="F205" i="7"/>
  <c r="O205" i="7" s="1"/>
  <c r="F204" i="7"/>
  <c r="O204" i="7" s="1"/>
  <c r="F203" i="7"/>
  <c r="O203" i="7" s="1"/>
  <c r="F202" i="7"/>
  <c r="O202" i="7" s="1"/>
  <c r="F201" i="7"/>
  <c r="O201" i="7" s="1"/>
  <c r="F200" i="7"/>
  <c r="O200" i="7" s="1"/>
  <c r="F199" i="7"/>
  <c r="O199" i="7" s="1"/>
  <c r="F198" i="7"/>
  <c r="O198" i="7" s="1"/>
  <c r="F197" i="7"/>
  <c r="O197" i="7" s="1"/>
  <c r="F196" i="7"/>
  <c r="O196" i="7" s="1"/>
  <c r="F195" i="7"/>
  <c r="O195" i="7" s="1"/>
  <c r="F194" i="7"/>
  <c r="O194" i="7" s="1"/>
  <c r="F193" i="7"/>
  <c r="O193" i="7" s="1"/>
  <c r="F192" i="7"/>
  <c r="O192" i="7" s="1"/>
  <c r="F191" i="7"/>
  <c r="O191" i="7" s="1"/>
  <c r="F190" i="7"/>
  <c r="O190" i="7" s="1"/>
  <c r="F189" i="7"/>
  <c r="O189" i="7" s="1"/>
  <c r="F188" i="7"/>
  <c r="O188" i="7" s="1"/>
  <c r="F187" i="7"/>
  <c r="O187" i="7" s="1"/>
  <c r="F186" i="7"/>
  <c r="O186" i="7" s="1"/>
  <c r="F185" i="7"/>
  <c r="O185" i="7" s="1"/>
  <c r="F184" i="7"/>
  <c r="O184" i="7" s="1"/>
  <c r="F183" i="7"/>
  <c r="O183" i="7" s="1"/>
  <c r="F182" i="7"/>
  <c r="O182" i="7" s="1"/>
  <c r="F181" i="7"/>
  <c r="O181" i="7" s="1"/>
  <c r="F180" i="7"/>
  <c r="O180" i="7" s="1"/>
  <c r="F179" i="7"/>
  <c r="O179" i="7" s="1"/>
  <c r="F178" i="7"/>
  <c r="O178" i="7" s="1"/>
  <c r="F177" i="7"/>
  <c r="O177" i="7" s="1"/>
  <c r="F176" i="7"/>
  <c r="O176" i="7" s="1"/>
  <c r="F175" i="7"/>
  <c r="O175" i="7" s="1"/>
  <c r="F174" i="7"/>
  <c r="O174" i="7" s="1"/>
  <c r="F173" i="7"/>
  <c r="O173" i="7" s="1"/>
  <c r="F172" i="7"/>
  <c r="O172" i="7" s="1"/>
  <c r="F171" i="7"/>
  <c r="O171" i="7" s="1"/>
  <c r="F170" i="7"/>
  <c r="O170" i="7" s="1"/>
  <c r="F169" i="7"/>
  <c r="O169" i="7" s="1"/>
  <c r="F168" i="7"/>
  <c r="O168" i="7" s="1"/>
  <c r="F167" i="7"/>
  <c r="O167" i="7" s="1"/>
  <c r="F166" i="7"/>
  <c r="O166" i="7" s="1"/>
  <c r="F165" i="7"/>
  <c r="O165" i="7" s="1"/>
  <c r="F164" i="7"/>
  <c r="O164" i="7" s="1"/>
  <c r="F163" i="7"/>
  <c r="O163" i="7" s="1"/>
  <c r="F162" i="7"/>
  <c r="O162" i="7" s="1"/>
  <c r="F161" i="7"/>
  <c r="O161" i="7" s="1"/>
  <c r="F160" i="7"/>
  <c r="O160" i="7" s="1"/>
  <c r="F159" i="7"/>
  <c r="O159" i="7" s="1"/>
  <c r="F158" i="7"/>
  <c r="O158" i="7" s="1"/>
  <c r="F157" i="7"/>
  <c r="O157" i="7" s="1"/>
  <c r="F156" i="7"/>
  <c r="O156" i="7" s="1"/>
  <c r="F155" i="7"/>
  <c r="O155" i="7" s="1"/>
  <c r="F154" i="7"/>
  <c r="O154" i="7" s="1"/>
  <c r="F153" i="7"/>
  <c r="O153" i="7" s="1"/>
  <c r="F152" i="7"/>
  <c r="O152" i="7" s="1"/>
  <c r="F151" i="7"/>
  <c r="O151" i="7" s="1"/>
  <c r="F150" i="7"/>
  <c r="O150" i="7" s="1"/>
  <c r="F149" i="7"/>
  <c r="O149" i="7" s="1"/>
  <c r="F148" i="7"/>
  <c r="O148" i="7" s="1"/>
  <c r="F147" i="7"/>
  <c r="O147" i="7" s="1"/>
  <c r="F146" i="7"/>
  <c r="O146" i="7" s="1"/>
  <c r="F145" i="7"/>
  <c r="O145" i="7" s="1"/>
  <c r="F144" i="7"/>
  <c r="O144" i="7" s="1"/>
  <c r="F143" i="7"/>
  <c r="O143" i="7" s="1"/>
  <c r="F142" i="7"/>
  <c r="O142" i="7" s="1"/>
  <c r="F141" i="7"/>
  <c r="O141" i="7" s="1"/>
  <c r="F140" i="7"/>
  <c r="O140" i="7" s="1"/>
  <c r="F139" i="7"/>
  <c r="O139" i="7" s="1"/>
  <c r="F138" i="7"/>
  <c r="O138" i="7" s="1"/>
  <c r="F137" i="7"/>
  <c r="O137" i="7" s="1"/>
  <c r="F136" i="7"/>
  <c r="O136" i="7" s="1"/>
  <c r="F135" i="7"/>
  <c r="O135" i="7" s="1"/>
  <c r="F134" i="7"/>
  <c r="O134" i="7" s="1"/>
  <c r="F133" i="7"/>
  <c r="O133" i="7" s="1"/>
  <c r="F132" i="7"/>
  <c r="O132" i="7" s="1"/>
  <c r="F131" i="7"/>
  <c r="O131" i="7" s="1"/>
  <c r="F130" i="7"/>
  <c r="O130" i="7" s="1"/>
  <c r="F129" i="7"/>
  <c r="O129" i="7" s="1"/>
  <c r="F128" i="7"/>
  <c r="O128" i="7" s="1"/>
  <c r="F127" i="7"/>
  <c r="O127" i="7" s="1"/>
  <c r="F126" i="7"/>
  <c r="O126" i="7" s="1"/>
  <c r="F125" i="7"/>
  <c r="O125" i="7" s="1"/>
  <c r="F124" i="7"/>
  <c r="O124" i="7" s="1"/>
  <c r="F123" i="7"/>
  <c r="O123" i="7" s="1"/>
  <c r="F122" i="7"/>
  <c r="O122" i="7" s="1"/>
  <c r="F121" i="7"/>
  <c r="O121" i="7" s="1"/>
  <c r="F120" i="7"/>
  <c r="O120" i="7" s="1"/>
  <c r="F119" i="7"/>
  <c r="O119" i="7" s="1"/>
  <c r="F118" i="7"/>
  <c r="O118" i="7" s="1"/>
  <c r="F117" i="7"/>
  <c r="O117" i="7" s="1"/>
  <c r="F116" i="7"/>
  <c r="O116" i="7" s="1"/>
  <c r="F115" i="7"/>
  <c r="O115" i="7" s="1"/>
  <c r="F114" i="7"/>
  <c r="O114" i="7" s="1"/>
  <c r="F113" i="7"/>
  <c r="O113" i="7" s="1"/>
  <c r="F112" i="7"/>
  <c r="O112" i="7" s="1"/>
  <c r="F111" i="7"/>
  <c r="O111" i="7" s="1"/>
  <c r="F110" i="7"/>
  <c r="O110" i="7" s="1"/>
  <c r="F109" i="7"/>
  <c r="O109" i="7" s="1"/>
  <c r="F108" i="7"/>
  <c r="O108" i="7" s="1"/>
  <c r="F107" i="7"/>
  <c r="O107" i="7" s="1"/>
  <c r="F106" i="7"/>
  <c r="O106" i="7" s="1"/>
  <c r="F105" i="7"/>
  <c r="O105" i="7" s="1"/>
  <c r="F104" i="7"/>
  <c r="O104" i="7" s="1"/>
  <c r="F103" i="7"/>
  <c r="O103" i="7" s="1"/>
  <c r="F102" i="7"/>
  <c r="O102" i="7" s="1"/>
  <c r="F101" i="7"/>
  <c r="O101" i="7" s="1"/>
  <c r="F100" i="7"/>
  <c r="O100" i="7" s="1"/>
  <c r="F99" i="7"/>
  <c r="O99" i="7" s="1"/>
  <c r="F98" i="7"/>
  <c r="O98" i="7" s="1"/>
  <c r="F97" i="7"/>
  <c r="O97" i="7" s="1"/>
  <c r="F96" i="7"/>
  <c r="O96" i="7" s="1"/>
  <c r="F95" i="7"/>
  <c r="O95" i="7" s="1"/>
  <c r="F94" i="7"/>
  <c r="O94" i="7" s="1"/>
  <c r="F93" i="7"/>
  <c r="O93" i="7" s="1"/>
  <c r="F92" i="7"/>
  <c r="O92" i="7" s="1"/>
  <c r="F91" i="7"/>
  <c r="O91" i="7" s="1"/>
  <c r="F90" i="7"/>
  <c r="O90" i="7" s="1"/>
  <c r="F89" i="7"/>
  <c r="O89" i="7" s="1"/>
  <c r="F88" i="7"/>
  <c r="O88" i="7" s="1"/>
  <c r="F87" i="7"/>
  <c r="O87" i="7" s="1"/>
  <c r="F86" i="7"/>
  <c r="O86" i="7" s="1"/>
  <c r="F85" i="7"/>
  <c r="O85" i="7" s="1"/>
  <c r="F84" i="7"/>
  <c r="O84" i="7" s="1"/>
  <c r="F83" i="7"/>
  <c r="O83" i="7" s="1"/>
  <c r="F82" i="7"/>
  <c r="O82" i="7" s="1"/>
  <c r="F81" i="7"/>
  <c r="O81" i="7" s="1"/>
  <c r="F80" i="7"/>
  <c r="O80" i="7" s="1"/>
  <c r="F79" i="7"/>
  <c r="O79" i="7" s="1"/>
  <c r="F78" i="7"/>
  <c r="O78" i="7" s="1"/>
  <c r="F77" i="7"/>
  <c r="O77" i="7" s="1"/>
  <c r="F76" i="7"/>
  <c r="O76" i="7" s="1"/>
  <c r="F75" i="7"/>
  <c r="O75" i="7" s="1"/>
  <c r="F74" i="7"/>
  <c r="O74" i="7" s="1"/>
  <c r="F73" i="7"/>
  <c r="O73" i="7" s="1"/>
  <c r="F72" i="7"/>
  <c r="O72" i="7" s="1"/>
  <c r="F71" i="7"/>
  <c r="O71" i="7" s="1"/>
  <c r="F70" i="7"/>
  <c r="O70" i="7" s="1"/>
  <c r="F69" i="7"/>
  <c r="O69" i="7" s="1"/>
  <c r="F68" i="7"/>
  <c r="O68" i="7" s="1"/>
  <c r="F67" i="7"/>
  <c r="O67" i="7" s="1"/>
  <c r="F66" i="7"/>
  <c r="O66" i="7" s="1"/>
  <c r="F65" i="7"/>
  <c r="O65" i="7" s="1"/>
  <c r="F64" i="7"/>
  <c r="O64" i="7" s="1"/>
  <c r="F63" i="7"/>
  <c r="O63" i="7" s="1"/>
  <c r="F62" i="7"/>
  <c r="O62" i="7" s="1"/>
  <c r="F61" i="7"/>
  <c r="O61" i="7" s="1"/>
  <c r="F60" i="7"/>
  <c r="O60" i="7" s="1"/>
  <c r="F59" i="7"/>
  <c r="O59" i="7" s="1"/>
  <c r="F58" i="7"/>
  <c r="O58" i="7" s="1"/>
  <c r="F57" i="7"/>
  <c r="O57" i="7" s="1"/>
  <c r="F56" i="7"/>
  <c r="O56" i="7" s="1"/>
  <c r="F55" i="7"/>
  <c r="O55" i="7" s="1"/>
  <c r="F54" i="7"/>
  <c r="O54" i="7" s="1"/>
  <c r="F53" i="7"/>
  <c r="O53" i="7" s="1"/>
  <c r="F52" i="7"/>
  <c r="O52" i="7" s="1"/>
  <c r="F51" i="7"/>
  <c r="O51" i="7" s="1"/>
  <c r="F50" i="7"/>
  <c r="O50" i="7" s="1"/>
  <c r="F49" i="7"/>
  <c r="O49" i="7" s="1"/>
  <c r="H149" i="6"/>
  <c r="P149" i="6" s="1"/>
  <c r="H145" i="6"/>
  <c r="P145" i="6" s="1"/>
  <c r="H141" i="6"/>
  <c r="P141" i="6" s="1"/>
  <c r="H137" i="6"/>
  <c r="P137" i="6" s="1"/>
  <c r="H133" i="6"/>
  <c r="P133" i="6" s="1"/>
  <c r="H129" i="6"/>
  <c r="P129" i="6" s="1"/>
  <c r="H125" i="6"/>
  <c r="P125" i="6" s="1"/>
  <c r="H121" i="6"/>
  <c r="P121" i="6" s="1"/>
  <c r="H117" i="6"/>
  <c r="P117" i="6" s="1"/>
  <c r="H113" i="6"/>
  <c r="P113" i="6" s="1"/>
  <c r="H105" i="6"/>
  <c r="P105" i="6" s="1"/>
  <c r="H101" i="6"/>
  <c r="P101" i="6" s="1"/>
  <c r="H97" i="6"/>
  <c r="P97" i="6" s="1"/>
  <c r="H93" i="6"/>
  <c r="P93" i="6" s="1"/>
  <c r="H89" i="6"/>
  <c r="P89" i="6" s="1"/>
  <c r="H85" i="6"/>
  <c r="P85" i="6" s="1"/>
  <c r="H81" i="6"/>
  <c r="P81" i="6" s="1"/>
  <c r="H77" i="6"/>
  <c r="P77" i="6" s="1"/>
  <c r="H73" i="6"/>
  <c r="P73" i="6" s="1"/>
  <c r="H69" i="6"/>
  <c r="P69" i="6" s="1"/>
  <c r="H65" i="6"/>
  <c r="P65" i="6" s="1"/>
  <c r="H61" i="6"/>
  <c r="P61" i="6" s="1"/>
  <c r="H57" i="6"/>
  <c r="P57" i="6" s="1"/>
  <c r="H53" i="6"/>
  <c r="P53" i="6" s="1"/>
  <c r="H49" i="6"/>
  <c r="P49" i="6" s="1"/>
  <c r="H45" i="6"/>
  <c r="P45" i="6" s="1"/>
  <c r="H41" i="6"/>
  <c r="P41" i="6" s="1"/>
  <c r="H37" i="6"/>
  <c r="P37" i="6" s="1"/>
  <c r="H33" i="6"/>
  <c r="P33" i="6" s="1"/>
  <c r="H29" i="6"/>
  <c r="P29" i="6" s="1"/>
  <c r="H25" i="6"/>
  <c r="P25" i="6" s="1"/>
  <c r="H21" i="6"/>
  <c r="P21" i="6" s="1"/>
  <c r="H17" i="6"/>
  <c r="P17" i="6" s="1"/>
  <c r="H13" i="6"/>
  <c r="P13" i="6" s="1"/>
  <c r="H9" i="6"/>
  <c r="P9" i="6" s="1"/>
  <c r="H100" i="5"/>
  <c r="P100" i="5" s="1"/>
  <c r="H96" i="5"/>
  <c r="P96" i="5" s="1"/>
  <c r="H92" i="5"/>
  <c r="P92" i="5" s="1"/>
  <c r="H88" i="5"/>
  <c r="P88" i="5" s="1"/>
  <c r="H84" i="5"/>
  <c r="P84" i="5" s="1"/>
  <c r="H80" i="5"/>
  <c r="P80" i="5" s="1"/>
  <c r="H76" i="5"/>
  <c r="P76" i="5" s="1"/>
  <c r="H72" i="5"/>
  <c r="P72" i="5" s="1"/>
  <c r="H68" i="5"/>
  <c r="P68" i="5" s="1"/>
  <c r="H64" i="5"/>
  <c r="P64" i="5" s="1"/>
  <c r="H60" i="5"/>
  <c r="P60" i="5" s="1"/>
  <c r="H56" i="5"/>
  <c r="P56" i="5" s="1"/>
  <c r="H52" i="5"/>
  <c r="P52" i="5" s="1"/>
  <c r="H48" i="5"/>
  <c r="P48" i="5" s="1"/>
  <c r="H44" i="5"/>
  <c r="P44" i="5" s="1"/>
  <c r="H40" i="5"/>
  <c r="P40" i="5" s="1"/>
  <c r="H36" i="5"/>
  <c r="P36" i="5" s="1"/>
  <c r="H32" i="5"/>
  <c r="P32" i="5" s="1"/>
  <c r="H28" i="5"/>
  <c r="P28" i="5" s="1"/>
  <c r="H24" i="5"/>
  <c r="P24" i="5" s="1"/>
  <c r="H20" i="5"/>
  <c r="P20" i="5" s="1"/>
  <c r="H16" i="5"/>
  <c r="P16" i="5" s="1"/>
  <c r="H12" i="5"/>
  <c r="P12" i="5" s="1"/>
  <c r="O153" i="9" l="1"/>
  <c r="E153" i="9" s="1"/>
  <c r="H10" i="5"/>
  <c r="P10" i="5" s="1"/>
  <c r="H14" i="5"/>
  <c r="P14" i="5" s="1"/>
  <c r="H18" i="5"/>
  <c r="P18" i="5" s="1"/>
  <c r="H22" i="5"/>
  <c r="P22" i="5" s="1"/>
  <c r="H26" i="5"/>
  <c r="P26" i="5" s="1"/>
  <c r="H30" i="5"/>
  <c r="P30" i="5" s="1"/>
  <c r="H34" i="5"/>
  <c r="P34" i="5" s="1"/>
  <c r="H38" i="5"/>
  <c r="P38" i="5" s="1"/>
  <c r="H42" i="5"/>
  <c r="P42" i="5" s="1"/>
  <c r="H46" i="5"/>
  <c r="P46" i="5" s="1"/>
  <c r="H50" i="5"/>
  <c r="P50" i="5" s="1"/>
  <c r="H54" i="5"/>
  <c r="P54" i="5" s="1"/>
  <c r="H58" i="5"/>
  <c r="P58" i="5" s="1"/>
  <c r="H62" i="5"/>
  <c r="P62" i="5" s="1"/>
  <c r="H66" i="5"/>
  <c r="P66" i="5" s="1"/>
  <c r="H70" i="5"/>
  <c r="P70" i="5" s="1"/>
  <c r="H74" i="5"/>
  <c r="P74" i="5" s="1"/>
  <c r="H78" i="5"/>
  <c r="P78" i="5" s="1"/>
  <c r="H82" i="5"/>
  <c r="P82" i="5" s="1"/>
  <c r="H86" i="5"/>
  <c r="P86" i="5" s="1"/>
  <c r="H90" i="5"/>
  <c r="P90" i="5" s="1"/>
  <c r="H94" i="5"/>
  <c r="P94" i="5" s="1"/>
  <c r="H98" i="5"/>
  <c r="P98" i="5" s="1"/>
  <c r="H11" i="6"/>
  <c r="P11" i="6" s="1"/>
  <c r="H15" i="6"/>
  <c r="P15" i="6" s="1"/>
  <c r="H19" i="6"/>
  <c r="P19" i="6" s="1"/>
  <c r="H23" i="6"/>
  <c r="H27" i="6"/>
  <c r="P27" i="6" s="1"/>
  <c r="H31" i="6"/>
  <c r="P31" i="6" s="1"/>
  <c r="H35" i="6"/>
  <c r="P35" i="6" s="1"/>
  <c r="H39" i="6"/>
  <c r="H43" i="6"/>
  <c r="P43" i="6" s="1"/>
  <c r="H47" i="6"/>
  <c r="P47" i="6" s="1"/>
  <c r="H51" i="6"/>
  <c r="P51" i="6" s="1"/>
  <c r="H55" i="6"/>
  <c r="H59" i="6"/>
  <c r="P59" i="6" s="1"/>
  <c r="H63" i="6"/>
  <c r="P63" i="6" s="1"/>
  <c r="H67" i="6"/>
  <c r="P67" i="6" s="1"/>
  <c r="H71" i="6"/>
  <c r="H75" i="6"/>
  <c r="P75" i="6" s="1"/>
  <c r="H79" i="6"/>
  <c r="P79" i="6" s="1"/>
  <c r="H83" i="6"/>
  <c r="P83" i="6" s="1"/>
  <c r="H87" i="6"/>
  <c r="H91" i="6"/>
  <c r="P91" i="6" s="1"/>
  <c r="E547" i="13"/>
  <c r="K44" i="14"/>
  <c r="M44" i="14" s="1"/>
  <c r="K48" i="14"/>
  <c r="M48" i="14" s="1"/>
  <c r="K52" i="14"/>
  <c r="M52" i="14" s="1"/>
  <c r="K56" i="14"/>
  <c r="M56" i="14" s="1"/>
  <c r="K60" i="14"/>
  <c r="M60" i="14" s="1"/>
  <c r="K64" i="14"/>
  <c r="M64" i="14" s="1"/>
  <c r="K68" i="14"/>
  <c r="M68" i="14" s="1"/>
  <c r="K72" i="14"/>
  <c r="M72" i="14" s="1"/>
  <c r="K76" i="14"/>
  <c r="M76" i="14" s="1"/>
  <c r="K80" i="14"/>
  <c r="M80" i="14" s="1"/>
  <c r="K84" i="14"/>
  <c r="M84" i="14" s="1"/>
  <c r="K88" i="14"/>
  <c r="M88" i="14" s="1"/>
  <c r="K92" i="14"/>
  <c r="M92" i="14" s="1"/>
  <c r="K96" i="14"/>
  <c r="M96" i="14" s="1"/>
  <c r="K100" i="14"/>
  <c r="M100" i="14" s="1"/>
  <c r="K104" i="14"/>
  <c r="M104" i="14" s="1"/>
  <c r="K108" i="14"/>
  <c r="M108" i="14" s="1"/>
  <c r="K112" i="14"/>
  <c r="M112" i="14" s="1"/>
  <c r="K116" i="14"/>
  <c r="M116" i="14" s="1"/>
  <c r="K120" i="14"/>
  <c r="M120" i="14" s="1"/>
  <c r="K124" i="14"/>
  <c r="M124" i="14" s="1"/>
  <c r="K128" i="14"/>
  <c r="M128" i="14" s="1"/>
  <c r="K132" i="14"/>
  <c r="M132" i="14" s="1"/>
  <c r="K136" i="14"/>
  <c r="M136" i="14" s="1"/>
  <c r="K140" i="14"/>
  <c r="M140" i="14" s="1"/>
  <c r="K144" i="14"/>
  <c r="M144" i="14" s="1"/>
  <c r="K148" i="14"/>
  <c r="M148" i="14" s="1"/>
  <c r="K152" i="14"/>
  <c r="M152" i="14" s="1"/>
  <c r="K156" i="14"/>
  <c r="M156" i="14" s="1"/>
  <c r="K160" i="14"/>
  <c r="M160" i="14" s="1"/>
  <c r="K164" i="14"/>
  <c r="M164" i="14" s="1"/>
  <c r="K168" i="14"/>
  <c r="M168" i="14" s="1"/>
  <c r="K172" i="14"/>
  <c r="M172" i="14" s="1"/>
  <c r="K176" i="14"/>
  <c r="M176" i="14" s="1"/>
  <c r="K180" i="14"/>
  <c r="M180" i="14" s="1"/>
  <c r="K184" i="14"/>
  <c r="M184" i="14" s="1"/>
  <c r="K188" i="14"/>
  <c r="M188" i="14" s="1"/>
  <c r="K192" i="14"/>
  <c r="M192" i="14" s="1"/>
  <c r="K196" i="14"/>
  <c r="M196" i="14" s="1"/>
  <c r="K200" i="14"/>
  <c r="M200" i="14" s="1"/>
  <c r="K204" i="14"/>
  <c r="M204" i="14" s="1"/>
  <c r="K208" i="14"/>
  <c r="M208" i="14" s="1"/>
  <c r="K212" i="14"/>
  <c r="M212" i="14" s="1"/>
  <c r="K216" i="14"/>
  <c r="M216" i="14" s="1"/>
  <c r="K220" i="14"/>
  <c r="M220" i="14" s="1"/>
  <c r="K224" i="14"/>
  <c r="M224" i="14" s="1"/>
  <c r="K228" i="14"/>
  <c r="M228" i="14" s="1"/>
  <c r="K232" i="14"/>
  <c r="M232" i="14" s="1"/>
  <c r="K236" i="14"/>
  <c r="M236" i="14" s="1"/>
  <c r="K240" i="14"/>
  <c r="M240" i="14" s="1"/>
  <c r="K244" i="14"/>
  <c r="M244" i="14" s="1"/>
  <c r="K248" i="14"/>
  <c r="M248" i="14" s="1"/>
  <c r="K252" i="14"/>
  <c r="M252" i="14" s="1"/>
  <c r="K256" i="14"/>
  <c r="M256" i="14" s="1"/>
  <c r="K260" i="14"/>
  <c r="M260" i="14" s="1"/>
  <c r="K264" i="14"/>
  <c r="M264" i="14" s="1"/>
  <c r="K268" i="14"/>
  <c r="M268" i="14" s="1"/>
  <c r="K272" i="14"/>
  <c r="M272" i="14" s="1"/>
  <c r="K276" i="14"/>
  <c r="M276" i="14" s="1"/>
  <c r="K280" i="14"/>
  <c r="M280" i="14" s="1"/>
  <c r="K284" i="14"/>
  <c r="M284" i="14" s="1"/>
  <c r="K288" i="14"/>
  <c r="M288" i="14" s="1"/>
  <c r="K292" i="14"/>
  <c r="M292" i="14" s="1"/>
  <c r="K296" i="14"/>
  <c r="M296" i="14" s="1"/>
  <c r="K300" i="14"/>
  <c r="M300" i="14" s="1"/>
  <c r="K304" i="14"/>
  <c r="M304" i="14" s="1"/>
  <c r="K308" i="14"/>
  <c r="M308" i="14" s="1"/>
  <c r="K43" i="14"/>
  <c r="M43" i="14" s="1"/>
  <c r="K47" i="14"/>
  <c r="M47" i="14" s="1"/>
  <c r="K51" i="14"/>
  <c r="M51" i="14" s="1"/>
  <c r="K55" i="14"/>
  <c r="M55" i="14" s="1"/>
  <c r="K59" i="14"/>
  <c r="M59" i="14" s="1"/>
  <c r="K63" i="14"/>
  <c r="M63" i="14" s="1"/>
  <c r="K67" i="14"/>
  <c r="M67" i="14" s="1"/>
  <c r="K71" i="14"/>
  <c r="M71" i="14" s="1"/>
  <c r="K75" i="14"/>
  <c r="M75" i="14" s="1"/>
  <c r="K79" i="14"/>
  <c r="M79" i="14" s="1"/>
  <c r="K83" i="14"/>
  <c r="M83" i="14" s="1"/>
  <c r="K87" i="14"/>
  <c r="M87" i="14" s="1"/>
  <c r="K91" i="14"/>
  <c r="M91" i="14" s="1"/>
  <c r="K95" i="14"/>
  <c r="M95" i="14" s="1"/>
  <c r="K99" i="14"/>
  <c r="M99" i="14" s="1"/>
  <c r="K103" i="14"/>
  <c r="M103" i="14" s="1"/>
  <c r="K107" i="14"/>
  <c r="M107" i="14" s="1"/>
  <c r="K111" i="14"/>
  <c r="M111" i="14" s="1"/>
  <c r="K115" i="14"/>
  <c r="M115" i="14" s="1"/>
  <c r="K119" i="14"/>
  <c r="M119" i="14" s="1"/>
  <c r="K123" i="14"/>
  <c r="M123" i="14" s="1"/>
  <c r="K127" i="14"/>
  <c r="M127" i="14" s="1"/>
  <c r="K131" i="14"/>
  <c r="M131" i="14" s="1"/>
  <c r="K135" i="14"/>
  <c r="M135" i="14" s="1"/>
  <c r="K139" i="14"/>
  <c r="M139" i="14" s="1"/>
  <c r="K143" i="14"/>
  <c r="M143" i="14" s="1"/>
  <c r="K147" i="14"/>
  <c r="M147" i="14" s="1"/>
  <c r="K151" i="14"/>
  <c r="M151" i="14" s="1"/>
  <c r="K155" i="14"/>
  <c r="M155" i="14" s="1"/>
  <c r="K159" i="14"/>
  <c r="M159" i="14" s="1"/>
  <c r="K163" i="14"/>
  <c r="M163" i="14" s="1"/>
  <c r="K167" i="14"/>
  <c r="M167" i="14" s="1"/>
  <c r="K171" i="14"/>
  <c r="M171" i="14" s="1"/>
  <c r="K175" i="14"/>
  <c r="M175" i="14" s="1"/>
  <c r="K179" i="14"/>
  <c r="M179" i="14" s="1"/>
  <c r="K183" i="14"/>
  <c r="M183" i="14" s="1"/>
  <c r="K187" i="14"/>
  <c r="M187" i="14" s="1"/>
  <c r="K191" i="14"/>
  <c r="M191" i="14" s="1"/>
  <c r="K195" i="14"/>
  <c r="M195" i="14" s="1"/>
  <c r="K199" i="14"/>
  <c r="M199" i="14" s="1"/>
  <c r="K203" i="14"/>
  <c r="M203" i="14" s="1"/>
  <c r="K207" i="14"/>
  <c r="M207" i="14" s="1"/>
  <c r="K211" i="14"/>
  <c r="M211" i="14" s="1"/>
  <c r="K215" i="14"/>
  <c r="M215" i="14" s="1"/>
  <c r="K219" i="14"/>
  <c r="M219" i="14" s="1"/>
  <c r="K223" i="14"/>
  <c r="M223" i="14" s="1"/>
  <c r="K227" i="14"/>
  <c r="M227" i="14" s="1"/>
  <c r="K231" i="14"/>
  <c r="M231" i="14" s="1"/>
  <c r="K235" i="14"/>
  <c r="M235" i="14" s="1"/>
  <c r="K239" i="14"/>
  <c r="M239" i="14" s="1"/>
  <c r="K243" i="14"/>
  <c r="M243" i="14" s="1"/>
  <c r="K247" i="14"/>
  <c r="M247" i="14" s="1"/>
  <c r="K251" i="14"/>
  <c r="M251" i="14" s="1"/>
  <c r="K259" i="14"/>
  <c r="M259" i="14" s="1"/>
  <c r="K263" i="14"/>
  <c r="M263" i="14" s="1"/>
  <c r="K267" i="14"/>
  <c r="M267" i="14" s="1"/>
  <c r="K271" i="14"/>
  <c r="M271" i="14" s="1"/>
  <c r="K275" i="14"/>
  <c r="M275" i="14" s="1"/>
  <c r="K279" i="14"/>
  <c r="M279" i="14" s="1"/>
  <c r="K283" i="14"/>
  <c r="M283" i="14" s="1"/>
  <c r="K287" i="14"/>
  <c r="M287" i="14" s="1"/>
  <c r="K291" i="14"/>
  <c r="M291" i="14" s="1"/>
  <c r="K295" i="14"/>
  <c r="M295" i="14" s="1"/>
  <c r="K299" i="14"/>
  <c r="M299" i="14" s="1"/>
  <c r="K303" i="14"/>
  <c r="M303" i="14" s="1"/>
  <c r="K307" i="14"/>
  <c r="M307" i="14" s="1"/>
  <c r="H11" i="5"/>
  <c r="P11" i="5" s="1"/>
  <c r="H15" i="5"/>
  <c r="P15" i="5" s="1"/>
  <c r="H19" i="5"/>
  <c r="P19" i="5" s="1"/>
  <c r="H23" i="5"/>
  <c r="P23" i="5" s="1"/>
  <c r="H27" i="5"/>
  <c r="P27" i="5" s="1"/>
  <c r="H31" i="5"/>
  <c r="P31" i="5" s="1"/>
  <c r="H35" i="5"/>
  <c r="P35" i="5" s="1"/>
  <c r="H39" i="5"/>
  <c r="P39" i="5" s="1"/>
  <c r="H43" i="5"/>
  <c r="P43" i="5" s="1"/>
  <c r="H47" i="5"/>
  <c r="P47" i="5" s="1"/>
  <c r="H51" i="5"/>
  <c r="P51" i="5" s="1"/>
  <c r="H55" i="5"/>
  <c r="P55" i="5" s="1"/>
  <c r="H63" i="5"/>
  <c r="P63" i="5" s="1"/>
  <c r="H67" i="5"/>
  <c r="P67" i="5" s="1"/>
  <c r="H71" i="5"/>
  <c r="P71" i="5" s="1"/>
  <c r="H75" i="5"/>
  <c r="P75" i="5" s="1"/>
  <c r="H79" i="5"/>
  <c r="P79" i="5" s="1"/>
  <c r="H83" i="5"/>
  <c r="P83" i="5" s="1"/>
  <c r="H87" i="5"/>
  <c r="P87" i="5" s="1"/>
  <c r="H91" i="5"/>
  <c r="P91" i="5" s="1"/>
  <c r="H95" i="5"/>
  <c r="P95" i="5" s="1"/>
  <c r="H99" i="5"/>
  <c r="P99" i="5" s="1"/>
  <c r="H8" i="6"/>
  <c r="P8" i="6" s="1"/>
  <c r="H12" i="6"/>
  <c r="P12" i="6" s="1"/>
  <c r="H16" i="6"/>
  <c r="P16" i="6" s="1"/>
  <c r="H20" i="6"/>
  <c r="P20" i="6" s="1"/>
  <c r="H24" i="6"/>
  <c r="P24" i="6" s="1"/>
  <c r="H28" i="6"/>
  <c r="P28" i="6" s="1"/>
  <c r="H32" i="6"/>
  <c r="P32" i="6" s="1"/>
  <c r="H36" i="6"/>
  <c r="P36" i="6" s="1"/>
  <c r="H40" i="6"/>
  <c r="P40" i="6" s="1"/>
  <c r="H44" i="6"/>
  <c r="H48" i="6"/>
  <c r="P48" i="6" s="1"/>
  <c r="H52" i="6"/>
  <c r="P52" i="6" s="1"/>
  <c r="H56" i="6"/>
  <c r="P56" i="6" s="1"/>
  <c r="H60" i="6"/>
  <c r="H64" i="6"/>
  <c r="P64" i="6" s="1"/>
  <c r="H68" i="6"/>
  <c r="P68" i="6" s="1"/>
  <c r="H72" i="6"/>
  <c r="P72" i="6" s="1"/>
  <c r="H76" i="6"/>
  <c r="H80" i="6"/>
  <c r="P80" i="6" s="1"/>
  <c r="H84" i="6"/>
  <c r="P84" i="6" s="1"/>
  <c r="H88" i="6"/>
  <c r="P88" i="6" s="1"/>
  <c r="H92" i="6"/>
  <c r="H96" i="6"/>
  <c r="P96" i="6" s="1"/>
  <c r="H100" i="6"/>
  <c r="P100" i="6" s="1"/>
  <c r="H104" i="6"/>
  <c r="P104" i="6" s="1"/>
  <c r="H108" i="6"/>
  <c r="H112" i="6"/>
  <c r="P112" i="6" s="1"/>
  <c r="H116" i="6"/>
  <c r="P116" i="6" s="1"/>
  <c r="H120" i="6"/>
  <c r="P120" i="6" s="1"/>
  <c r="H124" i="6"/>
  <c r="H128" i="6"/>
  <c r="P128" i="6" s="1"/>
  <c r="H132" i="6"/>
  <c r="P132" i="6" s="1"/>
  <c r="H136" i="6"/>
  <c r="P136" i="6" s="1"/>
  <c r="H140" i="6"/>
  <c r="H144" i="6"/>
  <c r="P144" i="6" s="1"/>
  <c r="H148" i="6"/>
  <c r="P148" i="6" s="1"/>
  <c r="E98" i="7"/>
  <c r="E114" i="7"/>
  <c r="E201" i="7"/>
  <c r="E246" i="7"/>
  <c r="E70" i="8"/>
  <c r="E140" i="8"/>
  <c r="E168" i="8"/>
  <c r="E172" i="8"/>
  <c r="H95" i="6"/>
  <c r="P95" i="6" s="1"/>
  <c r="H99" i="6"/>
  <c r="P99" i="6" s="1"/>
  <c r="H103" i="6"/>
  <c r="H107" i="6"/>
  <c r="P107" i="6" s="1"/>
  <c r="H111" i="6"/>
  <c r="P111" i="6" s="1"/>
  <c r="H115" i="6"/>
  <c r="P115" i="6" s="1"/>
  <c r="H119" i="6"/>
  <c r="H123" i="6"/>
  <c r="P123" i="6" s="1"/>
  <c r="H127" i="6"/>
  <c r="P127" i="6" s="1"/>
  <c r="H131" i="6"/>
  <c r="P131" i="6" s="1"/>
  <c r="H135" i="6"/>
  <c r="H139" i="6"/>
  <c r="P139" i="6" s="1"/>
  <c r="H143" i="6"/>
  <c r="P143" i="6" s="1"/>
  <c r="H147" i="6"/>
  <c r="P147" i="6" s="1"/>
  <c r="H151" i="6"/>
  <c r="E94" i="7"/>
  <c r="E102" i="7"/>
  <c r="E110" i="7"/>
  <c r="E197" i="7"/>
  <c r="E205" i="7"/>
  <c r="E242" i="7"/>
  <c r="E250" i="7"/>
  <c r="E58" i="8"/>
  <c r="E66" i="8"/>
  <c r="E246" i="8"/>
  <c r="G9" i="5"/>
  <c r="H13" i="5"/>
  <c r="P13" i="5" s="1"/>
  <c r="H17" i="5"/>
  <c r="P17" i="5" s="1"/>
  <c r="H21" i="5"/>
  <c r="P21" i="5" s="1"/>
  <c r="H25" i="5"/>
  <c r="P25" i="5" s="1"/>
  <c r="H29" i="5"/>
  <c r="P29" i="5" s="1"/>
  <c r="H33" i="5"/>
  <c r="P33" i="5" s="1"/>
  <c r="H37" i="5"/>
  <c r="P37" i="5" s="1"/>
  <c r="H41" i="5"/>
  <c r="P41" i="5" s="1"/>
  <c r="H45" i="5"/>
  <c r="P45" i="5" s="1"/>
  <c r="H49" i="5"/>
  <c r="P49" i="5" s="1"/>
  <c r="H53" i="5"/>
  <c r="P53" i="5" s="1"/>
  <c r="H57" i="5"/>
  <c r="P57" i="5" s="1"/>
  <c r="H61" i="5"/>
  <c r="P61" i="5" s="1"/>
  <c r="H65" i="5"/>
  <c r="P65" i="5" s="1"/>
  <c r="H69" i="5"/>
  <c r="P69" i="5" s="1"/>
  <c r="H73" i="5"/>
  <c r="P73" i="5" s="1"/>
  <c r="H77" i="5"/>
  <c r="P77" i="5" s="1"/>
  <c r="H81" i="5"/>
  <c r="P81" i="5" s="1"/>
  <c r="H85" i="5"/>
  <c r="P85" i="5" s="1"/>
  <c r="H89" i="5"/>
  <c r="P89" i="5" s="1"/>
  <c r="H93" i="5"/>
  <c r="P93" i="5" s="1"/>
  <c r="H97" i="5"/>
  <c r="P97" i="5" s="1"/>
  <c r="H101" i="5"/>
  <c r="P101" i="5" s="1"/>
  <c r="H10" i="6"/>
  <c r="H14" i="6"/>
  <c r="P14" i="6" s="1"/>
  <c r="H18" i="6"/>
  <c r="P18" i="6" s="1"/>
  <c r="H22" i="6"/>
  <c r="P22" i="6" s="1"/>
  <c r="H26" i="6"/>
  <c r="H30" i="6"/>
  <c r="P30" i="6" s="1"/>
  <c r="H34" i="6"/>
  <c r="P34" i="6" s="1"/>
  <c r="H38" i="6"/>
  <c r="P38" i="6" s="1"/>
  <c r="H42" i="6"/>
  <c r="H46" i="6"/>
  <c r="P46" i="6" s="1"/>
  <c r="H50" i="6"/>
  <c r="P50" i="6" s="1"/>
  <c r="H54" i="6"/>
  <c r="P54" i="6" s="1"/>
  <c r="H58" i="6"/>
  <c r="H62" i="6"/>
  <c r="P62" i="6" s="1"/>
  <c r="H66" i="6"/>
  <c r="P66" i="6" s="1"/>
  <c r="H70" i="6"/>
  <c r="P70" i="6" s="1"/>
  <c r="H74" i="6"/>
  <c r="H78" i="6"/>
  <c r="P78" i="6" s="1"/>
  <c r="H82" i="6"/>
  <c r="P82" i="6" s="1"/>
  <c r="H86" i="6"/>
  <c r="P86" i="6" s="1"/>
  <c r="H90" i="6"/>
  <c r="H94" i="6"/>
  <c r="P94" i="6" s="1"/>
  <c r="H98" i="6"/>
  <c r="P98" i="6" s="1"/>
  <c r="H102" i="6"/>
  <c r="P102" i="6" s="1"/>
  <c r="H106" i="6"/>
  <c r="H110" i="6"/>
  <c r="P110" i="6" s="1"/>
  <c r="H114" i="6"/>
  <c r="P114" i="6" s="1"/>
  <c r="H118" i="6"/>
  <c r="P118" i="6" s="1"/>
  <c r="H122" i="6"/>
  <c r="H126" i="6"/>
  <c r="P126" i="6" s="1"/>
  <c r="H130" i="6"/>
  <c r="P130" i="6" s="1"/>
  <c r="H134" i="6"/>
  <c r="P134" i="6" s="1"/>
  <c r="H138" i="6"/>
  <c r="P138" i="6" s="1"/>
  <c r="H142" i="6"/>
  <c r="P142" i="6" s="1"/>
  <c r="H146" i="6"/>
  <c r="P146" i="6" s="1"/>
  <c r="H150" i="6"/>
  <c r="P150" i="6" s="1"/>
  <c r="E90" i="7"/>
  <c r="E106" i="7"/>
  <c r="E193" i="7"/>
  <c r="E209" i="7"/>
  <c r="E254" i="7"/>
  <c r="E62" i="8"/>
  <c r="E152" i="8"/>
  <c r="E156" i="8"/>
  <c r="E159" i="10"/>
  <c r="E139" i="12"/>
  <c r="E162" i="11"/>
  <c r="E155" i="12"/>
  <c r="E159" i="12"/>
  <c r="E187" i="12"/>
  <c r="E148" i="8"/>
  <c r="E164" i="8"/>
  <c r="E180" i="8"/>
  <c r="E254" i="8"/>
  <c r="E277" i="9"/>
  <c r="E285" i="9"/>
  <c r="E293" i="9"/>
  <c r="E301" i="9"/>
  <c r="E309" i="9"/>
  <c r="E317" i="9"/>
  <c r="E480" i="9"/>
  <c r="E488" i="9"/>
  <c r="E496" i="9"/>
  <c r="E567" i="9"/>
  <c r="E575" i="9"/>
  <c r="E583" i="9"/>
  <c r="E591" i="9"/>
  <c r="E599" i="9"/>
  <c r="E607" i="9"/>
  <c r="E105" i="10"/>
  <c r="E113" i="10"/>
  <c r="E151" i="10"/>
  <c r="E166" i="11"/>
  <c r="E174" i="11"/>
  <c r="E178" i="11"/>
  <c r="E107" i="12"/>
  <c r="E127" i="12"/>
  <c r="E135" i="12"/>
  <c r="E144" i="8"/>
  <c r="E160" i="8"/>
  <c r="E176" i="8"/>
  <c r="E250" i="8"/>
  <c r="E281" i="9"/>
  <c r="E289" i="9"/>
  <c r="E297" i="9"/>
  <c r="E305" i="9"/>
  <c r="E313" i="9"/>
  <c r="E321" i="9"/>
  <c r="E476" i="9"/>
  <c r="E484" i="9"/>
  <c r="E492" i="9"/>
  <c r="E571" i="9"/>
  <c r="E579" i="9"/>
  <c r="E587" i="9"/>
  <c r="E595" i="9"/>
  <c r="E603" i="9"/>
  <c r="E680" i="9"/>
  <c r="E101" i="10"/>
  <c r="E109" i="10"/>
  <c r="E155" i="10"/>
  <c r="E108" i="11"/>
  <c r="E150" i="11"/>
  <c r="E158" i="11"/>
  <c r="E182" i="11"/>
  <c r="E111" i="12"/>
  <c r="E119" i="12"/>
  <c r="E123" i="12"/>
  <c r="E143" i="12"/>
  <c r="E151" i="12"/>
  <c r="E171" i="12"/>
  <c r="E175" i="12"/>
  <c r="E126" i="13"/>
  <c r="E167" i="12"/>
  <c r="E183" i="12"/>
  <c r="E502" i="12"/>
  <c r="E510" i="12"/>
  <c r="E518" i="12"/>
  <c r="E526" i="12"/>
  <c r="E534" i="12"/>
  <c r="E542" i="12"/>
  <c r="E550" i="12"/>
  <c r="E713" i="12"/>
  <c r="E721" i="12"/>
  <c r="E729" i="12"/>
  <c r="E737" i="12"/>
  <c r="E813" i="12"/>
  <c r="E821" i="12"/>
  <c r="E949" i="12"/>
  <c r="E957" i="12"/>
  <c r="E965" i="12"/>
  <c r="E973" i="12"/>
  <c r="E981" i="12"/>
  <c r="E989" i="12"/>
  <c r="E997" i="12"/>
  <c r="E154" i="11"/>
  <c r="E170" i="11"/>
  <c r="E115" i="12"/>
  <c r="E131" i="12"/>
  <c r="E147" i="12"/>
  <c r="E163" i="12"/>
  <c r="E179" i="12"/>
  <c r="E498" i="12"/>
  <c r="E506" i="12"/>
  <c r="E514" i="12"/>
  <c r="E522" i="12"/>
  <c r="E530" i="12"/>
  <c r="E538" i="12"/>
  <c r="E546" i="12"/>
  <c r="E717" i="12"/>
  <c r="E725" i="12"/>
  <c r="E733" i="12"/>
  <c r="E809" i="12"/>
  <c r="E817" i="12"/>
  <c r="E825" i="12"/>
  <c r="E945" i="12"/>
  <c r="E953" i="12"/>
  <c r="E961" i="12"/>
  <c r="E969" i="12"/>
  <c r="E977" i="12"/>
  <c r="E985" i="12"/>
  <c r="E993" i="12"/>
  <c r="E567" i="13"/>
  <c r="E571" i="13"/>
  <c r="E599" i="13"/>
  <c r="E603" i="13"/>
  <c r="E130" i="13"/>
  <c r="E138" i="13"/>
  <c r="E146" i="13"/>
  <c r="E154" i="13"/>
  <c r="E162" i="13"/>
  <c r="E170" i="13"/>
  <c r="E178" i="13"/>
  <c r="E186" i="13"/>
  <c r="E194" i="13"/>
  <c r="E202" i="13"/>
  <c r="E210" i="13"/>
  <c r="E218" i="13"/>
  <c r="E226" i="13"/>
  <c r="E234" i="13"/>
  <c r="E523" i="13"/>
  <c r="E531" i="13"/>
  <c r="E539" i="13"/>
  <c r="E551" i="13"/>
  <c r="E555" i="13"/>
  <c r="E583" i="13"/>
  <c r="E587" i="13"/>
  <c r="E134" i="13"/>
  <c r="E142" i="13"/>
  <c r="E150" i="13"/>
  <c r="E158" i="13"/>
  <c r="E166" i="13"/>
  <c r="E174" i="13"/>
  <c r="E182" i="13"/>
  <c r="E190" i="13"/>
  <c r="E198" i="13"/>
  <c r="E206" i="13"/>
  <c r="E214" i="13"/>
  <c r="E222" i="13"/>
  <c r="E230" i="13"/>
  <c r="E238" i="13"/>
  <c r="E527" i="13"/>
  <c r="E535" i="13"/>
  <c r="E1155" i="13"/>
  <c r="E1159" i="13"/>
  <c r="E1187" i="13"/>
  <c r="E1191" i="13"/>
  <c r="E563" i="13"/>
  <c r="E579" i="13"/>
  <c r="E595" i="13"/>
  <c r="E611" i="13"/>
  <c r="E961" i="13"/>
  <c r="E969" i="13"/>
  <c r="E543" i="13"/>
  <c r="E559" i="13"/>
  <c r="E575" i="13"/>
  <c r="E591" i="13"/>
  <c r="E607" i="13"/>
  <c r="E957" i="13"/>
  <c r="E965" i="13"/>
  <c r="E973" i="13"/>
  <c r="E1171" i="13"/>
  <c r="E1175" i="13"/>
  <c r="E1203" i="13"/>
  <c r="E1207" i="13"/>
  <c r="E1163" i="13"/>
  <c r="E1179" i="13"/>
  <c r="E1195" i="13"/>
  <c r="E1211" i="13"/>
  <c r="E1360" i="13"/>
  <c r="E1376" i="13"/>
  <c r="E1559" i="13"/>
  <c r="E1655" i="13"/>
  <c r="E1352" i="13"/>
  <c r="E1368" i="13"/>
  <c r="E1384" i="13"/>
  <c r="E1551" i="13"/>
  <c r="E1567" i="13"/>
  <c r="E1659" i="13"/>
  <c r="E1151" i="13"/>
  <c r="E1167" i="13"/>
  <c r="E1183" i="13"/>
  <c r="E1199" i="13"/>
  <c r="E1348" i="13"/>
  <c r="E1356" i="13"/>
  <c r="E1364" i="13"/>
  <c r="E1372" i="13"/>
  <c r="E1380" i="13"/>
  <c r="E1388" i="13"/>
  <c r="E1547" i="13"/>
  <c r="E1555" i="13"/>
  <c r="E1563" i="13"/>
  <c r="E1643" i="13"/>
  <c r="E1651" i="13"/>
  <c r="E1753" i="13"/>
  <c r="E1667" i="13"/>
  <c r="E1745" i="13"/>
  <c r="K42" i="14"/>
  <c r="M42" i="14" s="1"/>
  <c r="K46" i="14"/>
  <c r="M46" i="14" s="1"/>
  <c r="K50" i="14"/>
  <c r="M50" i="14" s="1"/>
  <c r="K54" i="14"/>
  <c r="M54" i="14" s="1"/>
  <c r="K58" i="14"/>
  <c r="M58" i="14" s="1"/>
  <c r="K62" i="14"/>
  <c r="M62" i="14" s="1"/>
  <c r="K66" i="14"/>
  <c r="M66" i="14" s="1"/>
  <c r="K70" i="14"/>
  <c r="M70" i="14" s="1"/>
  <c r="K74" i="14"/>
  <c r="M74" i="14" s="1"/>
  <c r="K78" i="14"/>
  <c r="M78" i="14" s="1"/>
  <c r="K82" i="14"/>
  <c r="M82" i="14" s="1"/>
  <c r="K86" i="14"/>
  <c r="M86" i="14" s="1"/>
  <c r="K90" i="14"/>
  <c r="M90" i="14" s="1"/>
  <c r="K94" i="14"/>
  <c r="M94" i="14" s="1"/>
  <c r="K98" i="14"/>
  <c r="M98" i="14" s="1"/>
  <c r="K102" i="14"/>
  <c r="M102" i="14" s="1"/>
  <c r="K106" i="14"/>
  <c r="M106" i="14" s="1"/>
  <c r="K110" i="14"/>
  <c r="M110" i="14" s="1"/>
  <c r="K114" i="14"/>
  <c r="M114" i="14" s="1"/>
  <c r="K118" i="14"/>
  <c r="M118" i="14" s="1"/>
  <c r="K122" i="14"/>
  <c r="M122" i="14" s="1"/>
  <c r="K126" i="14"/>
  <c r="M126" i="14" s="1"/>
  <c r="K130" i="14"/>
  <c r="M130" i="14" s="1"/>
  <c r="K134" i="14"/>
  <c r="M134" i="14" s="1"/>
  <c r="K138" i="14"/>
  <c r="M138" i="14" s="1"/>
  <c r="K142" i="14"/>
  <c r="M142" i="14" s="1"/>
  <c r="K150" i="14"/>
  <c r="M150" i="14" s="1"/>
  <c r="K154" i="14"/>
  <c r="M154" i="14" s="1"/>
  <c r="K158" i="14"/>
  <c r="M158" i="14" s="1"/>
  <c r="K162" i="14"/>
  <c r="M162" i="14" s="1"/>
  <c r="K166" i="14"/>
  <c r="M166" i="14" s="1"/>
  <c r="K170" i="14"/>
  <c r="M170" i="14" s="1"/>
  <c r="K174" i="14"/>
  <c r="M174" i="14" s="1"/>
  <c r="K178" i="14"/>
  <c r="M178" i="14" s="1"/>
  <c r="K182" i="14"/>
  <c r="M182" i="14" s="1"/>
  <c r="K186" i="14"/>
  <c r="M186" i="14" s="1"/>
  <c r="K190" i="14"/>
  <c r="M190" i="14" s="1"/>
  <c r="K194" i="14"/>
  <c r="M194" i="14" s="1"/>
  <c r="K198" i="14"/>
  <c r="M198" i="14" s="1"/>
  <c r="K202" i="14"/>
  <c r="M202" i="14" s="1"/>
  <c r="K206" i="14"/>
  <c r="M206" i="14" s="1"/>
  <c r="K210" i="14"/>
  <c r="M210" i="14" s="1"/>
  <c r="K214" i="14"/>
  <c r="M214" i="14" s="1"/>
  <c r="K218" i="14"/>
  <c r="M218" i="14" s="1"/>
  <c r="K222" i="14"/>
  <c r="M222" i="14" s="1"/>
  <c r="K226" i="14"/>
  <c r="M226" i="14" s="1"/>
  <c r="K230" i="14"/>
  <c r="M230" i="14" s="1"/>
  <c r="K234" i="14"/>
  <c r="M234" i="14" s="1"/>
  <c r="K238" i="14"/>
  <c r="M238" i="14" s="1"/>
  <c r="K242" i="14"/>
  <c r="M242" i="14" s="1"/>
  <c r="K246" i="14"/>
  <c r="M246" i="14" s="1"/>
  <c r="K250" i="14"/>
  <c r="M250" i="14" s="1"/>
  <c r="K254" i="14"/>
  <c r="M254" i="14" s="1"/>
  <c r="K258" i="14"/>
  <c r="M258" i="14" s="1"/>
  <c r="K262" i="14"/>
  <c r="M262" i="14" s="1"/>
  <c r="K266" i="14"/>
  <c r="M266" i="14" s="1"/>
  <c r="K270" i="14"/>
  <c r="M270" i="14" s="1"/>
  <c r="K274" i="14"/>
  <c r="M274" i="14" s="1"/>
  <c r="K278" i="14"/>
  <c r="M278" i="14" s="1"/>
  <c r="K282" i="14"/>
  <c r="M282" i="14" s="1"/>
  <c r="K286" i="14"/>
  <c r="M286" i="14" s="1"/>
  <c r="K290" i="14"/>
  <c r="M290" i="14" s="1"/>
  <c r="K294" i="14"/>
  <c r="M294" i="14" s="1"/>
  <c r="K298" i="14"/>
  <c r="M298" i="14" s="1"/>
  <c r="K302" i="14"/>
  <c r="M302" i="14" s="1"/>
  <c r="K306" i="14"/>
  <c r="M306" i="14" s="1"/>
  <c r="E1647" i="13"/>
  <c r="E1663" i="13"/>
  <c r="K41" i="14"/>
  <c r="M41" i="14" s="1"/>
  <c r="K45" i="14"/>
  <c r="M45" i="14" s="1"/>
  <c r="K49" i="14"/>
  <c r="M49" i="14" s="1"/>
  <c r="K53" i="14"/>
  <c r="M53" i="14" s="1"/>
  <c r="K57" i="14"/>
  <c r="M57" i="14" s="1"/>
  <c r="K61" i="14"/>
  <c r="M61" i="14" s="1"/>
  <c r="K65" i="14"/>
  <c r="M65" i="14" s="1"/>
  <c r="K69" i="14"/>
  <c r="M69" i="14" s="1"/>
  <c r="K73" i="14"/>
  <c r="M73" i="14" s="1"/>
  <c r="K77" i="14"/>
  <c r="M77" i="14" s="1"/>
  <c r="K81" i="14"/>
  <c r="M81" i="14" s="1"/>
  <c r="K85" i="14"/>
  <c r="M85" i="14" s="1"/>
  <c r="K89" i="14"/>
  <c r="M89" i="14" s="1"/>
  <c r="K93" i="14"/>
  <c r="M93" i="14" s="1"/>
  <c r="K97" i="14"/>
  <c r="M97" i="14" s="1"/>
  <c r="K101" i="14"/>
  <c r="M101" i="14" s="1"/>
  <c r="K105" i="14"/>
  <c r="M105" i="14" s="1"/>
  <c r="K109" i="14"/>
  <c r="M109" i="14" s="1"/>
  <c r="K113" i="14"/>
  <c r="M113" i="14" s="1"/>
  <c r="K117" i="14"/>
  <c r="M117" i="14" s="1"/>
  <c r="K121" i="14"/>
  <c r="M121" i="14" s="1"/>
  <c r="K125" i="14"/>
  <c r="M125" i="14" s="1"/>
  <c r="K129" i="14"/>
  <c r="M129" i="14" s="1"/>
  <c r="K133" i="14"/>
  <c r="M133" i="14" s="1"/>
  <c r="K137" i="14"/>
  <c r="M137" i="14" s="1"/>
  <c r="K141" i="14"/>
  <c r="M141" i="14" s="1"/>
  <c r="K145" i="14"/>
  <c r="M145" i="14" s="1"/>
  <c r="K149" i="14"/>
  <c r="M149" i="14" s="1"/>
  <c r="K153" i="14"/>
  <c r="M153" i="14" s="1"/>
  <c r="K157" i="14"/>
  <c r="M157" i="14" s="1"/>
  <c r="K161" i="14"/>
  <c r="M161" i="14" s="1"/>
  <c r="K165" i="14"/>
  <c r="M165" i="14" s="1"/>
  <c r="K169" i="14"/>
  <c r="M169" i="14" s="1"/>
  <c r="K173" i="14"/>
  <c r="M173" i="14" s="1"/>
  <c r="K177" i="14"/>
  <c r="M177" i="14" s="1"/>
  <c r="K181" i="14"/>
  <c r="M181" i="14" s="1"/>
  <c r="K185" i="14"/>
  <c r="M185" i="14" s="1"/>
  <c r="K189" i="14"/>
  <c r="M189" i="14" s="1"/>
  <c r="K193" i="14"/>
  <c r="M193" i="14" s="1"/>
  <c r="K197" i="14"/>
  <c r="M197" i="14" s="1"/>
  <c r="K201" i="14"/>
  <c r="M201" i="14" s="1"/>
  <c r="K205" i="14"/>
  <c r="M205" i="14" s="1"/>
  <c r="K209" i="14"/>
  <c r="M209" i="14" s="1"/>
  <c r="K213" i="14"/>
  <c r="M213" i="14" s="1"/>
  <c r="K217" i="14"/>
  <c r="M217" i="14" s="1"/>
  <c r="K221" i="14"/>
  <c r="M221" i="14" s="1"/>
  <c r="K225" i="14"/>
  <c r="M225" i="14" s="1"/>
  <c r="K229" i="14"/>
  <c r="M229" i="14" s="1"/>
  <c r="K233" i="14"/>
  <c r="M233" i="14" s="1"/>
  <c r="K237" i="14"/>
  <c r="M237" i="14" s="1"/>
  <c r="K241" i="14"/>
  <c r="M241" i="14" s="1"/>
  <c r="K245" i="14"/>
  <c r="M245" i="14" s="1"/>
  <c r="K249" i="14"/>
  <c r="M249" i="14" s="1"/>
  <c r="K253" i="14"/>
  <c r="M253" i="14" s="1"/>
  <c r="K257" i="14"/>
  <c r="M257" i="14" s="1"/>
  <c r="K261" i="14"/>
  <c r="M261" i="14" s="1"/>
  <c r="K265" i="14"/>
  <c r="M265" i="14" s="1"/>
  <c r="K269" i="14"/>
  <c r="M269" i="14" s="1"/>
  <c r="K273" i="14"/>
  <c r="M273" i="14" s="1"/>
  <c r="K277" i="14"/>
  <c r="M277" i="14" s="1"/>
  <c r="K281" i="14"/>
  <c r="M281" i="14" s="1"/>
  <c r="K285" i="14"/>
  <c r="M285" i="14" s="1"/>
  <c r="K289" i="14"/>
  <c r="M289" i="14" s="1"/>
  <c r="E1749" i="13"/>
  <c r="J40" i="14"/>
  <c r="J46" i="14"/>
  <c r="J50" i="14"/>
  <c r="J72" i="14"/>
  <c r="J84" i="14"/>
  <c r="J120" i="14"/>
  <c r="J132" i="14"/>
  <c r="J136" i="14"/>
  <c r="J87" i="14"/>
  <c r="J139" i="14"/>
  <c r="I42" i="14"/>
  <c r="L42" i="14" s="1"/>
  <c r="I44" i="14"/>
  <c r="L44" i="14" s="1"/>
  <c r="I46" i="14"/>
  <c r="L46" i="14" s="1"/>
  <c r="I48" i="14"/>
  <c r="L48" i="14" s="1"/>
  <c r="I50" i="14"/>
  <c r="L50" i="14" s="1"/>
  <c r="I52" i="14"/>
  <c r="L52" i="14" s="1"/>
  <c r="I54" i="14"/>
  <c r="L54" i="14" s="1"/>
  <c r="I56" i="14"/>
  <c r="L56" i="14" s="1"/>
  <c r="I58" i="14"/>
  <c r="L58" i="14" s="1"/>
  <c r="I60" i="14"/>
  <c r="L60" i="14" s="1"/>
  <c r="I62" i="14"/>
  <c r="L62" i="14" s="1"/>
  <c r="I64" i="14"/>
  <c r="L64" i="14" s="1"/>
  <c r="I66" i="14"/>
  <c r="L66" i="14" s="1"/>
  <c r="I68" i="14"/>
  <c r="L68" i="14" s="1"/>
  <c r="I70" i="14"/>
  <c r="L70" i="14" s="1"/>
  <c r="I72" i="14"/>
  <c r="L72" i="14" s="1"/>
  <c r="I74" i="14"/>
  <c r="L74" i="14" s="1"/>
  <c r="I76" i="14"/>
  <c r="L76" i="14" s="1"/>
  <c r="I78" i="14"/>
  <c r="L78" i="14" s="1"/>
  <c r="I80" i="14"/>
  <c r="L80" i="14" s="1"/>
  <c r="I82" i="14"/>
  <c r="L82" i="14" s="1"/>
  <c r="I84" i="14"/>
  <c r="L84" i="14" s="1"/>
  <c r="I86" i="14"/>
  <c r="L86" i="14" s="1"/>
  <c r="I88" i="14"/>
  <c r="L88" i="14" s="1"/>
  <c r="I90" i="14"/>
  <c r="L90" i="14" s="1"/>
  <c r="I92" i="14"/>
  <c r="L92" i="14" s="1"/>
  <c r="I94" i="14"/>
  <c r="L94" i="14" s="1"/>
  <c r="I96" i="14"/>
  <c r="L96" i="14" s="1"/>
  <c r="I98" i="14"/>
  <c r="L98" i="14" s="1"/>
  <c r="I100" i="14"/>
  <c r="L100" i="14" s="1"/>
  <c r="I102" i="14"/>
  <c r="L102" i="14" s="1"/>
  <c r="I104" i="14"/>
  <c r="L104" i="14" s="1"/>
  <c r="I106" i="14"/>
  <c r="L106" i="14" s="1"/>
  <c r="I108" i="14"/>
  <c r="L108" i="14" s="1"/>
  <c r="I110" i="14"/>
  <c r="L110" i="14" s="1"/>
  <c r="I112" i="14"/>
  <c r="L112" i="14" s="1"/>
  <c r="I114" i="14"/>
  <c r="L114" i="14" s="1"/>
  <c r="I116" i="14"/>
  <c r="L116" i="14" s="1"/>
  <c r="I118" i="14"/>
  <c r="L118" i="14" s="1"/>
  <c r="I120" i="14"/>
  <c r="L120" i="14" s="1"/>
  <c r="I122" i="14"/>
  <c r="L122" i="14" s="1"/>
  <c r="I124" i="14"/>
  <c r="L124" i="14" s="1"/>
  <c r="I126" i="14"/>
  <c r="L126" i="14" s="1"/>
  <c r="I128" i="14"/>
  <c r="L128" i="14" s="1"/>
  <c r="I130" i="14"/>
  <c r="L130" i="14" s="1"/>
  <c r="I132" i="14"/>
  <c r="L132" i="14" s="1"/>
  <c r="I134" i="14"/>
  <c r="L134" i="14" s="1"/>
  <c r="I136" i="14"/>
  <c r="L136" i="14" s="1"/>
  <c r="I138" i="14"/>
  <c r="L138" i="14" s="1"/>
  <c r="I140" i="14"/>
  <c r="L140" i="14" s="1"/>
  <c r="I142" i="14"/>
  <c r="L142" i="14" s="1"/>
  <c r="I144" i="14"/>
  <c r="L144" i="14" s="1"/>
  <c r="K146" i="14"/>
  <c r="M146" i="14" s="1"/>
  <c r="J180" i="14"/>
  <c r="I41" i="14"/>
  <c r="L41" i="14" s="1"/>
  <c r="I43" i="14"/>
  <c r="L43" i="14" s="1"/>
  <c r="I45" i="14"/>
  <c r="L45" i="14" s="1"/>
  <c r="I47" i="14"/>
  <c r="L47" i="14" s="1"/>
  <c r="I49" i="14"/>
  <c r="L49" i="14" s="1"/>
  <c r="I51" i="14"/>
  <c r="L51" i="14" s="1"/>
  <c r="I53" i="14"/>
  <c r="L53" i="14" s="1"/>
  <c r="I55" i="14"/>
  <c r="L55" i="14" s="1"/>
  <c r="I57" i="14"/>
  <c r="L57" i="14" s="1"/>
  <c r="I59" i="14"/>
  <c r="L59" i="14" s="1"/>
  <c r="I61" i="14"/>
  <c r="L61" i="14" s="1"/>
  <c r="I63" i="14"/>
  <c r="L63" i="14" s="1"/>
  <c r="I65" i="14"/>
  <c r="L65" i="14" s="1"/>
  <c r="I67" i="14"/>
  <c r="L67" i="14" s="1"/>
  <c r="I69" i="14"/>
  <c r="L69" i="14" s="1"/>
  <c r="I71" i="14"/>
  <c r="L71" i="14" s="1"/>
  <c r="I73" i="14"/>
  <c r="L73" i="14" s="1"/>
  <c r="I75" i="14"/>
  <c r="L75" i="14" s="1"/>
  <c r="I77" i="14"/>
  <c r="L77" i="14" s="1"/>
  <c r="I79" i="14"/>
  <c r="L79" i="14" s="1"/>
  <c r="I81" i="14"/>
  <c r="L81" i="14" s="1"/>
  <c r="I83" i="14"/>
  <c r="L83" i="14" s="1"/>
  <c r="I85" i="14"/>
  <c r="L85" i="14" s="1"/>
  <c r="I87" i="14"/>
  <c r="L87" i="14" s="1"/>
  <c r="I89" i="14"/>
  <c r="L89" i="14" s="1"/>
  <c r="I91" i="14"/>
  <c r="L91" i="14" s="1"/>
  <c r="I93" i="14"/>
  <c r="L93" i="14" s="1"/>
  <c r="I95" i="14"/>
  <c r="L95" i="14" s="1"/>
  <c r="I97" i="14"/>
  <c r="L97" i="14" s="1"/>
  <c r="I99" i="14"/>
  <c r="L99" i="14" s="1"/>
  <c r="I101" i="14"/>
  <c r="L101" i="14" s="1"/>
  <c r="I103" i="14"/>
  <c r="L103" i="14" s="1"/>
  <c r="I105" i="14"/>
  <c r="L105" i="14" s="1"/>
  <c r="I107" i="14"/>
  <c r="L107" i="14" s="1"/>
  <c r="I109" i="14"/>
  <c r="L109" i="14" s="1"/>
  <c r="I111" i="14"/>
  <c r="L111" i="14" s="1"/>
  <c r="I113" i="14"/>
  <c r="L113" i="14" s="1"/>
  <c r="I115" i="14"/>
  <c r="L115" i="14" s="1"/>
  <c r="I117" i="14"/>
  <c r="L117" i="14" s="1"/>
  <c r="I119" i="14"/>
  <c r="L119" i="14" s="1"/>
  <c r="I121" i="14"/>
  <c r="L121" i="14" s="1"/>
  <c r="I123" i="14"/>
  <c r="L123" i="14" s="1"/>
  <c r="I125" i="14"/>
  <c r="L125" i="14" s="1"/>
  <c r="I127" i="14"/>
  <c r="L127" i="14" s="1"/>
  <c r="I129" i="14"/>
  <c r="L129" i="14" s="1"/>
  <c r="I131" i="14"/>
  <c r="L131" i="14" s="1"/>
  <c r="I133" i="14"/>
  <c r="L133" i="14" s="1"/>
  <c r="I135" i="14"/>
  <c r="L135" i="14" s="1"/>
  <c r="I137" i="14"/>
  <c r="L137" i="14" s="1"/>
  <c r="I139" i="14"/>
  <c r="L139" i="14" s="1"/>
  <c r="I141" i="14"/>
  <c r="L141" i="14" s="1"/>
  <c r="I143" i="14"/>
  <c r="L143" i="14" s="1"/>
  <c r="I145" i="14"/>
  <c r="L145" i="14" s="1"/>
  <c r="J167" i="14"/>
  <c r="J187" i="14"/>
  <c r="J191" i="14"/>
  <c r="J199" i="14"/>
  <c r="I147" i="14"/>
  <c r="L147" i="14" s="1"/>
  <c r="I149" i="14"/>
  <c r="L149" i="14" s="1"/>
  <c r="I151" i="14"/>
  <c r="L151" i="14" s="1"/>
  <c r="I153" i="14"/>
  <c r="L153" i="14" s="1"/>
  <c r="I155" i="14"/>
  <c r="L155" i="14" s="1"/>
  <c r="I157" i="14"/>
  <c r="L157" i="14" s="1"/>
  <c r="I159" i="14"/>
  <c r="L159" i="14" s="1"/>
  <c r="I161" i="14"/>
  <c r="L161" i="14" s="1"/>
  <c r="I163" i="14"/>
  <c r="L163" i="14" s="1"/>
  <c r="I165" i="14"/>
  <c r="L165" i="14" s="1"/>
  <c r="I167" i="14"/>
  <c r="L167" i="14" s="1"/>
  <c r="I169" i="14"/>
  <c r="L169" i="14" s="1"/>
  <c r="I171" i="14"/>
  <c r="L171" i="14" s="1"/>
  <c r="I173" i="14"/>
  <c r="L173" i="14" s="1"/>
  <c r="I175" i="14"/>
  <c r="L175" i="14" s="1"/>
  <c r="I177" i="14"/>
  <c r="L177" i="14" s="1"/>
  <c r="I179" i="14"/>
  <c r="L179" i="14" s="1"/>
  <c r="I181" i="14"/>
  <c r="L181" i="14" s="1"/>
  <c r="I183" i="14"/>
  <c r="L183" i="14" s="1"/>
  <c r="I185" i="14"/>
  <c r="L185" i="14" s="1"/>
  <c r="I187" i="14"/>
  <c r="L187" i="14" s="1"/>
  <c r="I189" i="14"/>
  <c r="L189" i="14" s="1"/>
  <c r="I191" i="14"/>
  <c r="L191" i="14" s="1"/>
  <c r="I193" i="14"/>
  <c r="L193" i="14" s="1"/>
  <c r="I195" i="14"/>
  <c r="L195" i="14" s="1"/>
  <c r="I197" i="14"/>
  <c r="L197" i="14" s="1"/>
  <c r="I199" i="14"/>
  <c r="L199" i="14" s="1"/>
  <c r="J212" i="14"/>
  <c r="J236" i="14"/>
  <c r="I146" i="14"/>
  <c r="L146" i="14" s="1"/>
  <c r="I148" i="14"/>
  <c r="L148" i="14" s="1"/>
  <c r="I150" i="14"/>
  <c r="L150" i="14" s="1"/>
  <c r="I152" i="14"/>
  <c r="L152" i="14" s="1"/>
  <c r="I154" i="14"/>
  <c r="L154" i="14" s="1"/>
  <c r="I156" i="14"/>
  <c r="L156" i="14" s="1"/>
  <c r="I158" i="14"/>
  <c r="L158" i="14" s="1"/>
  <c r="I160" i="14"/>
  <c r="L160" i="14" s="1"/>
  <c r="I162" i="14"/>
  <c r="L162" i="14" s="1"/>
  <c r="I164" i="14"/>
  <c r="L164" i="14" s="1"/>
  <c r="I166" i="14"/>
  <c r="L166" i="14" s="1"/>
  <c r="I168" i="14"/>
  <c r="L168" i="14" s="1"/>
  <c r="I170" i="14"/>
  <c r="L170" i="14" s="1"/>
  <c r="I172" i="14"/>
  <c r="L172" i="14" s="1"/>
  <c r="I174" i="14"/>
  <c r="L174" i="14" s="1"/>
  <c r="I176" i="14"/>
  <c r="L176" i="14" s="1"/>
  <c r="I178" i="14"/>
  <c r="L178" i="14" s="1"/>
  <c r="I180" i="14"/>
  <c r="L180" i="14" s="1"/>
  <c r="I182" i="14"/>
  <c r="L182" i="14" s="1"/>
  <c r="I184" i="14"/>
  <c r="L184" i="14" s="1"/>
  <c r="I186" i="14"/>
  <c r="L186" i="14" s="1"/>
  <c r="I188" i="14"/>
  <c r="L188" i="14" s="1"/>
  <c r="I190" i="14"/>
  <c r="L190" i="14" s="1"/>
  <c r="I192" i="14"/>
  <c r="L192" i="14" s="1"/>
  <c r="I194" i="14"/>
  <c r="L194" i="14" s="1"/>
  <c r="I196" i="14"/>
  <c r="L196" i="14" s="1"/>
  <c r="I198" i="14"/>
  <c r="L198" i="14" s="1"/>
  <c r="J231" i="14"/>
  <c r="I200" i="14"/>
  <c r="L200" i="14" s="1"/>
  <c r="I202" i="14"/>
  <c r="L202" i="14" s="1"/>
  <c r="I204" i="14"/>
  <c r="L204" i="14" s="1"/>
  <c r="I206" i="14"/>
  <c r="L206" i="14" s="1"/>
  <c r="I208" i="14"/>
  <c r="L208" i="14" s="1"/>
  <c r="I210" i="14"/>
  <c r="L210" i="14" s="1"/>
  <c r="I212" i="14"/>
  <c r="L212" i="14" s="1"/>
  <c r="I214" i="14"/>
  <c r="L214" i="14" s="1"/>
  <c r="I216" i="14"/>
  <c r="L216" i="14" s="1"/>
  <c r="I218" i="14"/>
  <c r="L218" i="14" s="1"/>
  <c r="I220" i="14"/>
  <c r="L220" i="14" s="1"/>
  <c r="I222" i="14"/>
  <c r="L222" i="14" s="1"/>
  <c r="I224" i="14"/>
  <c r="L224" i="14" s="1"/>
  <c r="I226" i="14"/>
  <c r="L226" i="14" s="1"/>
  <c r="I228" i="14"/>
  <c r="L228" i="14" s="1"/>
  <c r="I230" i="14"/>
  <c r="L230" i="14" s="1"/>
  <c r="I232" i="14"/>
  <c r="L232" i="14" s="1"/>
  <c r="I234" i="14"/>
  <c r="L234" i="14" s="1"/>
  <c r="I236" i="14"/>
  <c r="L236" i="14" s="1"/>
  <c r="I238" i="14"/>
  <c r="L238" i="14" s="1"/>
  <c r="I240" i="14"/>
  <c r="L240" i="14" s="1"/>
  <c r="I242" i="14"/>
  <c r="L242" i="14" s="1"/>
  <c r="I244" i="14"/>
  <c r="L244" i="14" s="1"/>
  <c r="I246" i="14"/>
  <c r="L246" i="14" s="1"/>
  <c r="I248" i="14"/>
  <c r="L248" i="14" s="1"/>
  <c r="I250" i="14"/>
  <c r="L250" i="14" s="1"/>
  <c r="I252" i="14"/>
  <c r="L252" i="14" s="1"/>
  <c r="I254" i="14"/>
  <c r="L254" i="14" s="1"/>
  <c r="J280" i="14"/>
  <c r="I201" i="14"/>
  <c r="L201" i="14" s="1"/>
  <c r="I203" i="14"/>
  <c r="L203" i="14" s="1"/>
  <c r="I205" i="14"/>
  <c r="L205" i="14" s="1"/>
  <c r="I207" i="14"/>
  <c r="L207" i="14" s="1"/>
  <c r="I209" i="14"/>
  <c r="L209" i="14" s="1"/>
  <c r="I211" i="14"/>
  <c r="L211" i="14" s="1"/>
  <c r="I213" i="14"/>
  <c r="L213" i="14" s="1"/>
  <c r="I215" i="14"/>
  <c r="L215" i="14" s="1"/>
  <c r="I217" i="14"/>
  <c r="L217" i="14" s="1"/>
  <c r="I219" i="14"/>
  <c r="L219" i="14" s="1"/>
  <c r="I221" i="14"/>
  <c r="L221" i="14" s="1"/>
  <c r="I223" i="14"/>
  <c r="L223" i="14" s="1"/>
  <c r="I225" i="14"/>
  <c r="L225" i="14" s="1"/>
  <c r="I227" i="14"/>
  <c r="L227" i="14" s="1"/>
  <c r="I229" i="14"/>
  <c r="L229" i="14" s="1"/>
  <c r="I231" i="14"/>
  <c r="L231" i="14" s="1"/>
  <c r="I233" i="14"/>
  <c r="L233" i="14" s="1"/>
  <c r="I235" i="14"/>
  <c r="L235" i="14" s="1"/>
  <c r="I237" i="14"/>
  <c r="L237" i="14" s="1"/>
  <c r="I239" i="14"/>
  <c r="L239" i="14" s="1"/>
  <c r="I241" i="14"/>
  <c r="L241" i="14" s="1"/>
  <c r="I243" i="14"/>
  <c r="L243" i="14" s="1"/>
  <c r="I245" i="14"/>
  <c r="L245" i="14" s="1"/>
  <c r="I247" i="14"/>
  <c r="L247" i="14" s="1"/>
  <c r="I249" i="14"/>
  <c r="L249" i="14" s="1"/>
  <c r="I251" i="14"/>
  <c r="L251" i="14" s="1"/>
  <c r="I253" i="14"/>
  <c r="L253" i="14" s="1"/>
  <c r="K255" i="14"/>
  <c r="M255" i="14" s="1"/>
  <c r="I255" i="14"/>
  <c r="L255" i="14" s="1"/>
  <c r="I257" i="14"/>
  <c r="L257" i="14" s="1"/>
  <c r="I259" i="14"/>
  <c r="L259" i="14" s="1"/>
  <c r="I261" i="14"/>
  <c r="L261" i="14" s="1"/>
  <c r="I263" i="14"/>
  <c r="L263" i="14" s="1"/>
  <c r="I265" i="14"/>
  <c r="L265" i="14" s="1"/>
  <c r="I267" i="14"/>
  <c r="L267" i="14" s="1"/>
  <c r="I269" i="14"/>
  <c r="L269" i="14" s="1"/>
  <c r="I271" i="14"/>
  <c r="L271" i="14" s="1"/>
  <c r="I273" i="14"/>
  <c r="L273" i="14" s="1"/>
  <c r="I275" i="14"/>
  <c r="L275" i="14" s="1"/>
  <c r="I277" i="14"/>
  <c r="L277" i="14" s="1"/>
  <c r="I279" i="14"/>
  <c r="L279" i="14" s="1"/>
  <c r="I281" i="14"/>
  <c r="L281" i="14" s="1"/>
  <c r="J292" i="14"/>
  <c r="I256" i="14"/>
  <c r="L256" i="14" s="1"/>
  <c r="I258" i="14"/>
  <c r="L258" i="14" s="1"/>
  <c r="I260" i="14"/>
  <c r="L260" i="14" s="1"/>
  <c r="I262" i="14"/>
  <c r="L262" i="14" s="1"/>
  <c r="I264" i="14"/>
  <c r="L264" i="14" s="1"/>
  <c r="I266" i="14"/>
  <c r="L266" i="14" s="1"/>
  <c r="I268" i="14"/>
  <c r="L268" i="14" s="1"/>
  <c r="I270" i="14"/>
  <c r="L270" i="14" s="1"/>
  <c r="I272" i="14"/>
  <c r="L272" i="14" s="1"/>
  <c r="I274" i="14"/>
  <c r="L274" i="14" s="1"/>
  <c r="I276" i="14"/>
  <c r="L276" i="14" s="1"/>
  <c r="I278" i="14"/>
  <c r="L278" i="14" s="1"/>
  <c r="I280" i="14"/>
  <c r="L280" i="14" s="1"/>
  <c r="J293" i="14"/>
  <c r="J297" i="14"/>
  <c r="J301" i="14"/>
  <c r="J305" i="14"/>
  <c r="J309" i="14"/>
  <c r="I282" i="14"/>
  <c r="L282" i="14" s="1"/>
  <c r="I284" i="14"/>
  <c r="L284" i="14" s="1"/>
  <c r="I286" i="14"/>
  <c r="L286" i="14" s="1"/>
  <c r="I288" i="14"/>
  <c r="L288" i="14" s="1"/>
  <c r="I290" i="14"/>
  <c r="L290" i="14" s="1"/>
  <c r="I292" i="14"/>
  <c r="L292" i="14" s="1"/>
  <c r="I294" i="14"/>
  <c r="L294" i="14" s="1"/>
  <c r="I296" i="14"/>
  <c r="L296" i="14" s="1"/>
  <c r="I298" i="14"/>
  <c r="L298" i="14" s="1"/>
  <c r="I300" i="14"/>
  <c r="L300" i="14" s="1"/>
  <c r="I302" i="14"/>
  <c r="L302" i="14" s="1"/>
  <c r="I304" i="14"/>
  <c r="L304" i="14" s="1"/>
  <c r="I306" i="14"/>
  <c r="L306" i="14" s="1"/>
  <c r="I308" i="14"/>
  <c r="L308" i="14" s="1"/>
  <c r="I283" i="14"/>
  <c r="L283" i="14" s="1"/>
  <c r="I285" i="14"/>
  <c r="L285" i="14" s="1"/>
  <c r="I287" i="14"/>
  <c r="L287" i="14" s="1"/>
  <c r="I289" i="14"/>
  <c r="L289" i="14" s="1"/>
  <c r="I291" i="14"/>
  <c r="L291" i="14" s="1"/>
  <c r="I293" i="14"/>
  <c r="L293" i="14" s="1"/>
  <c r="I295" i="14"/>
  <c r="L295" i="14" s="1"/>
  <c r="I297" i="14"/>
  <c r="L297" i="14" s="1"/>
  <c r="I299" i="14"/>
  <c r="L299" i="14" s="1"/>
  <c r="I301" i="14"/>
  <c r="L301" i="14" s="1"/>
  <c r="I303" i="14"/>
  <c r="L303" i="14" s="1"/>
  <c r="I305" i="14"/>
  <c r="L305" i="14" s="1"/>
  <c r="I307" i="14"/>
  <c r="L307" i="14" s="1"/>
  <c r="I309" i="14"/>
  <c r="L309" i="14" s="1"/>
  <c r="E15" i="13"/>
  <c r="E19" i="13"/>
  <c r="E23" i="13"/>
  <c r="E27" i="13"/>
  <c r="E31" i="13"/>
  <c r="E35" i="13"/>
  <c r="E39" i="13"/>
  <c r="E43" i="13"/>
  <c r="E47" i="13"/>
  <c r="E51" i="13"/>
  <c r="E55" i="13"/>
  <c r="E59" i="13"/>
  <c r="E63" i="13"/>
  <c r="E67" i="13"/>
  <c r="E71" i="13"/>
  <c r="E75" i="13"/>
  <c r="E79" i="13"/>
  <c r="E83" i="13"/>
  <c r="E87" i="13"/>
  <c r="E91" i="13"/>
  <c r="E95" i="13"/>
  <c r="E99" i="13"/>
  <c r="E103" i="13"/>
  <c r="E107" i="13"/>
  <c r="E111" i="13"/>
  <c r="E115" i="13"/>
  <c r="E119" i="13"/>
  <c r="E123" i="13"/>
  <c r="E17" i="13"/>
  <c r="E21" i="13"/>
  <c r="E25" i="13"/>
  <c r="E29" i="13"/>
  <c r="E33" i="13"/>
  <c r="E37" i="13"/>
  <c r="E41" i="13"/>
  <c r="E45" i="13"/>
  <c r="E49" i="13"/>
  <c r="E53" i="13"/>
  <c r="E57" i="13"/>
  <c r="E61" i="13"/>
  <c r="E65" i="13"/>
  <c r="E69" i="13"/>
  <c r="E73" i="13"/>
  <c r="E77" i="13"/>
  <c r="E81" i="13"/>
  <c r="E85" i="13"/>
  <c r="E89" i="13"/>
  <c r="E93" i="13"/>
  <c r="E97" i="13"/>
  <c r="E101" i="13"/>
  <c r="E105" i="13"/>
  <c r="E109" i="13"/>
  <c r="E113" i="13"/>
  <c r="E117" i="13"/>
  <c r="E121" i="13"/>
  <c r="E125" i="13"/>
  <c r="E14" i="13"/>
  <c r="E16" i="13"/>
  <c r="E18" i="13"/>
  <c r="E20" i="13"/>
  <c r="E22" i="13"/>
  <c r="E24" i="13"/>
  <c r="E26" i="13"/>
  <c r="E28" i="13"/>
  <c r="E30" i="13"/>
  <c r="E32" i="13"/>
  <c r="E34" i="13"/>
  <c r="E36" i="13"/>
  <c r="E38" i="13"/>
  <c r="E40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E66" i="13"/>
  <c r="E68" i="13"/>
  <c r="E70" i="13"/>
  <c r="E72" i="13"/>
  <c r="E74" i="13"/>
  <c r="E76" i="13"/>
  <c r="E78" i="13"/>
  <c r="E80" i="13"/>
  <c r="E82" i="13"/>
  <c r="E84" i="13"/>
  <c r="E86" i="13"/>
  <c r="E88" i="13"/>
  <c r="E90" i="13"/>
  <c r="E92" i="13"/>
  <c r="E94" i="13"/>
  <c r="E96" i="13"/>
  <c r="E98" i="13"/>
  <c r="E100" i="13"/>
  <c r="E102" i="13"/>
  <c r="E104" i="13"/>
  <c r="E106" i="13"/>
  <c r="E108" i="13"/>
  <c r="E110" i="13"/>
  <c r="E112" i="13"/>
  <c r="E114" i="13"/>
  <c r="E116" i="13"/>
  <c r="E118" i="13"/>
  <c r="E120" i="13"/>
  <c r="E122" i="13"/>
  <c r="E124" i="13"/>
  <c r="E127" i="13"/>
  <c r="E128" i="13"/>
  <c r="E131" i="13"/>
  <c r="E132" i="13"/>
  <c r="E135" i="13"/>
  <c r="E136" i="13"/>
  <c r="E139" i="13"/>
  <c r="E140" i="13"/>
  <c r="E143" i="13"/>
  <c r="E144" i="13"/>
  <c r="E147" i="13"/>
  <c r="E148" i="13"/>
  <c r="E151" i="13"/>
  <c r="E152" i="13"/>
  <c r="E155" i="13"/>
  <c r="E156" i="13"/>
  <c r="E159" i="13"/>
  <c r="E160" i="13"/>
  <c r="E163" i="13"/>
  <c r="E164" i="13"/>
  <c r="E167" i="13"/>
  <c r="E168" i="13"/>
  <c r="E171" i="13"/>
  <c r="E172" i="13"/>
  <c r="E175" i="13"/>
  <c r="E176" i="13"/>
  <c r="E179" i="13"/>
  <c r="E180" i="13"/>
  <c r="E183" i="13"/>
  <c r="E184" i="13"/>
  <c r="E187" i="13"/>
  <c r="E188" i="13"/>
  <c r="E191" i="13"/>
  <c r="E192" i="13"/>
  <c r="E195" i="13"/>
  <c r="E196" i="13"/>
  <c r="E199" i="13"/>
  <c r="E200" i="13"/>
  <c r="E203" i="13"/>
  <c r="E204" i="13"/>
  <c r="E207" i="13"/>
  <c r="E208" i="13"/>
  <c r="E211" i="13"/>
  <c r="E212" i="13"/>
  <c r="E215" i="13"/>
  <c r="E216" i="13"/>
  <c r="E219" i="13"/>
  <c r="E220" i="13"/>
  <c r="E223" i="13"/>
  <c r="E224" i="13"/>
  <c r="E227" i="13"/>
  <c r="E228" i="13"/>
  <c r="E231" i="13"/>
  <c r="E232" i="13"/>
  <c r="E235" i="13"/>
  <c r="E236" i="13"/>
  <c r="E242" i="13"/>
  <c r="E246" i="13"/>
  <c r="E250" i="13"/>
  <c r="E254" i="13"/>
  <c r="E258" i="13"/>
  <c r="E262" i="13"/>
  <c r="E266" i="13"/>
  <c r="E270" i="13"/>
  <c r="E274" i="13"/>
  <c r="E278" i="13"/>
  <c r="E282" i="13"/>
  <c r="E286" i="13"/>
  <c r="E290" i="13"/>
  <c r="E294" i="13"/>
  <c r="E298" i="13"/>
  <c r="E302" i="13"/>
  <c r="E306" i="13"/>
  <c r="E310" i="13"/>
  <c r="E314" i="13"/>
  <c r="E318" i="13"/>
  <c r="E322" i="13"/>
  <c r="E326" i="13"/>
  <c r="E330" i="13"/>
  <c r="E334" i="13"/>
  <c r="E338" i="13"/>
  <c r="E342" i="13"/>
  <c r="E346" i="13"/>
  <c r="E350" i="13"/>
  <c r="E354" i="13"/>
  <c r="E358" i="13"/>
  <c r="E362" i="13"/>
  <c r="E366" i="13"/>
  <c r="E370" i="13"/>
  <c r="E374" i="13"/>
  <c r="E378" i="13"/>
  <c r="E382" i="13"/>
  <c r="E386" i="13"/>
  <c r="E390" i="13"/>
  <c r="E394" i="13"/>
  <c r="E398" i="13"/>
  <c r="E402" i="13"/>
  <c r="E406" i="13"/>
  <c r="E410" i="13"/>
  <c r="E414" i="13"/>
  <c r="E418" i="13"/>
  <c r="E422" i="13"/>
  <c r="E426" i="13"/>
  <c r="E430" i="13"/>
  <c r="E434" i="13"/>
  <c r="E438" i="13"/>
  <c r="E442" i="13"/>
  <c r="E446" i="13"/>
  <c r="E450" i="13"/>
  <c r="E454" i="13"/>
  <c r="E458" i="13"/>
  <c r="E462" i="13"/>
  <c r="E466" i="13"/>
  <c r="E470" i="13"/>
  <c r="E474" i="13"/>
  <c r="E478" i="13"/>
  <c r="E482" i="13"/>
  <c r="E486" i="13"/>
  <c r="E490" i="13"/>
  <c r="E494" i="13"/>
  <c r="E498" i="13"/>
  <c r="E502" i="13"/>
  <c r="E506" i="13"/>
  <c r="E510" i="13"/>
  <c r="E514" i="13"/>
  <c r="E518" i="13"/>
  <c r="E522" i="13"/>
  <c r="E129" i="13"/>
  <c r="E133" i="13"/>
  <c r="E137" i="13"/>
  <c r="E141" i="13"/>
  <c r="E145" i="13"/>
  <c r="E149" i="13"/>
  <c r="E153" i="13"/>
  <c r="E157" i="13"/>
  <c r="E161" i="13"/>
  <c r="E165" i="13"/>
  <c r="E169" i="13"/>
  <c r="E173" i="13"/>
  <c r="E177" i="13"/>
  <c r="E181" i="13"/>
  <c r="E185" i="13"/>
  <c r="E189" i="13"/>
  <c r="E193" i="13"/>
  <c r="E197" i="13"/>
  <c r="E201" i="13"/>
  <c r="E205" i="13"/>
  <c r="E209" i="13"/>
  <c r="E213" i="13"/>
  <c r="E217" i="13"/>
  <c r="E221" i="13"/>
  <c r="E225" i="13"/>
  <c r="E229" i="13"/>
  <c r="E233" i="13"/>
  <c r="E237" i="13"/>
  <c r="E240" i="13"/>
  <c r="E244" i="13"/>
  <c r="E248" i="13"/>
  <c r="E252" i="13"/>
  <c r="E256" i="13"/>
  <c r="E260" i="13"/>
  <c r="E264" i="13"/>
  <c r="E268" i="13"/>
  <c r="E272" i="13"/>
  <c r="E276" i="13"/>
  <c r="E280" i="13"/>
  <c r="E284" i="13"/>
  <c r="E288" i="13"/>
  <c r="E292" i="13"/>
  <c r="E296" i="13"/>
  <c r="E300" i="13"/>
  <c r="E304" i="13"/>
  <c r="E308" i="13"/>
  <c r="E312" i="13"/>
  <c r="E316" i="13"/>
  <c r="E320" i="13"/>
  <c r="E324" i="13"/>
  <c r="E328" i="13"/>
  <c r="E332" i="13"/>
  <c r="E336" i="13"/>
  <c r="E340" i="13"/>
  <c r="E344" i="13"/>
  <c r="E348" i="13"/>
  <c r="E352" i="13"/>
  <c r="E356" i="13"/>
  <c r="E360" i="13"/>
  <c r="E364" i="13"/>
  <c r="E368" i="13"/>
  <c r="E372" i="13"/>
  <c r="E376" i="13"/>
  <c r="E380" i="13"/>
  <c r="E384" i="13"/>
  <c r="E388" i="13"/>
  <c r="E392" i="13"/>
  <c r="E396" i="13"/>
  <c r="E400" i="13"/>
  <c r="E404" i="13"/>
  <c r="E408" i="13"/>
  <c r="E412" i="13"/>
  <c r="E416" i="13"/>
  <c r="E420" i="13"/>
  <c r="E424" i="13"/>
  <c r="E428" i="13"/>
  <c r="E432" i="13"/>
  <c r="E436" i="13"/>
  <c r="E440" i="13"/>
  <c r="E444" i="13"/>
  <c r="E448" i="13"/>
  <c r="E452" i="13"/>
  <c r="E456" i="13"/>
  <c r="E460" i="13"/>
  <c r="E464" i="13"/>
  <c r="E468" i="13"/>
  <c r="E472" i="13"/>
  <c r="E476" i="13"/>
  <c r="E480" i="13"/>
  <c r="E484" i="13"/>
  <c r="E488" i="13"/>
  <c r="E492" i="13"/>
  <c r="E496" i="13"/>
  <c r="E500" i="13"/>
  <c r="E504" i="13"/>
  <c r="E508" i="13"/>
  <c r="E512" i="13"/>
  <c r="E516" i="13"/>
  <c r="E520" i="13"/>
  <c r="E525" i="13"/>
  <c r="E526" i="13"/>
  <c r="E529" i="13"/>
  <c r="E530" i="13"/>
  <c r="E533" i="13"/>
  <c r="E534" i="13"/>
  <c r="E537" i="13"/>
  <c r="E538" i="13"/>
  <c r="E541" i="13"/>
  <c r="E542" i="13"/>
  <c r="E545" i="13"/>
  <c r="E546" i="13"/>
  <c r="E549" i="13"/>
  <c r="E550" i="13"/>
  <c r="E553" i="13"/>
  <c r="E554" i="13"/>
  <c r="E557" i="13"/>
  <c r="E558" i="13"/>
  <c r="E561" i="13"/>
  <c r="E562" i="13"/>
  <c r="E565" i="13"/>
  <c r="E566" i="13"/>
  <c r="E569" i="13"/>
  <c r="E570" i="13"/>
  <c r="E573" i="13"/>
  <c r="E574" i="13"/>
  <c r="E577" i="13"/>
  <c r="E578" i="13"/>
  <c r="E581" i="13"/>
  <c r="E582" i="13"/>
  <c r="E585" i="13"/>
  <c r="E586" i="13"/>
  <c r="E589" i="13"/>
  <c r="E590" i="13"/>
  <c r="E593" i="13"/>
  <c r="E594" i="13"/>
  <c r="E597" i="13"/>
  <c r="E598" i="13"/>
  <c r="E601" i="13"/>
  <c r="E602" i="13"/>
  <c r="E605" i="13"/>
  <c r="E606" i="13"/>
  <c r="E609" i="13"/>
  <c r="E610" i="13"/>
  <c r="E613" i="13"/>
  <c r="E617" i="13"/>
  <c r="E621" i="13"/>
  <c r="E625" i="13"/>
  <c r="E629" i="13"/>
  <c r="E633" i="13"/>
  <c r="E637" i="13"/>
  <c r="E641" i="13"/>
  <c r="E645" i="13"/>
  <c r="E649" i="13"/>
  <c r="E653" i="13"/>
  <c r="E657" i="13"/>
  <c r="E661" i="13"/>
  <c r="E665" i="13"/>
  <c r="E669" i="13"/>
  <c r="E673" i="13"/>
  <c r="E677" i="13"/>
  <c r="E681" i="13"/>
  <c r="E685" i="13"/>
  <c r="E689" i="13"/>
  <c r="E693" i="13"/>
  <c r="E697" i="13"/>
  <c r="E701" i="13"/>
  <c r="E705" i="13"/>
  <c r="E709" i="13"/>
  <c r="E713" i="13"/>
  <c r="E717" i="13"/>
  <c r="E721" i="13"/>
  <c r="E725" i="13"/>
  <c r="E729" i="13"/>
  <c r="E733" i="13"/>
  <c r="E737" i="13"/>
  <c r="E741" i="13"/>
  <c r="E745" i="13"/>
  <c r="E749" i="13"/>
  <c r="E753" i="13"/>
  <c r="E757" i="13"/>
  <c r="E761" i="13"/>
  <c r="E765" i="13"/>
  <c r="E769" i="13"/>
  <c r="E773" i="13"/>
  <c r="E777" i="13"/>
  <c r="E781" i="13"/>
  <c r="E785" i="13"/>
  <c r="E789" i="13"/>
  <c r="E793" i="13"/>
  <c r="E797" i="13"/>
  <c r="E801" i="13"/>
  <c r="E805" i="13"/>
  <c r="E809" i="13"/>
  <c r="E813" i="13"/>
  <c r="E817" i="13"/>
  <c r="E821" i="13"/>
  <c r="E825" i="13"/>
  <c r="E829" i="13"/>
  <c r="E833" i="13"/>
  <c r="E837" i="13"/>
  <c r="E841" i="13"/>
  <c r="E845" i="13"/>
  <c r="E849" i="13"/>
  <c r="E853" i="13"/>
  <c r="E857" i="13"/>
  <c r="E861" i="13"/>
  <c r="E865" i="13"/>
  <c r="E869" i="13"/>
  <c r="E873" i="13"/>
  <c r="E877" i="13"/>
  <c r="E881" i="13"/>
  <c r="E885" i="13"/>
  <c r="E889" i="13"/>
  <c r="E893" i="13"/>
  <c r="E897" i="13"/>
  <c r="E901" i="13"/>
  <c r="E905" i="13"/>
  <c r="E909" i="13"/>
  <c r="E913" i="13"/>
  <c r="E917" i="13"/>
  <c r="E921" i="13"/>
  <c r="E925" i="13"/>
  <c r="E929" i="13"/>
  <c r="E933" i="13"/>
  <c r="E937" i="13"/>
  <c r="E941" i="13"/>
  <c r="E945" i="13"/>
  <c r="E949" i="13"/>
  <c r="E953" i="13"/>
  <c r="E954" i="13"/>
  <c r="E239" i="13"/>
  <c r="E241" i="13"/>
  <c r="E243" i="13"/>
  <c r="E245" i="13"/>
  <c r="E247" i="13"/>
  <c r="E249" i="13"/>
  <c r="E251" i="13"/>
  <c r="E253" i="13"/>
  <c r="E255" i="13"/>
  <c r="E257" i="13"/>
  <c r="E259" i="13"/>
  <c r="E261" i="13"/>
  <c r="E263" i="13"/>
  <c r="E265" i="13"/>
  <c r="E267" i="13"/>
  <c r="E269" i="13"/>
  <c r="E271" i="13"/>
  <c r="E273" i="13"/>
  <c r="E275" i="13"/>
  <c r="E277" i="13"/>
  <c r="E279" i="13"/>
  <c r="E281" i="13"/>
  <c r="E283" i="13"/>
  <c r="E285" i="13"/>
  <c r="E287" i="13"/>
  <c r="E289" i="13"/>
  <c r="E291" i="13"/>
  <c r="E293" i="13"/>
  <c r="E295" i="13"/>
  <c r="E297" i="13"/>
  <c r="E299" i="13"/>
  <c r="E301" i="13"/>
  <c r="E303" i="13"/>
  <c r="E305" i="13"/>
  <c r="E307" i="13"/>
  <c r="E309" i="13"/>
  <c r="E311" i="13"/>
  <c r="E313" i="13"/>
  <c r="E315" i="13"/>
  <c r="E317" i="13"/>
  <c r="E319" i="13"/>
  <c r="E321" i="13"/>
  <c r="E323" i="13"/>
  <c r="E325" i="13"/>
  <c r="E327" i="13"/>
  <c r="E329" i="13"/>
  <c r="E331" i="13"/>
  <c r="E333" i="13"/>
  <c r="E335" i="13"/>
  <c r="E337" i="13"/>
  <c r="E339" i="13"/>
  <c r="E341" i="13"/>
  <c r="E343" i="13"/>
  <c r="E345" i="13"/>
  <c r="E347" i="13"/>
  <c r="E349" i="13"/>
  <c r="E351" i="13"/>
  <c r="E353" i="13"/>
  <c r="E355" i="13"/>
  <c r="E357" i="13"/>
  <c r="E359" i="13"/>
  <c r="E361" i="13"/>
  <c r="E363" i="13"/>
  <c r="E365" i="13"/>
  <c r="E367" i="13"/>
  <c r="E369" i="13"/>
  <c r="E371" i="13"/>
  <c r="E373" i="13"/>
  <c r="E375" i="13"/>
  <c r="E377" i="13"/>
  <c r="E379" i="13"/>
  <c r="E381" i="13"/>
  <c r="E383" i="13"/>
  <c r="E385" i="13"/>
  <c r="E387" i="13"/>
  <c r="E389" i="13"/>
  <c r="E391" i="13"/>
  <c r="E393" i="13"/>
  <c r="E395" i="13"/>
  <c r="E397" i="13"/>
  <c r="E399" i="13"/>
  <c r="E401" i="13"/>
  <c r="E403" i="13"/>
  <c r="E405" i="13"/>
  <c r="E407" i="13"/>
  <c r="E409" i="13"/>
  <c r="E411" i="13"/>
  <c r="E413" i="13"/>
  <c r="E415" i="13"/>
  <c r="E417" i="13"/>
  <c r="E419" i="13"/>
  <c r="E421" i="13"/>
  <c r="E423" i="13"/>
  <c r="E425" i="13"/>
  <c r="E427" i="13"/>
  <c r="E429" i="13"/>
  <c r="E431" i="13"/>
  <c r="E433" i="13"/>
  <c r="E435" i="13"/>
  <c r="E437" i="13"/>
  <c r="E439" i="13"/>
  <c r="E441" i="13"/>
  <c r="E443" i="13"/>
  <c r="E445" i="13"/>
  <c r="E447" i="13"/>
  <c r="E449" i="13"/>
  <c r="E451" i="13"/>
  <c r="E453" i="13"/>
  <c r="E455" i="13"/>
  <c r="E457" i="13"/>
  <c r="E459" i="13"/>
  <c r="E461" i="13"/>
  <c r="E463" i="13"/>
  <c r="E465" i="13"/>
  <c r="E467" i="13"/>
  <c r="E469" i="13"/>
  <c r="E471" i="13"/>
  <c r="E473" i="13"/>
  <c r="E475" i="13"/>
  <c r="E477" i="13"/>
  <c r="E479" i="13"/>
  <c r="E481" i="13"/>
  <c r="E483" i="13"/>
  <c r="E485" i="13"/>
  <c r="E487" i="13"/>
  <c r="E489" i="13"/>
  <c r="E491" i="13"/>
  <c r="E493" i="13"/>
  <c r="E495" i="13"/>
  <c r="E497" i="13"/>
  <c r="E499" i="13"/>
  <c r="E501" i="13"/>
  <c r="E503" i="13"/>
  <c r="E505" i="13"/>
  <c r="E507" i="13"/>
  <c r="E509" i="13"/>
  <c r="E511" i="13"/>
  <c r="E513" i="13"/>
  <c r="E515" i="13"/>
  <c r="E517" i="13"/>
  <c r="E519" i="13"/>
  <c r="E521" i="13"/>
  <c r="E524" i="13"/>
  <c r="E528" i="13"/>
  <c r="E532" i="13"/>
  <c r="E536" i="13"/>
  <c r="E540" i="13"/>
  <c r="E544" i="13"/>
  <c r="E548" i="13"/>
  <c r="E552" i="13"/>
  <c r="E556" i="13"/>
  <c r="E560" i="13"/>
  <c r="E564" i="13"/>
  <c r="E568" i="13"/>
  <c r="E572" i="13"/>
  <c r="E576" i="13"/>
  <c r="E580" i="13"/>
  <c r="E584" i="13"/>
  <c r="E588" i="13"/>
  <c r="E592" i="13"/>
  <c r="E596" i="13"/>
  <c r="E600" i="13"/>
  <c r="E604" i="13"/>
  <c r="E608" i="13"/>
  <c r="E612" i="13"/>
  <c r="E615" i="13"/>
  <c r="E619" i="13"/>
  <c r="E623" i="13"/>
  <c r="E627" i="13"/>
  <c r="E631" i="13"/>
  <c r="E635" i="13"/>
  <c r="E639" i="13"/>
  <c r="E643" i="13"/>
  <c r="E647" i="13"/>
  <c r="E651" i="13"/>
  <c r="E655" i="13"/>
  <c r="E659" i="13"/>
  <c r="E663" i="13"/>
  <c r="E667" i="13"/>
  <c r="E671" i="13"/>
  <c r="E675" i="13"/>
  <c r="E679" i="13"/>
  <c r="E683" i="13"/>
  <c r="E687" i="13"/>
  <c r="E691" i="13"/>
  <c r="E695" i="13"/>
  <c r="E699" i="13"/>
  <c r="E703" i="13"/>
  <c r="E707" i="13"/>
  <c r="E711" i="13"/>
  <c r="E715" i="13"/>
  <c r="E719" i="13"/>
  <c r="E723" i="13"/>
  <c r="E727" i="13"/>
  <c r="E731" i="13"/>
  <c r="E735" i="13"/>
  <c r="E739" i="13"/>
  <c r="E743" i="13"/>
  <c r="E747" i="13"/>
  <c r="E751" i="13"/>
  <c r="E755" i="13"/>
  <c r="E759" i="13"/>
  <c r="E763" i="13"/>
  <c r="E767" i="13"/>
  <c r="E771" i="13"/>
  <c r="E775" i="13"/>
  <c r="E779" i="13"/>
  <c r="E783" i="13"/>
  <c r="E787" i="13"/>
  <c r="E791" i="13"/>
  <c r="E795" i="13"/>
  <c r="E799" i="13"/>
  <c r="E803" i="13"/>
  <c r="E807" i="13"/>
  <c r="E811" i="13"/>
  <c r="E815" i="13"/>
  <c r="E819" i="13"/>
  <c r="E823" i="13"/>
  <c r="E827" i="13"/>
  <c r="E831" i="13"/>
  <c r="E835" i="13"/>
  <c r="E839" i="13"/>
  <c r="E843" i="13"/>
  <c r="E847" i="13"/>
  <c r="E851" i="13"/>
  <c r="E855" i="13"/>
  <c r="E859" i="13"/>
  <c r="E863" i="13"/>
  <c r="E867" i="13"/>
  <c r="E871" i="13"/>
  <c r="E875" i="13"/>
  <c r="E879" i="13"/>
  <c r="E883" i="13"/>
  <c r="E887" i="13"/>
  <c r="E891" i="13"/>
  <c r="E895" i="13"/>
  <c r="E899" i="13"/>
  <c r="E903" i="13"/>
  <c r="E907" i="13"/>
  <c r="E911" i="13"/>
  <c r="E915" i="13"/>
  <c r="E919" i="13"/>
  <c r="E923" i="13"/>
  <c r="E927" i="13"/>
  <c r="E931" i="13"/>
  <c r="E935" i="13"/>
  <c r="E939" i="13"/>
  <c r="E943" i="13"/>
  <c r="E947" i="13"/>
  <c r="E951" i="13"/>
  <c r="E614" i="13"/>
  <c r="E616" i="13"/>
  <c r="E618" i="13"/>
  <c r="E620" i="13"/>
  <c r="E622" i="13"/>
  <c r="E624" i="13"/>
  <c r="E626" i="13"/>
  <c r="E628" i="13"/>
  <c r="E630" i="13"/>
  <c r="E632" i="13"/>
  <c r="E634" i="13"/>
  <c r="E636" i="13"/>
  <c r="E638" i="13"/>
  <c r="E640" i="13"/>
  <c r="E642" i="13"/>
  <c r="E644" i="13"/>
  <c r="E646" i="13"/>
  <c r="E648" i="13"/>
  <c r="E650" i="13"/>
  <c r="E652" i="13"/>
  <c r="E654" i="13"/>
  <c r="E656" i="13"/>
  <c r="E658" i="13"/>
  <c r="E660" i="13"/>
  <c r="E662" i="13"/>
  <c r="E664" i="13"/>
  <c r="E666" i="13"/>
  <c r="E668" i="13"/>
  <c r="E670" i="13"/>
  <c r="E672" i="13"/>
  <c r="E674" i="13"/>
  <c r="E676" i="13"/>
  <c r="E678" i="13"/>
  <c r="E680" i="13"/>
  <c r="E682" i="13"/>
  <c r="E684" i="13"/>
  <c r="E686" i="13"/>
  <c r="E688" i="13"/>
  <c r="E690" i="13"/>
  <c r="E692" i="13"/>
  <c r="E694" i="13"/>
  <c r="E696" i="13"/>
  <c r="E698" i="13"/>
  <c r="E700" i="13"/>
  <c r="E702" i="13"/>
  <c r="E704" i="13"/>
  <c r="E706" i="13"/>
  <c r="E708" i="13"/>
  <c r="E710" i="13"/>
  <c r="E712" i="13"/>
  <c r="E714" i="13"/>
  <c r="E716" i="13"/>
  <c r="E718" i="13"/>
  <c r="E720" i="13"/>
  <c r="E722" i="13"/>
  <c r="E724" i="13"/>
  <c r="E726" i="13"/>
  <c r="E728" i="13"/>
  <c r="E730" i="13"/>
  <c r="E732" i="13"/>
  <c r="E734" i="13"/>
  <c r="E736" i="13"/>
  <c r="E738" i="13"/>
  <c r="E740" i="13"/>
  <c r="E742" i="13"/>
  <c r="E744" i="13"/>
  <c r="E746" i="13"/>
  <c r="E748" i="13"/>
  <c r="E750" i="13"/>
  <c r="E752" i="13"/>
  <c r="E754" i="13"/>
  <c r="E756" i="13"/>
  <c r="E758" i="13"/>
  <c r="E760" i="13"/>
  <c r="E762" i="13"/>
  <c r="E764" i="13"/>
  <c r="E766" i="13"/>
  <c r="E768" i="13"/>
  <c r="E770" i="13"/>
  <c r="E772" i="13"/>
  <c r="E774" i="13"/>
  <c r="E776" i="13"/>
  <c r="E778" i="13"/>
  <c r="E780" i="13"/>
  <c r="E782" i="13"/>
  <c r="E784" i="13"/>
  <c r="E786" i="13"/>
  <c r="E788" i="13"/>
  <c r="E790" i="13"/>
  <c r="E792" i="13"/>
  <c r="E794" i="13"/>
  <c r="E796" i="13"/>
  <c r="E798" i="13"/>
  <c r="E800" i="13"/>
  <c r="E802" i="13"/>
  <c r="E804" i="13"/>
  <c r="E806" i="13"/>
  <c r="E808" i="13"/>
  <c r="E810" i="13"/>
  <c r="E812" i="13"/>
  <c r="E814" i="13"/>
  <c r="E816" i="13"/>
  <c r="E818" i="13"/>
  <c r="E820" i="13"/>
  <c r="E822" i="13"/>
  <c r="E824" i="13"/>
  <c r="E826" i="13"/>
  <c r="E828" i="13"/>
  <c r="E830" i="13"/>
  <c r="E832" i="13"/>
  <c r="E834" i="13"/>
  <c r="E836" i="13"/>
  <c r="E838" i="13"/>
  <c r="E840" i="13"/>
  <c r="E842" i="13"/>
  <c r="E844" i="13"/>
  <c r="E846" i="13"/>
  <c r="E848" i="13"/>
  <c r="E850" i="13"/>
  <c r="E852" i="13"/>
  <c r="E854" i="13"/>
  <c r="E856" i="13"/>
  <c r="E858" i="13"/>
  <c r="E860" i="13"/>
  <c r="E862" i="13"/>
  <c r="E864" i="13"/>
  <c r="E866" i="13"/>
  <c r="E868" i="13"/>
  <c r="E870" i="13"/>
  <c r="E872" i="13"/>
  <c r="E874" i="13"/>
  <c r="E876" i="13"/>
  <c r="E878" i="13"/>
  <c r="E880" i="13"/>
  <c r="E882" i="13"/>
  <c r="E884" i="13"/>
  <c r="E886" i="13"/>
  <c r="E888" i="13"/>
  <c r="E890" i="13"/>
  <c r="E892" i="13"/>
  <c r="E894" i="13"/>
  <c r="E896" i="13"/>
  <c r="E898" i="13"/>
  <c r="E900" i="13"/>
  <c r="E902" i="13"/>
  <c r="E904" i="13"/>
  <c r="E906" i="13"/>
  <c r="E908" i="13"/>
  <c r="E910" i="13"/>
  <c r="E912" i="13"/>
  <c r="E914" i="13"/>
  <c r="E916" i="13"/>
  <c r="E918" i="13"/>
  <c r="E920" i="13"/>
  <c r="E922" i="13"/>
  <c r="E924" i="13"/>
  <c r="E926" i="13"/>
  <c r="E928" i="13"/>
  <c r="E930" i="13"/>
  <c r="E932" i="13"/>
  <c r="E934" i="13"/>
  <c r="E936" i="13"/>
  <c r="E938" i="13"/>
  <c r="E940" i="13"/>
  <c r="E942" i="13"/>
  <c r="E944" i="13"/>
  <c r="E946" i="13"/>
  <c r="E948" i="13"/>
  <c r="E950" i="13"/>
  <c r="E952" i="13"/>
  <c r="E955" i="13"/>
  <c r="E958" i="13"/>
  <c r="E959" i="13"/>
  <c r="E962" i="13"/>
  <c r="E963" i="13"/>
  <c r="E966" i="13"/>
  <c r="E967" i="13"/>
  <c r="E970" i="13"/>
  <c r="E971" i="13"/>
  <c r="E974" i="13"/>
  <c r="E975" i="13"/>
  <c r="E977" i="13"/>
  <c r="E981" i="13"/>
  <c r="E985" i="13"/>
  <c r="E989" i="13"/>
  <c r="E993" i="13"/>
  <c r="E997" i="13"/>
  <c r="E1001" i="13"/>
  <c r="E1005" i="13"/>
  <c r="E1009" i="13"/>
  <c r="E1013" i="13"/>
  <c r="E1017" i="13"/>
  <c r="E1021" i="13"/>
  <c r="E1025" i="13"/>
  <c r="E1029" i="13"/>
  <c r="E1033" i="13"/>
  <c r="E1037" i="13"/>
  <c r="E1041" i="13"/>
  <c r="E1045" i="13"/>
  <c r="E1049" i="13"/>
  <c r="E1053" i="13"/>
  <c r="E1057" i="13"/>
  <c r="E1061" i="13"/>
  <c r="E1065" i="13"/>
  <c r="E1069" i="13"/>
  <c r="E1073" i="13"/>
  <c r="E1077" i="13"/>
  <c r="E1081" i="13"/>
  <c r="E1085" i="13"/>
  <c r="E1089" i="13"/>
  <c r="E1093" i="13"/>
  <c r="E1097" i="13"/>
  <c r="E1101" i="13"/>
  <c r="E1105" i="13"/>
  <c r="E1109" i="13"/>
  <c r="E1113" i="13"/>
  <c r="E1117" i="13"/>
  <c r="E1121" i="13"/>
  <c r="E1125" i="13"/>
  <c r="E1129" i="13"/>
  <c r="E1133" i="13"/>
  <c r="E1137" i="13"/>
  <c r="E1141" i="13"/>
  <c r="E1145" i="13"/>
  <c r="E956" i="13"/>
  <c r="E960" i="13"/>
  <c r="E964" i="13"/>
  <c r="E968" i="13"/>
  <c r="E972" i="13"/>
  <c r="E979" i="13"/>
  <c r="E983" i="13"/>
  <c r="E987" i="13"/>
  <c r="E991" i="13"/>
  <c r="E995" i="13"/>
  <c r="E999" i="13"/>
  <c r="E1003" i="13"/>
  <c r="E1007" i="13"/>
  <c r="E1011" i="13"/>
  <c r="E1015" i="13"/>
  <c r="E1019" i="13"/>
  <c r="E1023" i="13"/>
  <c r="E1027" i="13"/>
  <c r="E1031" i="13"/>
  <c r="E1035" i="13"/>
  <c r="E1039" i="13"/>
  <c r="E1043" i="13"/>
  <c r="E1047" i="13"/>
  <c r="E1051" i="13"/>
  <c r="E1055" i="13"/>
  <c r="E1059" i="13"/>
  <c r="E1063" i="13"/>
  <c r="E1067" i="13"/>
  <c r="E1071" i="13"/>
  <c r="E1075" i="13"/>
  <c r="E1079" i="13"/>
  <c r="E1083" i="13"/>
  <c r="E1087" i="13"/>
  <c r="E1091" i="13"/>
  <c r="E1095" i="13"/>
  <c r="E1099" i="13"/>
  <c r="E1103" i="13"/>
  <c r="E1107" i="13"/>
  <c r="E1111" i="13"/>
  <c r="E1115" i="13"/>
  <c r="E1119" i="13"/>
  <c r="E1123" i="13"/>
  <c r="E1127" i="13"/>
  <c r="E1131" i="13"/>
  <c r="E1135" i="13"/>
  <c r="E1139" i="13"/>
  <c r="E1143" i="13"/>
  <c r="E1147" i="13"/>
  <c r="E1148" i="13"/>
  <c r="E976" i="13"/>
  <c r="E978" i="13"/>
  <c r="E980" i="13"/>
  <c r="E982" i="13"/>
  <c r="E984" i="13"/>
  <c r="E986" i="13"/>
  <c r="E988" i="13"/>
  <c r="E990" i="13"/>
  <c r="E992" i="13"/>
  <c r="E994" i="13"/>
  <c r="E996" i="13"/>
  <c r="E998" i="13"/>
  <c r="E1000" i="13"/>
  <c r="E1002" i="13"/>
  <c r="E1004" i="13"/>
  <c r="E1006" i="13"/>
  <c r="E1008" i="13"/>
  <c r="E1010" i="13"/>
  <c r="E1012" i="13"/>
  <c r="E1014" i="13"/>
  <c r="E1016" i="13"/>
  <c r="E1018" i="13"/>
  <c r="E1020" i="13"/>
  <c r="E1022" i="13"/>
  <c r="E1024" i="13"/>
  <c r="E1026" i="13"/>
  <c r="E1028" i="13"/>
  <c r="E1030" i="13"/>
  <c r="E1032" i="13"/>
  <c r="E1034" i="13"/>
  <c r="E1036" i="13"/>
  <c r="E1038" i="13"/>
  <c r="E1040" i="13"/>
  <c r="E1042" i="13"/>
  <c r="E1044" i="13"/>
  <c r="E1046" i="13"/>
  <c r="E1048" i="13"/>
  <c r="E1050" i="13"/>
  <c r="E1052" i="13"/>
  <c r="E1054" i="13"/>
  <c r="E1056" i="13"/>
  <c r="E1058" i="13"/>
  <c r="E1060" i="13"/>
  <c r="E1062" i="13"/>
  <c r="E1064" i="13"/>
  <c r="E1066" i="13"/>
  <c r="E1068" i="13"/>
  <c r="E1070" i="13"/>
  <c r="E1072" i="13"/>
  <c r="E1074" i="13"/>
  <c r="E1076" i="13"/>
  <c r="E1078" i="13"/>
  <c r="E1080" i="13"/>
  <c r="E1082" i="13"/>
  <c r="E1084" i="13"/>
  <c r="E1086" i="13"/>
  <c r="E1088" i="13"/>
  <c r="E1090" i="13"/>
  <c r="E1092" i="13"/>
  <c r="E1094" i="13"/>
  <c r="E1096" i="13"/>
  <c r="E1098" i="13"/>
  <c r="E1100" i="13"/>
  <c r="E1102" i="13"/>
  <c r="E1104" i="13"/>
  <c r="E1106" i="13"/>
  <c r="E1108" i="13"/>
  <c r="E1110" i="13"/>
  <c r="E1112" i="13"/>
  <c r="E1114" i="13"/>
  <c r="E1116" i="13"/>
  <c r="E1118" i="13"/>
  <c r="E1120" i="13"/>
  <c r="E1122" i="13"/>
  <c r="E1124" i="13"/>
  <c r="E1126" i="13"/>
  <c r="E1128" i="13"/>
  <c r="E1130" i="13"/>
  <c r="E1132" i="13"/>
  <c r="E1134" i="13"/>
  <c r="E1136" i="13"/>
  <c r="E1138" i="13"/>
  <c r="E1140" i="13"/>
  <c r="E1142" i="13"/>
  <c r="E1144" i="13"/>
  <c r="E1146" i="13"/>
  <c r="E1149" i="13"/>
  <c r="E1152" i="13"/>
  <c r="E1153" i="13"/>
  <c r="E1156" i="13"/>
  <c r="E1157" i="13"/>
  <c r="E1160" i="13"/>
  <c r="E1161" i="13"/>
  <c r="E1164" i="13"/>
  <c r="E1165" i="13"/>
  <c r="E1168" i="13"/>
  <c r="E1169" i="13"/>
  <c r="E1172" i="13"/>
  <c r="E1173" i="13"/>
  <c r="E1176" i="13"/>
  <c r="E1177" i="13"/>
  <c r="E1180" i="13"/>
  <c r="E1181" i="13"/>
  <c r="E1184" i="13"/>
  <c r="E1185" i="13"/>
  <c r="E1188" i="13"/>
  <c r="E1189" i="13"/>
  <c r="E1192" i="13"/>
  <c r="E1193" i="13"/>
  <c r="E1196" i="13"/>
  <c r="E1197" i="13"/>
  <c r="E1200" i="13"/>
  <c r="E1201" i="13"/>
  <c r="E1204" i="13"/>
  <c r="E1205" i="13"/>
  <c r="E1208" i="13"/>
  <c r="E1209" i="13"/>
  <c r="E1212" i="13"/>
  <c r="E1215" i="13"/>
  <c r="E1219" i="13"/>
  <c r="E1223" i="13"/>
  <c r="E1227" i="13"/>
  <c r="E1231" i="13"/>
  <c r="E1235" i="13"/>
  <c r="E1239" i="13"/>
  <c r="E1243" i="13"/>
  <c r="E1247" i="13"/>
  <c r="E1251" i="13"/>
  <c r="E1255" i="13"/>
  <c r="E1259" i="13"/>
  <c r="E1263" i="13"/>
  <c r="E1267" i="13"/>
  <c r="E1271" i="13"/>
  <c r="E1275" i="13"/>
  <c r="E1279" i="13"/>
  <c r="E1283" i="13"/>
  <c r="E1287" i="13"/>
  <c r="E1291" i="13"/>
  <c r="E1295" i="13"/>
  <c r="E1299" i="13"/>
  <c r="E1303" i="13"/>
  <c r="E1307" i="13"/>
  <c r="E1311" i="13"/>
  <c r="E1315" i="13"/>
  <c r="E1319" i="13"/>
  <c r="E1323" i="13"/>
  <c r="E1327" i="13"/>
  <c r="E1331" i="13"/>
  <c r="E1335" i="13"/>
  <c r="E1339" i="13"/>
  <c r="E1343" i="13"/>
  <c r="E1347" i="13"/>
  <c r="E1150" i="13"/>
  <c r="E1154" i="13"/>
  <c r="E1158" i="13"/>
  <c r="E1162" i="13"/>
  <c r="E1166" i="13"/>
  <c r="E1170" i="13"/>
  <c r="E1174" i="13"/>
  <c r="E1178" i="13"/>
  <c r="E1182" i="13"/>
  <c r="E1186" i="13"/>
  <c r="E1190" i="13"/>
  <c r="E1194" i="13"/>
  <c r="E1198" i="13"/>
  <c r="E1202" i="13"/>
  <c r="E1206" i="13"/>
  <c r="E1210" i="13"/>
  <c r="E1213" i="13"/>
  <c r="E1217" i="13"/>
  <c r="E1221" i="13"/>
  <c r="E1225" i="13"/>
  <c r="E1229" i="13"/>
  <c r="E1233" i="13"/>
  <c r="E1237" i="13"/>
  <c r="E1241" i="13"/>
  <c r="E1245" i="13"/>
  <c r="E1249" i="13"/>
  <c r="E1253" i="13"/>
  <c r="E1257" i="13"/>
  <c r="E1261" i="13"/>
  <c r="E1265" i="13"/>
  <c r="E1269" i="13"/>
  <c r="E1273" i="13"/>
  <c r="E1277" i="13"/>
  <c r="E1281" i="13"/>
  <c r="E1285" i="13"/>
  <c r="E1289" i="13"/>
  <c r="E1293" i="13"/>
  <c r="E1297" i="13"/>
  <c r="E1301" i="13"/>
  <c r="E1305" i="13"/>
  <c r="E1309" i="13"/>
  <c r="E1313" i="13"/>
  <c r="E1317" i="13"/>
  <c r="E1321" i="13"/>
  <c r="E1325" i="13"/>
  <c r="E1329" i="13"/>
  <c r="E1333" i="13"/>
  <c r="E1337" i="13"/>
  <c r="E1341" i="13"/>
  <c r="E1345" i="13"/>
  <c r="E1350" i="13"/>
  <c r="E1351" i="13"/>
  <c r="E1354" i="13"/>
  <c r="E1355" i="13"/>
  <c r="E1358" i="13"/>
  <c r="E1359" i="13"/>
  <c r="E1362" i="13"/>
  <c r="E1363" i="13"/>
  <c r="E1366" i="13"/>
  <c r="E1367" i="13"/>
  <c r="E1370" i="13"/>
  <c r="E1371" i="13"/>
  <c r="E1374" i="13"/>
  <c r="E1375" i="13"/>
  <c r="E1378" i="13"/>
  <c r="E1379" i="13"/>
  <c r="E1382" i="13"/>
  <c r="E1383" i="13"/>
  <c r="E1386" i="13"/>
  <c r="E1387" i="13"/>
  <c r="E1390" i="13"/>
  <c r="E1391" i="13"/>
  <c r="E1394" i="13"/>
  <c r="E1398" i="13"/>
  <c r="E1402" i="13"/>
  <c r="E1406" i="13"/>
  <c r="E1410" i="13"/>
  <c r="E1414" i="13"/>
  <c r="E1418" i="13"/>
  <c r="E1422" i="13"/>
  <c r="E1426" i="13"/>
  <c r="E1430" i="13"/>
  <c r="E1434" i="13"/>
  <c r="E1438" i="13"/>
  <c r="E1442" i="13"/>
  <c r="E1446" i="13"/>
  <c r="E1450" i="13"/>
  <c r="E1454" i="13"/>
  <c r="E1458" i="13"/>
  <c r="E1462" i="13"/>
  <c r="E1466" i="13"/>
  <c r="E1470" i="13"/>
  <c r="E1474" i="13"/>
  <c r="E1478" i="13"/>
  <c r="E1482" i="13"/>
  <c r="E1486" i="13"/>
  <c r="E1490" i="13"/>
  <c r="E1494" i="13"/>
  <c r="E1498" i="13"/>
  <c r="E1502" i="13"/>
  <c r="E1506" i="13"/>
  <c r="E1510" i="13"/>
  <c r="E1514" i="13"/>
  <c r="E1518" i="13"/>
  <c r="E1522" i="13"/>
  <c r="E1526" i="13"/>
  <c r="E1530" i="13"/>
  <c r="E1534" i="13"/>
  <c r="E1538" i="13"/>
  <c r="E1542" i="13"/>
  <c r="E1214" i="13"/>
  <c r="E1216" i="13"/>
  <c r="E1218" i="13"/>
  <c r="E1220" i="13"/>
  <c r="E1222" i="13"/>
  <c r="E1224" i="13"/>
  <c r="E1226" i="13"/>
  <c r="E1228" i="13"/>
  <c r="E1230" i="13"/>
  <c r="E1232" i="13"/>
  <c r="E1234" i="13"/>
  <c r="E1236" i="13"/>
  <c r="E1238" i="13"/>
  <c r="E1240" i="13"/>
  <c r="E1242" i="13"/>
  <c r="E1244" i="13"/>
  <c r="E1246" i="13"/>
  <c r="E1248" i="13"/>
  <c r="E1250" i="13"/>
  <c r="E1252" i="13"/>
  <c r="E1254" i="13"/>
  <c r="E1256" i="13"/>
  <c r="E1258" i="13"/>
  <c r="E1260" i="13"/>
  <c r="E1262" i="13"/>
  <c r="E1264" i="13"/>
  <c r="E1266" i="13"/>
  <c r="E1268" i="13"/>
  <c r="E1270" i="13"/>
  <c r="E1272" i="13"/>
  <c r="E1274" i="13"/>
  <c r="E1276" i="13"/>
  <c r="E1278" i="13"/>
  <c r="E1280" i="13"/>
  <c r="E1282" i="13"/>
  <c r="E1284" i="13"/>
  <c r="E1286" i="13"/>
  <c r="E1288" i="13"/>
  <c r="E1290" i="13"/>
  <c r="E1292" i="13"/>
  <c r="E1294" i="13"/>
  <c r="E1296" i="13"/>
  <c r="E1298" i="13"/>
  <c r="E1300" i="13"/>
  <c r="E1302" i="13"/>
  <c r="E1304" i="13"/>
  <c r="E1306" i="13"/>
  <c r="E1308" i="13"/>
  <c r="E1310" i="13"/>
  <c r="E1312" i="13"/>
  <c r="E1314" i="13"/>
  <c r="E1316" i="13"/>
  <c r="E1318" i="13"/>
  <c r="E1320" i="13"/>
  <c r="E1322" i="13"/>
  <c r="E1324" i="13"/>
  <c r="E1326" i="13"/>
  <c r="E1328" i="13"/>
  <c r="E1330" i="13"/>
  <c r="E1332" i="13"/>
  <c r="E1334" i="13"/>
  <c r="E1336" i="13"/>
  <c r="E1338" i="13"/>
  <c r="E1340" i="13"/>
  <c r="E1342" i="13"/>
  <c r="E1344" i="13"/>
  <c r="E1346" i="13"/>
  <c r="E1349" i="13"/>
  <c r="E1353" i="13"/>
  <c r="E1357" i="13"/>
  <c r="E1361" i="13"/>
  <c r="E1365" i="13"/>
  <c r="E1369" i="13"/>
  <c r="E1373" i="13"/>
  <c r="E1377" i="13"/>
  <c r="E1381" i="13"/>
  <c r="E1385" i="13"/>
  <c r="E1389" i="13"/>
  <c r="E1392" i="13"/>
  <c r="E1396" i="13"/>
  <c r="E1400" i="13"/>
  <c r="E1404" i="13"/>
  <c r="E1408" i="13"/>
  <c r="E1412" i="13"/>
  <c r="E1416" i="13"/>
  <c r="E1420" i="13"/>
  <c r="E1424" i="13"/>
  <c r="E1428" i="13"/>
  <c r="E1432" i="13"/>
  <c r="E1436" i="13"/>
  <c r="E1440" i="13"/>
  <c r="E1444" i="13"/>
  <c r="E1448" i="13"/>
  <c r="E1452" i="13"/>
  <c r="E1456" i="13"/>
  <c r="E1460" i="13"/>
  <c r="E1464" i="13"/>
  <c r="E1468" i="13"/>
  <c r="E1472" i="13"/>
  <c r="E1476" i="13"/>
  <c r="E1480" i="13"/>
  <c r="E1484" i="13"/>
  <c r="E1488" i="13"/>
  <c r="E1492" i="13"/>
  <c r="E1496" i="13"/>
  <c r="E1500" i="13"/>
  <c r="E1504" i="13"/>
  <c r="E1508" i="13"/>
  <c r="E1512" i="13"/>
  <c r="E1516" i="13"/>
  <c r="E1520" i="13"/>
  <c r="E1524" i="13"/>
  <c r="E1528" i="13"/>
  <c r="E1532" i="13"/>
  <c r="E1536" i="13"/>
  <c r="E1540" i="13"/>
  <c r="E1544" i="13"/>
  <c r="E1393" i="13"/>
  <c r="E1395" i="13"/>
  <c r="E1397" i="13"/>
  <c r="E1399" i="13"/>
  <c r="E1401" i="13"/>
  <c r="E1403" i="13"/>
  <c r="E1405" i="13"/>
  <c r="E1407" i="13"/>
  <c r="E1409" i="13"/>
  <c r="E1411" i="13"/>
  <c r="E1413" i="13"/>
  <c r="E1415" i="13"/>
  <c r="E1417" i="13"/>
  <c r="E1419" i="13"/>
  <c r="E1421" i="13"/>
  <c r="E1423" i="13"/>
  <c r="E1425" i="13"/>
  <c r="E1427" i="13"/>
  <c r="E1429" i="13"/>
  <c r="E1431" i="13"/>
  <c r="E1433" i="13"/>
  <c r="E1435" i="13"/>
  <c r="E1437" i="13"/>
  <c r="E1439" i="13"/>
  <c r="E1441" i="13"/>
  <c r="E1443" i="13"/>
  <c r="E1445" i="13"/>
  <c r="E1447" i="13"/>
  <c r="E1449" i="13"/>
  <c r="E1451" i="13"/>
  <c r="E1453" i="13"/>
  <c r="E1455" i="13"/>
  <c r="E1457" i="13"/>
  <c r="E1459" i="13"/>
  <c r="E1461" i="13"/>
  <c r="E1463" i="13"/>
  <c r="E1465" i="13"/>
  <c r="E1467" i="13"/>
  <c r="E1469" i="13"/>
  <c r="E1471" i="13"/>
  <c r="E1473" i="13"/>
  <c r="E1475" i="13"/>
  <c r="E1477" i="13"/>
  <c r="E1479" i="13"/>
  <c r="E1481" i="13"/>
  <c r="E1483" i="13"/>
  <c r="E1485" i="13"/>
  <c r="E1487" i="13"/>
  <c r="E1489" i="13"/>
  <c r="E1491" i="13"/>
  <c r="E1493" i="13"/>
  <c r="E1495" i="13"/>
  <c r="E1497" i="13"/>
  <c r="E1499" i="13"/>
  <c r="E1501" i="13"/>
  <c r="E1503" i="13"/>
  <c r="E1505" i="13"/>
  <c r="E1507" i="13"/>
  <c r="E1509" i="13"/>
  <c r="E1511" i="13"/>
  <c r="E1513" i="13"/>
  <c r="E1515" i="13"/>
  <c r="E1517" i="13"/>
  <c r="E1519" i="13"/>
  <c r="E1521" i="13"/>
  <c r="E1523" i="13"/>
  <c r="E1525" i="13"/>
  <c r="E1527" i="13"/>
  <c r="E1529" i="13"/>
  <c r="E1531" i="13"/>
  <c r="E1533" i="13"/>
  <c r="E1535" i="13"/>
  <c r="E1537" i="13"/>
  <c r="E1539" i="13"/>
  <c r="E1541" i="13"/>
  <c r="E1543" i="13"/>
  <c r="E1545" i="13"/>
  <c r="E1548" i="13"/>
  <c r="E1549" i="13"/>
  <c r="E1552" i="13"/>
  <c r="E1553" i="13"/>
  <c r="E1556" i="13"/>
  <c r="E1557" i="13"/>
  <c r="E1560" i="13"/>
  <c r="E1561" i="13"/>
  <c r="E1564" i="13"/>
  <c r="E1565" i="13"/>
  <c r="E1568" i="13"/>
  <c r="E1571" i="13"/>
  <c r="E1575" i="13"/>
  <c r="E1579" i="13"/>
  <c r="E1583" i="13"/>
  <c r="E1587" i="13"/>
  <c r="E1591" i="13"/>
  <c r="E1595" i="13"/>
  <c r="E1599" i="13"/>
  <c r="E1603" i="13"/>
  <c r="E1607" i="13"/>
  <c r="E1611" i="13"/>
  <c r="E1615" i="13"/>
  <c r="E1619" i="13"/>
  <c r="E1623" i="13"/>
  <c r="E1627" i="13"/>
  <c r="E1631" i="13"/>
  <c r="E1635" i="13"/>
  <c r="E1639" i="13"/>
  <c r="E1546" i="13"/>
  <c r="E1550" i="13"/>
  <c r="E1554" i="13"/>
  <c r="E1558" i="13"/>
  <c r="E1562" i="13"/>
  <c r="E1566" i="13"/>
  <c r="E1569" i="13"/>
  <c r="E1573" i="13"/>
  <c r="E1577" i="13"/>
  <c r="E1581" i="13"/>
  <c r="E1585" i="13"/>
  <c r="E1589" i="13"/>
  <c r="E1593" i="13"/>
  <c r="E1597" i="13"/>
  <c r="E1601" i="13"/>
  <c r="E1605" i="13"/>
  <c r="E1609" i="13"/>
  <c r="E1613" i="13"/>
  <c r="E1617" i="13"/>
  <c r="E1621" i="13"/>
  <c r="E1625" i="13"/>
  <c r="E1629" i="13"/>
  <c r="E1633" i="13"/>
  <c r="E1637" i="13"/>
  <c r="E1641" i="13"/>
  <c r="E1570" i="13"/>
  <c r="E1572" i="13"/>
  <c r="E1574" i="13"/>
  <c r="E1576" i="13"/>
  <c r="E1578" i="13"/>
  <c r="E1580" i="13"/>
  <c r="E1582" i="13"/>
  <c r="E1584" i="13"/>
  <c r="E1586" i="13"/>
  <c r="E1588" i="13"/>
  <c r="E1590" i="13"/>
  <c r="E1592" i="13"/>
  <c r="E1594" i="13"/>
  <c r="E1596" i="13"/>
  <c r="E1598" i="13"/>
  <c r="E1600" i="13"/>
  <c r="E1602" i="13"/>
  <c r="E1604" i="13"/>
  <c r="E1606" i="13"/>
  <c r="E1608" i="13"/>
  <c r="E1610" i="13"/>
  <c r="E1612" i="13"/>
  <c r="E1614" i="13"/>
  <c r="E1616" i="13"/>
  <c r="E1618" i="13"/>
  <c r="E1620" i="13"/>
  <c r="E1622" i="13"/>
  <c r="E1624" i="13"/>
  <c r="E1626" i="13"/>
  <c r="E1628" i="13"/>
  <c r="E1630" i="13"/>
  <c r="E1632" i="13"/>
  <c r="E1634" i="13"/>
  <c r="E1636" i="13"/>
  <c r="E1638" i="13"/>
  <c r="E1640" i="13"/>
  <c r="E1642" i="13"/>
  <c r="E1644" i="13"/>
  <c r="E1645" i="13"/>
  <c r="E1648" i="13"/>
  <c r="E1649" i="13"/>
  <c r="E1652" i="13"/>
  <c r="E1653" i="13"/>
  <c r="E1656" i="13"/>
  <c r="E1657" i="13"/>
  <c r="E1660" i="13"/>
  <c r="E1661" i="13"/>
  <c r="E1664" i="13"/>
  <c r="E1665" i="13"/>
  <c r="E1668" i="13"/>
  <c r="E1669" i="13"/>
  <c r="E1671" i="13"/>
  <c r="E1673" i="13"/>
  <c r="E1677" i="13"/>
  <c r="E1681" i="13"/>
  <c r="E1685" i="13"/>
  <c r="E1689" i="13"/>
  <c r="E1693" i="13"/>
  <c r="E1697" i="13"/>
  <c r="E1701" i="13"/>
  <c r="E1705" i="13"/>
  <c r="E1709" i="13"/>
  <c r="E1713" i="13"/>
  <c r="E1717" i="13"/>
  <c r="E1721" i="13"/>
  <c r="E1725" i="13"/>
  <c r="E1729" i="13"/>
  <c r="E1733" i="13"/>
  <c r="E1737" i="13"/>
  <c r="E1741" i="13"/>
  <c r="E1646" i="13"/>
  <c r="E1650" i="13"/>
  <c r="E1654" i="13"/>
  <c r="E1658" i="13"/>
  <c r="E1662" i="13"/>
  <c r="E1666" i="13"/>
  <c r="E1670" i="13"/>
  <c r="E1675" i="13"/>
  <c r="E1679" i="13"/>
  <c r="E1683" i="13"/>
  <c r="E1687" i="13"/>
  <c r="E1691" i="13"/>
  <c r="E1695" i="13"/>
  <c r="E1699" i="13"/>
  <c r="E1703" i="13"/>
  <c r="E1707" i="13"/>
  <c r="E1711" i="13"/>
  <c r="E1715" i="13"/>
  <c r="E1719" i="13"/>
  <c r="E1723" i="13"/>
  <c r="E1727" i="13"/>
  <c r="E1731" i="13"/>
  <c r="E1735" i="13"/>
  <c r="E1739" i="13"/>
  <c r="E1743" i="13"/>
  <c r="E1747" i="13"/>
  <c r="E1748" i="13"/>
  <c r="E1751" i="13"/>
  <c r="E1752" i="13"/>
  <c r="E1755" i="13"/>
  <c r="E1759" i="13"/>
  <c r="E1763" i="13"/>
  <c r="E1767" i="13"/>
  <c r="E1771" i="13"/>
  <c r="E1775" i="13"/>
  <c r="E1779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672" i="13"/>
  <c r="E1674" i="13"/>
  <c r="E1676" i="13"/>
  <c r="E1678" i="13"/>
  <c r="E1680" i="13"/>
  <c r="E1682" i="13"/>
  <c r="E1684" i="13"/>
  <c r="E1686" i="13"/>
  <c r="E1688" i="13"/>
  <c r="E1690" i="13"/>
  <c r="E1692" i="13"/>
  <c r="E1694" i="13"/>
  <c r="E1696" i="13"/>
  <c r="E1698" i="13"/>
  <c r="E1700" i="13"/>
  <c r="E1702" i="13"/>
  <c r="E1704" i="13"/>
  <c r="E1706" i="13"/>
  <c r="E1708" i="13"/>
  <c r="E1710" i="13"/>
  <c r="E1712" i="13"/>
  <c r="E1714" i="13"/>
  <c r="E1716" i="13"/>
  <c r="E1718" i="13"/>
  <c r="E1720" i="13"/>
  <c r="E1722" i="13"/>
  <c r="E1724" i="13"/>
  <c r="E1726" i="13"/>
  <c r="E1728" i="13"/>
  <c r="E1730" i="13"/>
  <c r="E1732" i="13"/>
  <c r="E1734" i="13"/>
  <c r="E1736" i="13"/>
  <c r="E1738" i="13"/>
  <c r="E1740" i="13"/>
  <c r="E1742" i="13"/>
  <c r="E1744" i="13"/>
  <c r="E1746" i="13"/>
  <c r="E1750" i="13"/>
  <c r="E1754" i="13"/>
  <c r="E1757" i="13"/>
  <c r="E1761" i="13"/>
  <c r="E1765" i="13"/>
  <c r="E1769" i="13"/>
  <c r="E1773" i="13"/>
  <c r="E1777" i="13"/>
  <c r="E1781" i="13"/>
  <c r="E1756" i="13"/>
  <c r="E1758" i="13"/>
  <c r="E1760" i="13"/>
  <c r="E1762" i="13"/>
  <c r="E1764" i="13"/>
  <c r="E1766" i="13"/>
  <c r="E1768" i="13"/>
  <c r="E1770" i="13"/>
  <c r="E1772" i="13"/>
  <c r="E1774" i="13"/>
  <c r="E1776" i="13"/>
  <c r="E1778" i="13"/>
  <c r="E1780" i="13"/>
  <c r="E1782" i="13"/>
  <c r="E14" i="12"/>
  <c r="E18" i="12"/>
  <c r="E22" i="12"/>
  <c r="E26" i="12"/>
  <c r="E30" i="12"/>
  <c r="E34" i="12"/>
  <c r="E38" i="12"/>
  <c r="E42" i="12"/>
  <c r="E46" i="12"/>
  <c r="E50" i="12"/>
  <c r="E54" i="12"/>
  <c r="E58" i="12"/>
  <c r="E62" i="12"/>
  <c r="E66" i="12"/>
  <c r="E70" i="12"/>
  <c r="E74" i="12"/>
  <c r="E78" i="12"/>
  <c r="E82" i="12"/>
  <c r="E86" i="12"/>
  <c r="E90" i="12"/>
  <c r="E94" i="12"/>
  <c r="E98" i="12"/>
  <c r="E102" i="12"/>
  <c r="E106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68" i="12"/>
  <c r="E72" i="12"/>
  <c r="E76" i="12"/>
  <c r="E80" i="12"/>
  <c r="E84" i="12"/>
  <c r="E88" i="12"/>
  <c r="E92" i="12"/>
  <c r="E96" i="12"/>
  <c r="E100" i="12"/>
  <c r="E104" i="12"/>
  <c r="E15" i="12"/>
  <c r="E17" i="12"/>
  <c r="E19" i="12"/>
  <c r="E21" i="12"/>
  <c r="E23" i="12"/>
  <c r="E25" i="12"/>
  <c r="E27" i="12"/>
  <c r="E29" i="12"/>
  <c r="E31" i="12"/>
  <c r="E33" i="12"/>
  <c r="E35" i="12"/>
  <c r="E37" i="12"/>
  <c r="E39" i="12"/>
  <c r="E41" i="12"/>
  <c r="E43" i="12"/>
  <c r="E45" i="12"/>
  <c r="E47" i="12"/>
  <c r="E49" i="12"/>
  <c r="E51" i="12"/>
  <c r="E53" i="12"/>
  <c r="E55" i="12"/>
  <c r="E57" i="12"/>
  <c r="E59" i="12"/>
  <c r="E61" i="12"/>
  <c r="E63" i="12"/>
  <c r="E65" i="12"/>
  <c r="E67" i="12"/>
  <c r="E69" i="12"/>
  <c r="E71" i="12"/>
  <c r="E73" i="12"/>
  <c r="E75" i="12"/>
  <c r="E77" i="12"/>
  <c r="E79" i="12"/>
  <c r="E81" i="12"/>
  <c r="E83" i="12"/>
  <c r="E85" i="12"/>
  <c r="E87" i="12"/>
  <c r="E89" i="12"/>
  <c r="E91" i="12"/>
  <c r="E93" i="12"/>
  <c r="E95" i="12"/>
  <c r="E97" i="12"/>
  <c r="E99" i="12"/>
  <c r="E101" i="12"/>
  <c r="E103" i="12"/>
  <c r="E105" i="12"/>
  <c r="E108" i="12"/>
  <c r="E109" i="12"/>
  <c r="E112" i="12"/>
  <c r="E113" i="12"/>
  <c r="E116" i="12"/>
  <c r="E117" i="12"/>
  <c r="E120" i="12"/>
  <c r="E121" i="12"/>
  <c r="E124" i="12"/>
  <c r="E125" i="12"/>
  <c r="E128" i="12"/>
  <c r="E129" i="12"/>
  <c r="E132" i="12"/>
  <c r="E133" i="12"/>
  <c r="E136" i="12"/>
  <c r="E137" i="12"/>
  <c r="E140" i="12"/>
  <c r="E141" i="12"/>
  <c r="E144" i="12"/>
  <c r="E145" i="12"/>
  <c r="E148" i="12"/>
  <c r="E149" i="12"/>
  <c r="E152" i="12"/>
  <c r="E153" i="12"/>
  <c r="E156" i="12"/>
  <c r="E157" i="12"/>
  <c r="E160" i="12"/>
  <c r="E161" i="12"/>
  <c r="E164" i="12"/>
  <c r="E165" i="12"/>
  <c r="E168" i="12"/>
  <c r="E169" i="12"/>
  <c r="E172" i="12"/>
  <c r="E173" i="12"/>
  <c r="E176" i="12"/>
  <c r="E177" i="12"/>
  <c r="E180" i="12"/>
  <c r="E181" i="12"/>
  <c r="E184" i="12"/>
  <c r="E185" i="12"/>
  <c r="E188" i="12"/>
  <c r="E189" i="12"/>
  <c r="E191" i="12"/>
  <c r="E193" i="12"/>
  <c r="E197" i="12"/>
  <c r="E201" i="12"/>
  <c r="E205" i="12"/>
  <c r="E209" i="12"/>
  <c r="E213" i="12"/>
  <c r="E217" i="12"/>
  <c r="E221" i="12"/>
  <c r="E225" i="12"/>
  <c r="E229" i="12"/>
  <c r="E233" i="12"/>
  <c r="E237" i="12"/>
  <c r="E241" i="12"/>
  <c r="E245" i="12"/>
  <c r="E249" i="12"/>
  <c r="E253" i="12"/>
  <c r="E257" i="12"/>
  <c r="E261" i="12"/>
  <c r="E265" i="12"/>
  <c r="E269" i="12"/>
  <c r="E273" i="12"/>
  <c r="E277" i="12"/>
  <c r="E281" i="12"/>
  <c r="E285" i="12"/>
  <c r="E289" i="12"/>
  <c r="E293" i="12"/>
  <c r="E297" i="12"/>
  <c r="E301" i="12"/>
  <c r="E305" i="12"/>
  <c r="E309" i="12"/>
  <c r="E313" i="12"/>
  <c r="E317" i="12"/>
  <c r="E321" i="12"/>
  <c r="E325" i="12"/>
  <c r="E329" i="12"/>
  <c r="E333" i="12"/>
  <c r="E337" i="12"/>
  <c r="E341" i="12"/>
  <c r="E345" i="12"/>
  <c r="E349" i="12"/>
  <c r="E353" i="12"/>
  <c r="E357" i="12"/>
  <c r="E361" i="12"/>
  <c r="E365" i="12"/>
  <c r="E369" i="12"/>
  <c r="E373" i="12"/>
  <c r="E377" i="12"/>
  <c r="E381" i="12"/>
  <c r="E385" i="12"/>
  <c r="E389" i="12"/>
  <c r="E393" i="12"/>
  <c r="E397" i="12"/>
  <c r="E401" i="12"/>
  <c r="E405" i="12"/>
  <c r="E409" i="12"/>
  <c r="E413" i="12"/>
  <c r="E417" i="12"/>
  <c r="E421" i="12"/>
  <c r="E425" i="12"/>
  <c r="E429" i="12"/>
  <c r="E433" i="12"/>
  <c r="E437" i="12"/>
  <c r="E441" i="12"/>
  <c r="E445" i="12"/>
  <c r="E449" i="12"/>
  <c r="E453" i="12"/>
  <c r="E457" i="12"/>
  <c r="E461" i="12"/>
  <c r="E465" i="12"/>
  <c r="E469" i="12"/>
  <c r="E473" i="12"/>
  <c r="E477" i="12"/>
  <c r="E481" i="12"/>
  <c r="E485" i="12"/>
  <c r="E489" i="12"/>
  <c r="E493" i="12"/>
  <c r="E497" i="12"/>
  <c r="E110" i="12"/>
  <c r="E114" i="12"/>
  <c r="E118" i="12"/>
  <c r="E122" i="12"/>
  <c r="E126" i="12"/>
  <c r="E130" i="12"/>
  <c r="E134" i="12"/>
  <c r="E138" i="12"/>
  <c r="E142" i="12"/>
  <c r="E146" i="12"/>
  <c r="E150" i="12"/>
  <c r="E154" i="12"/>
  <c r="E158" i="12"/>
  <c r="E162" i="12"/>
  <c r="E166" i="12"/>
  <c r="E170" i="12"/>
  <c r="E174" i="12"/>
  <c r="E178" i="12"/>
  <c r="E182" i="12"/>
  <c r="E186" i="12"/>
  <c r="E190" i="12"/>
  <c r="E195" i="12"/>
  <c r="E199" i="12"/>
  <c r="E203" i="12"/>
  <c r="E207" i="12"/>
  <c r="E211" i="12"/>
  <c r="E215" i="12"/>
  <c r="E219" i="12"/>
  <c r="E223" i="12"/>
  <c r="E227" i="12"/>
  <c r="E231" i="12"/>
  <c r="E235" i="12"/>
  <c r="E239" i="12"/>
  <c r="E243" i="12"/>
  <c r="E247" i="12"/>
  <c r="E251" i="12"/>
  <c r="E255" i="12"/>
  <c r="E259" i="12"/>
  <c r="E263" i="12"/>
  <c r="E267" i="12"/>
  <c r="E271" i="12"/>
  <c r="E275" i="12"/>
  <c r="E279" i="12"/>
  <c r="E283" i="12"/>
  <c r="E287" i="12"/>
  <c r="E291" i="12"/>
  <c r="E295" i="12"/>
  <c r="E299" i="12"/>
  <c r="E303" i="12"/>
  <c r="E307" i="12"/>
  <c r="E311" i="12"/>
  <c r="E315" i="12"/>
  <c r="E319" i="12"/>
  <c r="E323" i="12"/>
  <c r="E327" i="12"/>
  <c r="E331" i="12"/>
  <c r="E335" i="12"/>
  <c r="E339" i="12"/>
  <c r="E343" i="12"/>
  <c r="E347" i="12"/>
  <c r="E351" i="12"/>
  <c r="E355" i="12"/>
  <c r="E359" i="12"/>
  <c r="E363" i="12"/>
  <c r="E367" i="12"/>
  <c r="E371" i="12"/>
  <c r="E375" i="12"/>
  <c r="E379" i="12"/>
  <c r="E383" i="12"/>
  <c r="E387" i="12"/>
  <c r="E391" i="12"/>
  <c r="E395" i="12"/>
  <c r="E399" i="12"/>
  <c r="E403" i="12"/>
  <c r="E407" i="12"/>
  <c r="E411" i="12"/>
  <c r="E415" i="12"/>
  <c r="E419" i="12"/>
  <c r="E423" i="12"/>
  <c r="E427" i="12"/>
  <c r="E431" i="12"/>
  <c r="E435" i="12"/>
  <c r="E439" i="12"/>
  <c r="E443" i="12"/>
  <c r="E447" i="12"/>
  <c r="E451" i="12"/>
  <c r="E455" i="12"/>
  <c r="E459" i="12"/>
  <c r="E463" i="12"/>
  <c r="E467" i="12"/>
  <c r="E471" i="12"/>
  <c r="E475" i="12"/>
  <c r="E479" i="12"/>
  <c r="E483" i="12"/>
  <c r="E487" i="12"/>
  <c r="E491" i="12"/>
  <c r="E495" i="12"/>
  <c r="E192" i="12"/>
  <c r="E194" i="12"/>
  <c r="E196" i="12"/>
  <c r="E198" i="12"/>
  <c r="E200" i="12"/>
  <c r="E202" i="12"/>
  <c r="E204" i="12"/>
  <c r="E206" i="12"/>
  <c r="E208" i="12"/>
  <c r="E210" i="12"/>
  <c r="E212" i="12"/>
  <c r="E214" i="12"/>
  <c r="E216" i="12"/>
  <c r="E218" i="12"/>
  <c r="E220" i="12"/>
  <c r="E222" i="12"/>
  <c r="E224" i="12"/>
  <c r="E226" i="12"/>
  <c r="E228" i="12"/>
  <c r="E230" i="12"/>
  <c r="E232" i="12"/>
  <c r="E234" i="12"/>
  <c r="E236" i="12"/>
  <c r="E238" i="12"/>
  <c r="E240" i="12"/>
  <c r="E242" i="12"/>
  <c r="E244" i="12"/>
  <c r="E246" i="12"/>
  <c r="E248" i="12"/>
  <c r="E250" i="12"/>
  <c r="E252" i="12"/>
  <c r="E254" i="12"/>
  <c r="E256" i="12"/>
  <c r="E258" i="12"/>
  <c r="E260" i="12"/>
  <c r="E262" i="12"/>
  <c r="E264" i="12"/>
  <c r="E266" i="12"/>
  <c r="E268" i="12"/>
  <c r="E270" i="12"/>
  <c r="E272" i="12"/>
  <c r="E274" i="12"/>
  <c r="E276" i="12"/>
  <c r="E278" i="12"/>
  <c r="E280" i="12"/>
  <c r="E282" i="12"/>
  <c r="E284" i="12"/>
  <c r="E286" i="12"/>
  <c r="E288" i="12"/>
  <c r="E290" i="12"/>
  <c r="E292" i="12"/>
  <c r="E294" i="12"/>
  <c r="E296" i="12"/>
  <c r="E298" i="12"/>
  <c r="E300" i="12"/>
  <c r="E302" i="12"/>
  <c r="E304" i="12"/>
  <c r="E306" i="12"/>
  <c r="E308" i="12"/>
  <c r="E310" i="12"/>
  <c r="E312" i="12"/>
  <c r="E314" i="12"/>
  <c r="E316" i="12"/>
  <c r="E318" i="12"/>
  <c r="E320" i="12"/>
  <c r="E322" i="12"/>
  <c r="E324" i="12"/>
  <c r="E326" i="12"/>
  <c r="E328" i="12"/>
  <c r="E330" i="12"/>
  <c r="E332" i="12"/>
  <c r="E334" i="12"/>
  <c r="E336" i="12"/>
  <c r="E338" i="12"/>
  <c r="E340" i="12"/>
  <c r="E342" i="12"/>
  <c r="E344" i="12"/>
  <c r="E346" i="12"/>
  <c r="E348" i="12"/>
  <c r="E350" i="12"/>
  <c r="E352" i="12"/>
  <c r="E354" i="12"/>
  <c r="E356" i="12"/>
  <c r="E358" i="12"/>
  <c r="E360" i="12"/>
  <c r="E362" i="12"/>
  <c r="E364" i="12"/>
  <c r="E366" i="12"/>
  <c r="E368" i="12"/>
  <c r="E370" i="12"/>
  <c r="E372" i="12"/>
  <c r="E374" i="12"/>
  <c r="E376" i="12"/>
  <c r="E378" i="12"/>
  <c r="E380" i="12"/>
  <c r="E382" i="12"/>
  <c r="E384" i="12"/>
  <c r="E386" i="12"/>
  <c r="E388" i="12"/>
  <c r="E390" i="12"/>
  <c r="E392" i="12"/>
  <c r="E394" i="12"/>
  <c r="E396" i="12"/>
  <c r="E398" i="12"/>
  <c r="E400" i="12"/>
  <c r="E402" i="12"/>
  <c r="E404" i="12"/>
  <c r="E406" i="12"/>
  <c r="E408" i="12"/>
  <c r="E410" i="12"/>
  <c r="E412" i="12"/>
  <c r="E414" i="12"/>
  <c r="E416" i="12"/>
  <c r="E418" i="12"/>
  <c r="E420" i="12"/>
  <c r="E422" i="12"/>
  <c r="E424" i="12"/>
  <c r="E426" i="12"/>
  <c r="E428" i="12"/>
  <c r="E430" i="12"/>
  <c r="E432" i="12"/>
  <c r="E434" i="12"/>
  <c r="E436" i="12"/>
  <c r="E438" i="12"/>
  <c r="E440" i="12"/>
  <c r="E442" i="12"/>
  <c r="E444" i="12"/>
  <c r="E446" i="12"/>
  <c r="E448" i="12"/>
  <c r="E450" i="12"/>
  <c r="E452" i="12"/>
  <c r="E454" i="12"/>
  <c r="E456" i="12"/>
  <c r="E458" i="12"/>
  <c r="E460" i="12"/>
  <c r="E462" i="12"/>
  <c r="E464" i="12"/>
  <c r="E466" i="12"/>
  <c r="E468" i="12"/>
  <c r="E470" i="12"/>
  <c r="E472" i="12"/>
  <c r="E474" i="12"/>
  <c r="E476" i="12"/>
  <c r="E478" i="12"/>
  <c r="E480" i="12"/>
  <c r="E482" i="12"/>
  <c r="E484" i="12"/>
  <c r="E486" i="12"/>
  <c r="E488" i="12"/>
  <c r="E490" i="12"/>
  <c r="E492" i="12"/>
  <c r="E494" i="12"/>
  <c r="E496" i="12"/>
  <c r="E499" i="12"/>
  <c r="E500" i="12"/>
  <c r="E503" i="12"/>
  <c r="E504" i="12"/>
  <c r="E507" i="12"/>
  <c r="E508" i="12"/>
  <c r="E511" i="12"/>
  <c r="E512" i="12"/>
  <c r="E515" i="12"/>
  <c r="E516" i="12"/>
  <c r="E519" i="12"/>
  <c r="E520" i="12"/>
  <c r="E523" i="12"/>
  <c r="E524" i="12"/>
  <c r="E527" i="12"/>
  <c r="E528" i="12"/>
  <c r="E531" i="12"/>
  <c r="E532" i="12"/>
  <c r="E535" i="12"/>
  <c r="E536" i="12"/>
  <c r="E539" i="12"/>
  <c r="E540" i="12"/>
  <c r="E543" i="12"/>
  <c r="E544" i="12"/>
  <c r="E547" i="12"/>
  <c r="E548" i="12"/>
  <c r="E554" i="12"/>
  <c r="E558" i="12"/>
  <c r="E562" i="12"/>
  <c r="E566" i="12"/>
  <c r="E570" i="12"/>
  <c r="E574" i="12"/>
  <c r="E578" i="12"/>
  <c r="E582" i="12"/>
  <c r="E586" i="12"/>
  <c r="E590" i="12"/>
  <c r="E594" i="12"/>
  <c r="E598" i="12"/>
  <c r="E602" i="12"/>
  <c r="E606" i="12"/>
  <c r="E610" i="12"/>
  <c r="E614" i="12"/>
  <c r="E618" i="12"/>
  <c r="E622" i="12"/>
  <c r="E626" i="12"/>
  <c r="E630" i="12"/>
  <c r="E634" i="12"/>
  <c r="E638" i="12"/>
  <c r="E642" i="12"/>
  <c r="E646" i="12"/>
  <c r="E650" i="12"/>
  <c r="E654" i="12"/>
  <c r="E658" i="12"/>
  <c r="E662" i="12"/>
  <c r="E666" i="12"/>
  <c r="E670" i="12"/>
  <c r="E674" i="12"/>
  <c r="E678" i="12"/>
  <c r="E682" i="12"/>
  <c r="E686" i="12"/>
  <c r="E690" i="12"/>
  <c r="E694" i="12"/>
  <c r="E698" i="12"/>
  <c r="E702" i="12"/>
  <c r="E706" i="12"/>
  <c r="E710" i="12"/>
  <c r="E501" i="12"/>
  <c r="E505" i="12"/>
  <c r="E509" i="12"/>
  <c r="E513" i="12"/>
  <c r="E517" i="12"/>
  <c r="E521" i="12"/>
  <c r="E525" i="12"/>
  <c r="E529" i="12"/>
  <c r="E533" i="12"/>
  <c r="E537" i="12"/>
  <c r="E541" i="12"/>
  <c r="E545" i="12"/>
  <c r="E549" i="12"/>
  <c r="E552" i="12"/>
  <c r="E556" i="12"/>
  <c r="E560" i="12"/>
  <c r="E564" i="12"/>
  <c r="E568" i="12"/>
  <c r="E572" i="12"/>
  <c r="E576" i="12"/>
  <c r="E580" i="12"/>
  <c r="E584" i="12"/>
  <c r="E588" i="12"/>
  <c r="E592" i="12"/>
  <c r="E596" i="12"/>
  <c r="E600" i="12"/>
  <c r="E604" i="12"/>
  <c r="E608" i="12"/>
  <c r="E612" i="12"/>
  <c r="E616" i="12"/>
  <c r="E620" i="12"/>
  <c r="E624" i="12"/>
  <c r="E628" i="12"/>
  <c r="E632" i="12"/>
  <c r="E636" i="12"/>
  <c r="E640" i="12"/>
  <c r="E644" i="12"/>
  <c r="E648" i="12"/>
  <c r="E652" i="12"/>
  <c r="E656" i="12"/>
  <c r="E660" i="12"/>
  <c r="E664" i="12"/>
  <c r="E668" i="12"/>
  <c r="E672" i="12"/>
  <c r="E676" i="12"/>
  <c r="E680" i="12"/>
  <c r="E684" i="12"/>
  <c r="E688" i="12"/>
  <c r="E692" i="12"/>
  <c r="E696" i="12"/>
  <c r="E700" i="12"/>
  <c r="E704" i="12"/>
  <c r="E708" i="12"/>
  <c r="E551" i="12"/>
  <c r="E553" i="12"/>
  <c r="E555" i="12"/>
  <c r="E557" i="12"/>
  <c r="E559" i="12"/>
  <c r="E561" i="12"/>
  <c r="E563" i="12"/>
  <c r="E565" i="12"/>
  <c r="E567" i="12"/>
  <c r="E569" i="12"/>
  <c r="E571" i="12"/>
  <c r="E573" i="12"/>
  <c r="E575" i="12"/>
  <c r="E577" i="12"/>
  <c r="E579" i="12"/>
  <c r="E581" i="12"/>
  <c r="E583" i="12"/>
  <c r="E585" i="12"/>
  <c r="E587" i="12"/>
  <c r="E589" i="12"/>
  <c r="E591" i="12"/>
  <c r="E593" i="12"/>
  <c r="E595" i="12"/>
  <c r="E597" i="12"/>
  <c r="E599" i="12"/>
  <c r="E601" i="12"/>
  <c r="E603" i="12"/>
  <c r="E605" i="12"/>
  <c r="E607" i="12"/>
  <c r="E609" i="12"/>
  <c r="E611" i="12"/>
  <c r="E613" i="12"/>
  <c r="E615" i="12"/>
  <c r="E617" i="12"/>
  <c r="E619" i="12"/>
  <c r="E621" i="12"/>
  <c r="E623" i="12"/>
  <c r="E625" i="12"/>
  <c r="E627" i="12"/>
  <c r="E629" i="12"/>
  <c r="E631" i="12"/>
  <c r="E633" i="12"/>
  <c r="E635" i="12"/>
  <c r="E637" i="12"/>
  <c r="E639" i="12"/>
  <c r="E641" i="12"/>
  <c r="E643" i="12"/>
  <c r="E645" i="12"/>
  <c r="E647" i="12"/>
  <c r="E649" i="12"/>
  <c r="E651" i="12"/>
  <c r="E653" i="12"/>
  <c r="E655" i="12"/>
  <c r="E657" i="12"/>
  <c r="E659" i="12"/>
  <c r="E661" i="12"/>
  <c r="E663" i="12"/>
  <c r="E665" i="12"/>
  <c r="E667" i="12"/>
  <c r="E669" i="12"/>
  <c r="E671" i="12"/>
  <c r="E673" i="12"/>
  <c r="E675" i="12"/>
  <c r="E677" i="12"/>
  <c r="E679" i="12"/>
  <c r="E681" i="12"/>
  <c r="E683" i="12"/>
  <c r="E685" i="12"/>
  <c r="E687" i="12"/>
  <c r="E689" i="12"/>
  <c r="E691" i="12"/>
  <c r="E693" i="12"/>
  <c r="E695" i="12"/>
  <c r="E697" i="12"/>
  <c r="E699" i="12"/>
  <c r="E701" i="12"/>
  <c r="E703" i="12"/>
  <c r="E705" i="12"/>
  <c r="E707" i="12"/>
  <c r="E709" i="12"/>
  <c r="E711" i="12"/>
  <c r="E714" i="12"/>
  <c r="E715" i="12"/>
  <c r="E718" i="12"/>
  <c r="E719" i="12"/>
  <c r="E722" i="12"/>
  <c r="E723" i="12"/>
  <c r="E726" i="12"/>
  <c r="E727" i="12"/>
  <c r="E730" i="12"/>
  <c r="E731" i="12"/>
  <c r="E734" i="12"/>
  <c r="E735" i="12"/>
  <c r="E741" i="12"/>
  <c r="E745" i="12"/>
  <c r="E749" i="12"/>
  <c r="E753" i="12"/>
  <c r="E757" i="12"/>
  <c r="E761" i="12"/>
  <c r="E765" i="12"/>
  <c r="E769" i="12"/>
  <c r="E773" i="12"/>
  <c r="E777" i="12"/>
  <c r="E781" i="12"/>
  <c r="E785" i="12"/>
  <c r="E789" i="12"/>
  <c r="E793" i="12"/>
  <c r="E797" i="12"/>
  <c r="E801" i="12"/>
  <c r="E805" i="12"/>
  <c r="E712" i="12"/>
  <c r="E716" i="12"/>
  <c r="E720" i="12"/>
  <c r="E724" i="12"/>
  <c r="E728" i="12"/>
  <c r="E732" i="12"/>
  <c r="E736" i="12"/>
  <c r="E739" i="12"/>
  <c r="E743" i="12"/>
  <c r="E747" i="12"/>
  <c r="E751" i="12"/>
  <c r="E755" i="12"/>
  <c r="E759" i="12"/>
  <c r="E763" i="12"/>
  <c r="E767" i="12"/>
  <c r="E771" i="12"/>
  <c r="E775" i="12"/>
  <c r="E779" i="12"/>
  <c r="E783" i="12"/>
  <c r="E787" i="12"/>
  <c r="E791" i="12"/>
  <c r="E795" i="12"/>
  <c r="E799" i="12"/>
  <c r="E803" i="12"/>
  <c r="E807" i="12"/>
  <c r="E811" i="12"/>
  <c r="E812" i="12"/>
  <c r="E815" i="12"/>
  <c r="E816" i="12"/>
  <c r="E819" i="12"/>
  <c r="E820" i="12"/>
  <c r="E823" i="12"/>
  <c r="E824" i="12"/>
  <c r="E827" i="12"/>
  <c r="E828" i="12"/>
  <c r="E831" i="12"/>
  <c r="E835" i="12"/>
  <c r="E839" i="12"/>
  <c r="E843" i="12"/>
  <c r="E847" i="12"/>
  <c r="E851" i="12"/>
  <c r="E855" i="12"/>
  <c r="E859" i="12"/>
  <c r="E863" i="12"/>
  <c r="E867" i="12"/>
  <c r="E871" i="12"/>
  <c r="E875" i="12"/>
  <c r="E879" i="12"/>
  <c r="E883" i="12"/>
  <c r="E887" i="12"/>
  <c r="E891" i="12"/>
  <c r="E895" i="12"/>
  <c r="E899" i="12"/>
  <c r="E903" i="12"/>
  <c r="E907" i="12"/>
  <c r="E738" i="12"/>
  <c r="E740" i="12"/>
  <c r="E742" i="12"/>
  <c r="E744" i="12"/>
  <c r="E746" i="12"/>
  <c r="E748" i="12"/>
  <c r="E750" i="12"/>
  <c r="E752" i="12"/>
  <c r="E754" i="12"/>
  <c r="E756" i="12"/>
  <c r="E758" i="12"/>
  <c r="E760" i="12"/>
  <c r="E762" i="12"/>
  <c r="E764" i="12"/>
  <c r="E766" i="12"/>
  <c r="E768" i="12"/>
  <c r="E770" i="12"/>
  <c r="E772" i="12"/>
  <c r="E774" i="12"/>
  <c r="E776" i="12"/>
  <c r="E778" i="12"/>
  <c r="E780" i="12"/>
  <c r="E782" i="12"/>
  <c r="E784" i="12"/>
  <c r="E786" i="12"/>
  <c r="E788" i="12"/>
  <c r="E790" i="12"/>
  <c r="E792" i="12"/>
  <c r="E794" i="12"/>
  <c r="E796" i="12"/>
  <c r="E798" i="12"/>
  <c r="E800" i="12"/>
  <c r="E802" i="12"/>
  <c r="E804" i="12"/>
  <c r="E806" i="12"/>
  <c r="E808" i="12"/>
  <c r="E810" i="12"/>
  <c r="E814" i="12"/>
  <c r="E818" i="12"/>
  <c r="E822" i="12"/>
  <c r="E826" i="12"/>
  <c r="E829" i="12"/>
  <c r="E833" i="12"/>
  <c r="E837" i="12"/>
  <c r="E841" i="12"/>
  <c r="E845" i="12"/>
  <c r="E849" i="12"/>
  <c r="E853" i="12"/>
  <c r="E857" i="12"/>
  <c r="E861" i="12"/>
  <c r="E865" i="12"/>
  <c r="E869" i="12"/>
  <c r="E873" i="12"/>
  <c r="E877" i="12"/>
  <c r="E881" i="12"/>
  <c r="E885" i="12"/>
  <c r="E889" i="12"/>
  <c r="E893" i="12"/>
  <c r="E897" i="12"/>
  <c r="E901" i="12"/>
  <c r="E905" i="12"/>
  <c r="E909" i="12"/>
  <c r="E910" i="12"/>
  <c r="E830" i="12"/>
  <c r="E832" i="12"/>
  <c r="E834" i="12"/>
  <c r="E836" i="12"/>
  <c r="E838" i="12"/>
  <c r="E840" i="12"/>
  <c r="E842" i="12"/>
  <c r="E844" i="12"/>
  <c r="E846" i="12"/>
  <c r="E848" i="12"/>
  <c r="E850" i="12"/>
  <c r="E852" i="12"/>
  <c r="E854" i="12"/>
  <c r="E856" i="12"/>
  <c r="E858" i="12"/>
  <c r="E860" i="12"/>
  <c r="E862" i="12"/>
  <c r="E864" i="12"/>
  <c r="E866" i="12"/>
  <c r="E868" i="12"/>
  <c r="E870" i="12"/>
  <c r="E872" i="12"/>
  <c r="E874" i="12"/>
  <c r="E876" i="12"/>
  <c r="E878" i="12"/>
  <c r="E880" i="12"/>
  <c r="E882" i="12"/>
  <c r="E884" i="12"/>
  <c r="E886" i="12"/>
  <c r="E888" i="12"/>
  <c r="E890" i="12"/>
  <c r="E892" i="12"/>
  <c r="E894" i="12"/>
  <c r="E896" i="12"/>
  <c r="E898" i="12"/>
  <c r="E900" i="12"/>
  <c r="E902" i="12"/>
  <c r="E904" i="12"/>
  <c r="E906" i="12"/>
  <c r="E908" i="12"/>
  <c r="E911" i="12"/>
  <c r="E913" i="12"/>
  <c r="E914" i="12"/>
  <c r="E915" i="12"/>
  <c r="E917" i="12"/>
  <c r="E918" i="12"/>
  <c r="E919" i="12"/>
  <c r="E921" i="12"/>
  <c r="E922" i="12"/>
  <c r="E923" i="12"/>
  <c r="E925" i="12"/>
  <c r="E926" i="12"/>
  <c r="E929" i="12"/>
  <c r="E933" i="12"/>
  <c r="E937" i="12"/>
  <c r="E941" i="12"/>
  <c r="E912" i="12"/>
  <c r="E916" i="12"/>
  <c r="E920" i="12"/>
  <c r="E924" i="12"/>
  <c r="E927" i="12"/>
  <c r="E931" i="12"/>
  <c r="E935" i="12"/>
  <c r="E939" i="12"/>
  <c r="E943" i="12"/>
  <c r="E928" i="12"/>
  <c r="E930" i="12"/>
  <c r="E932" i="12"/>
  <c r="E934" i="12"/>
  <c r="E936" i="12"/>
  <c r="E938" i="12"/>
  <c r="E940" i="12"/>
  <c r="E942" i="12"/>
  <c r="E944" i="12"/>
  <c r="E946" i="12"/>
  <c r="E947" i="12"/>
  <c r="E950" i="12"/>
  <c r="E951" i="12"/>
  <c r="E954" i="12"/>
  <c r="E955" i="12"/>
  <c r="E958" i="12"/>
  <c r="E959" i="12"/>
  <c r="E962" i="12"/>
  <c r="E963" i="12"/>
  <c r="E966" i="12"/>
  <c r="E967" i="12"/>
  <c r="E970" i="12"/>
  <c r="E971" i="12"/>
  <c r="E974" i="12"/>
  <c r="E975" i="12"/>
  <c r="E978" i="12"/>
  <c r="E979" i="12"/>
  <c r="E982" i="12"/>
  <c r="E983" i="12"/>
  <c r="E986" i="12"/>
  <c r="E987" i="12"/>
  <c r="E990" i="12"/>
  <c r="E991" i="12"/>
  <c r="E994" i="12"/>
  <c r="E995" i="12"/>
  <c r="E998" i="12"/>
  <c r="E999" i="12"/>
  <c r="E948" i="12"/>
  <c r="E952" i="12"/>
  <c r="E956" i="12"/>
  <c r="E960" i="12"/>
  <c r="E964" i="12"/>
  <c r="E968" i="12"/>
  <c r="E972" i="12"/>
  <c r="E976" i="12"/>
  <c r="E980" i="12"/>
  <c r="E984" i="12"/>
  <c r="E988" i="12"/>
  <c r="E992" i="12"/>
  <c r="E996" i="12"/>
  <c r="E1000" i="12"/>
  <c r="E10" i="11"/>
  <c r="E14" i="11"/>
  <c r="E18" i="11"/>
  <c r="E22" i="11"/>
  <c r="E26" i="11"/>
  <c r="E30" i="11"/>
  <c r="E34" i="11"/>
  <c r="E38" i="11"/>
  <c r="E42" i="11"/>
  <c r="E46" i="11"/>
  <c r="E50" i="11"/>
  <c r="E54" i="11"/>
  <c r="E58" i="11"/>
  <c r="E62" i="11"/>
  <c r="E66" i="11"/>
  <c r="E70" i="11"/>
  <c r="E74" i="11"/>
  <c r="E78" i="11"/>
  <c r="E82" i="11"/>
  <c r="E86" i="11"/>
  <c r="E90" i="11"/>
  <c r="E94" i="11"/>
  <c r="E98" i="11"/>
  <c r="E102" i="11"/>
  <c r="E106" i="11"/>
  <c r="E12" i="11"/>
  <c r="E16" i="11"/>
  <c r="E20" i="11"/>
  <c r="E24" i="11"/>
  <c r="E28" i="11"/>
  <c r="E32" i="11"/>
  <c r="E36" i="11"/>
  <c r="E40" i="11"/>
  <c r="E44" i="11"/>
  <c r="E48" i="11"/>
  <c r="E52" i="11"/>
  <c r="E56" i="11"/>
  <c r="E60" i="11"/>
  <c r="E64" i="11"/>
  <c r="E68" i="11"/>
  <c r="E72" i="11"/>
  <c r="E76" i="11"/>
  <c r="E80" i="11"/>
  <c r="E84" i="11"/>
  <c r="E88" i="11"/>
  <c r="E92" i="11"/>
  <c r="E96" i="11"/>
  <c r="E100" i="11"/>
  <c r="E104" i="11"/>
  <c r="E11" i="11"/>
  <c r="E13" i="11"/>
  <c r="E15" i="11"/>
  <c r="E17" i="11"/>
  <c r="E19" i="11"/>
  <c r="E21" i="11"/>
  <c r="E23" i="11"/>
  <c r="E25" i="11"/>
  <c r="E27" i="11"/>
  <c r="E29" i="11"/>
  <c r="E31" i="11"/>
  <c r="E33" i="11"/>
  <c r="E35" i="11"/>
  <c r="E37" i="11"/>
  <c r="E39" i="11"/>
  <c r="E41" i="11"/>
  <c r="E43" i="11"/>
  <c r="E45" i="11"/>
  <c r="E47" i="11"/>
  <c r="E49" i="11"/>
  <c r="E51" i="11"/>
  <c r="E53" i="11"/>
  <c r="E55" i="11"/>
  <c r="E57" i="11"/>
  <c r="E59" i="11"/>
  <c r="E61" i="11"/>
  <c r="E63" i="11"/>
  <c r="E65" i="11"/>
  <c r="E67" i="11"/>
  <c r="E69" i="11"/>
  <c r="E71" i="11"/>
  <c r="E73" i="11"/>
  <c r="E75" i="11"/>
  <c r="E77" i="11"/>
  <c r="E79" i="11"/>
  <c r="E81" i="11"/>
  <c r="E83" i="11"/>
  <c r="E85" i="11"/>
  <c r="E87" i="11"/>
  <c r="E89" i="11"/>
  <c r="E91" i="11"/>
  <c r="E93" i="11"/>
  <c r="E95" i="11"/>
  <c r="E97" i="11"/>
  <c r="E99" i="11"/>
  <c r="E101" i="11"/>
  <c r="E103" i="11"/>
  <c r="E105" i="11"/>
  <c r="E107" i="11"/>
  <c r="E109" i="11"/>
  <c r="E110" i="11"/>
  <c r="E112" i="11"/>
  <c r="E113" i="11"/>
  <c r="E114" i="11"/>
  <c r="E116" i="11"/>
  <c r="E117" i="11"/>
  <c r="E118" i="11"/>
  <c r="E120" i="11"/>
  <c r="E124" i="11"/>
  <c r="E128" i="11"/>
  <c r="E132" i="11"/>
  <c r="E136" i="11"/>
  <c r="E140" i="11"/>
  <c r="E144" i="11"/>
  <c r="E148" i="11"/>
  <c r="E111" i="11"/>
  <c r="E115" i="11"/>
  <c r="E119" i="11"/>
  <c r="E122" i="11"/>
  <c r="E126" i="11"/>
  <c r="E130" i="11"/>
  <c r="E134" i="11"/>
  <c r="E138" i="11"/>
  <c r="E142" i="11"/>
  <c r="E146" i="11"/>
  <c r="E121" i="11"/>
  <c r="E123" i="11"/>
  <c r="E125" i="11"/>
  <c r="E127" i="11"/>
  <c r="E129" i="11"/>
  <c r="E131" i="11"/>
  <c r="E133" i="11"/>
  <c r="E135" i="11"/>
  <c r="E137" i="11"/>
  <c r="E139" i="11"/>
  <c r="E141" i="11"/>
  <c r="E143" i="11"/>
  <c r="E145" i="11"/>
  <c r="E147" i="11"/>
  <c r="E149" i="11"/>
  <c r="E151" i="11"/>
  <c r="E152" i="11"/>
  <c r="E155" i="11"/>
  <c r="E156" i="11"/>
  <c r="E159" i="11"/>
  <c r="E160" i="11"/>
  <c r="E163" i="11"/>
  <c r="E164" i="11"/>
  <c r="E167" i="11"/>
  <c r="E168" i="11"/>
  <c r="E171" i="11"/>
  <c r="E172" i="11"/>
  <c r="E175" i="11"/>
  <c r="E176" i="11"/>
  <c r="E179" i="11"/>
  <c r="E180" i="11"/>
  <c r="E183" i="11"/>
  <c r="E186" i="11"/>
  <c r="E190" i="11"/>
  <c r="E194" i="11"/>
  <c r="E198" i="11"/>
  <c r="E202" i="11"/>
  <c r="E153" i="11"/>
  <c r="E157" i="11"/>
  <c r="E161" i="11"/>
  <c r="E165" i="11"/>
  <c r="E169" i="11"/>
  <c r="E173" i="11"/>
  <c r="E177" i="11"/>
  <c r="E181" i="11"/>
  <c r="E184" i="11"/>
  <c r="E188" i="11"/>
  <c r="E192" i="11"/>
  <c r="E196" i="11"/>
  <c r="E200" i="11"/>
  <c r="E204" i="11"/>
  <c r="E185" i="11"/>
  <c r="E187" i="11"/>
  <c r="E189" i="11"/>
  <c r="E191" i="11"/>
  <c r="E193" i="11"/>
  <c r="E195" i="11"/>
  <c r="E197" i="11"/>
  <c r="E199" i="11"/>
  <c r="E201" i="11"/>
  <c r="E203" i="11"/>
  <c r="E205" i="11"/>
  <c r="E11" i="10"/>
  <c r="E15" i="10"/>
  <c r="E19" i="10"/>
  <c r="E23" i="10"/>
  <c r="E27" i="10"/>
  <c r="E31" i="10"/>
  <c r="E35" i="10"/>
  <c r="E39" i="10"/>
  <c r="E43" i="10"/>
  <c r="E47" i="10"/>
  <c r="E51" i="10"/>
  <c r="E55" i="10"/>
  <c r="E59" i="10"/>
  <c r="E63" i="10"/>
  <c r="E67" i="10"/>
  <c r="E71" i="10"/>
  <c r="E75" i="10"/>
  <c r="E79" i="10"/>
  <c r="E83" i="10"/>
  <c r="E87" i="10"/>
  <c r="E91" i="10"/>
  <c r="E95" i="10"/>
  <c r="E99" i="10"/>
  <c r="E13" i="10"/>
  <c r="E17" i="10"/>
  <c r="E21" i="10"/>
  <c r="E25" i="10"/>
  <c r="E29" i="10"/>
  <c r="E33" i="10"/>
  <c r="E37" i="10"/>
  <c r="E41" i="10"/>
  <c r="E45" i="10"/>
  <c r="E49" i="10"/>
  <c r="E53" i="10"/>
  <c r="E57" i="10"/>
  <c r="E61" i="10"/>
  <c r="E65" i="10"/>
  <c r="E69" i="10"/>
  <c r="E73" i="10"/>
  <c r="E77" i="10"/>
  <c r="E81" i="10"/>
  <c r="E85" i="10"/>
  <c r="E89" i="10"/>
  <c r="E93" i="10"/>
  <c r="E97" i="10"/>
  <c r="E103" i="10"/>
  <c r="E104" i="10"/>
  <c r="E107" i="10"/>
  <c r="E108" i="10"/>
  <c r="E111" i="10"/>
  <c r="E112" i="10"/>
  <c r="E115" i="10"/>
  <c r="E119" i="10"/>
  <c r="E123" i="10"/>
  <c r="E127" i="10"/>
  <c r="E131" i="10"/>
  <c r="E135" i="10"/>
  <c r="E139" i="10"/>
  <c r="E143" i="10"/>
  <c r="E147" i="10"/>
  <c r="E10" i="10"/>
  <c r="E12" i="10"/>
  <c r="E14" i="10"/>
  <c r="E16" i="10"/>
  <c r="E18" i="10"/>
  <c r="E20" i="10"/>
  <c r="E22" i="10"/>
  <c r="E24" i="10"/>
  <c r="E26" i="10"/>
  <c r="E28" i="10"/>
  <c r="E30" i="10"/>
  <c r="E32" i="10"/>
  <c r="E34" i="10"/>
  <c r="E36" i="10"/>
  <c r="E38" i="10"/>
  <c r="E40" i="10"/>
  <c r="E42" i="10"/>
  <c r="E44" i="10"/>
  <c r="E46" i="10"/>
  <c r="E48" i="10"/>
  <c r="E50" i="10"/>
  <c r="E52" i="10"/>
  <c r="E54" i="10"/>
  <c r="E56" i="10"/>
  <c r="E58" i="10"/>
  <c r="E60" i="10"/>
  <c r="E62" i="10"/>
  <c r="E64" i="10"/>
  <c r="E66" i="10"/>
  <c r="E68" i="10"/>
  <c r="E70" i="10"/>
  <c r="E72" i="10"/>
  <c r="E74" i="10"/>
  <c r="E76" i="10"/>
  <c r="E78" i="10"/>
  <c r="E80" i="10"/>
  <c r="E82" i="10"/>
  <c r="E84" i="10"/>
  <c r="E86" i="10"/>
  <c r="E88" i="10"/>
  <c r="E90" i="10"/>
  <c r="E92" i="10"/>
  <c r="E94" i="10"/>
  <c r="E96" i="10"/>
  <c r="E98" i="10"/>
  <c r="E100" i="10"/>
  <c r="E102" i="10"/>
  <c r="E106" i="10"/>
  <c r="E110" i="10"/>
  <c r="E114" i="10"/>
  <c r="E117" i="10"/>
  <c r="E121" i="10"/>
  <c r="E125" i="10"/>
  <c r="E129" i="10"/>
  <c r="E133" i="10"/>
  <c r="E137" i="10"/>
  <c r="E141" i="10"/>
  <c r="E145" i="10"/>
  <c r="E149" i="10"/>
  <c r="E150" i="10"/>
  <c r="E153" i="10"/>
  <c r="E154" i="10"/>
  <c r="E157" i="10"/>
  <c r="E158" i="10"/>
  <c r="E161" i="10"/>
  <c r="E165" i="10"/>
  <c r="E169" i="10"/>
  <c r="E173" i="10"/>
  <c r="E177" i="10"/>
  <c r="E181" i="10"/>
  <c r="E185" i="10"/>
  <c r="E189" i="10"/>
  <c r="E193" i="10"/>
  <c r="E197" i="10"/>
  <c r="E201" i="10"/>
  <c r="E205" i="10"/>
  <c r="E116" i="10"/>
  <c r="E118" i="10"/>
  <c r="E120" i="10"/>
  <c r="E122" i="10"/>
  <c r="E124" i="10"/>
  <c r="E126" i="10"/>
  <c r="E128" i="10"/>
  <c r="E130" i="10"/>
  <c r="E132" i="10"/>
  <c r="E134" i="10"/>
  <c r="E136" i="10"/>
  <c r="E138" i="10"/>
  <c r="E140" i="10"/>
  <c r="E142" i="10"/>
  <c r="E144" i="10"/>
  <c r="E146" i="10"/>
  <c r="E148" i="10"/>
  <c r="E152" i="10"/>
  <c r="E156" i="10"/>
  <c r="E160" i="10"/>
  <c r="E163" i="10"/>
  <c r="E167" i="10"/>
  <c r="E171" i="10"/>
  <c r="E175" i="10"/>
  <c r="E179" i="10"/>
  <c r="E183" i="10"/>
  <c r="E187" i="10"/>
  <c r="E191" i="10"/>
  <c r="E195" i="10"/>
  <c r="E199" i="10"/>
  <c r="E203" i="10"/>
  <c r="E162" i="10"/>
  <c r="E164" i="10"/>
  <c r="E166" i="10"/>
  <c r="E168" i="10"/>
  <c r="E170" i="10"/>
  <c r="E172" i="10"/>
  <c r="E174" i="10"/>
  <c r="E176" i="10"/>
  <c r="E178" i="10"/>
  <c r="E180" i="10"/>
  <c r="E182" i="10"/>
  <c r="E184" i="10"/>
  <c r="E186" i="10"/>
  <c r="E188" i="10"/>
  <c r="E190" i="10"/>
  <c r="E192" i="10"/>
  <c r="E194" i="10"/>
  <c r="E196" i="10"/>
  <c r="E198" i="10"/>
  <c r="E200" i="10"/>
  <c r="E202" i="10"/>
  <c r="E204" i="10"/>
  <c r="E154" i="9"/>
  <c r="E158" i="9"/>
  <c r="E162" i="9"/>
  <c r="E166" i="9"/>
  <c r="E170" i="9"/>
  <c r="E174" i="9"/>
  <c r="E178" i="9"/>
  <c r="E182" i="9"/>
  <c r="E186" i="9"/>
  <c r="E190" i="9"/>
  <c r="E194" i="9"/>
  <c r="E198" i="9"/>
  <c r="E202" i="9"/>
  <c r="E206" i="9"/>
  <c r="E210" i="9"/>
  <c r="E214" i="9"/>
  <c r="E218" i="9"/>
  <c r="E222" i="9"/>
  <c r="E226" i="9"/>
  <c r="E230" i="9"/>
  <c r="E234" i="9"/>
  <c r="E238" i="9"/>
  <c r="E242" i="9"/>
  <c r="E246" i="9"/>
  <c r="E250" i="9"/>
  <c r="E254" i="9"/>
  <c r="E258" i="9"/>
  <c r="E262" i="9"/>
  <c r="E266" i="9"/>
  <c r="E270" i="9"/>
  <c r="E274" i="9"/>
  <c r="E156" i="9"/>
  <c r="E160" i="9"/>
  <c r="E164" i="9"/>
  <c r="E168" i="9"/>
  <c r="E172" i="9"/>
  <c r="E176" i="9"/>
  <c r="E180" i="9"/>
  <c r="E184" i="9"/>
  <c r="E188" i="9"/>
  <c r="E192" i="9"/>
  <c r="E196" i="9"/>
  <c r="E200" i="9"/>
  <c r="E204" i="9"/>
  <c r="E208" i="9"/>
  <c r="E212" i="9"/>
  <c r="E216" i="9"/>
  <c r="E220" i="9"/>
  <c r="E224" i="9"/>
  <c r="E228" i="9"/>
  <c r="E232" i="9"/>
  <c r="E236" i="9"/>
  <c r="E240" i="9"/>
  <c r="E244" i="9"/>
  <c r="E248" i="9"/>
  <c r="E252" i="9"/>
  <c r="E256" i="9"/>
  <c r="E260" i="9"/>
  <c r="E264" i="9"/>
  <c r="E268" i="9"/>
  <c r="E272" i="9"/>
  <c r="E276" i="9"/>
  <c r="E155" i="9"/>
  <c r="E157" i="9"/>
  <c r="E159" i="9"/>
  <c r="E161" i="9"/>
  <c r="E163" i="9"/>
  <c r="E165" i="9"/>
  <c r="E167" i="9"/>
  <c r="E169" i="9"/>
  <c r="E171" i="9"/>
  <c r="E173" i="9"/>
  <c r="E175" i="9"/>
  <c r="E177" i="9"/>
  <c r="E179" i="9"/>
  <c r="E181" i="9"/>
  <c r="E183" i="9"/>
  <c r="E185" i="9"/>
  <c r="E187" i="9"/>
  <c r="E189" i="9"/>
  <c r="E191" i="9"/>
  <c r="E193" i="9"/>
  <c r="E195" i="9"/>
  <c r="E197" i="9"/>
  <c r="E199" i="9"/>
  <c r="E201" i="9"/>
  <c r="E203" i="9"/>
  <c r="E205" i="9"/>
  <c r="E207" i="9"/>
  <c r="E209" i="9"/>
  <c r="E211" i="9"/>
  <c r="E213" i="9"/>
  <c r="E215" i="9"/>
  <c r="E217" i="9"/>
  <c r="E219" i="9"/>
  <c r="E221" i="9"/>
  <c r="E223" i="9"/>
  <c r="E225" i="9"/>
  <c r="E227" i="9"/>
  <c r="E229" i="9"/>
  <c r="E231" i="9"/>
  <c r="E233" i="9"/>
  <c r="E235" i="9"/>
  <c r="E237" i="9"/>
  <c r="E239" i="9"/>
  <c r="E241" i="9"/>
  <c r="E243" i="9"/>
  <c r="E245" i="9"/>
  <c r="E247" i="9"/>
  <c r="E249" i="9"/>
  <c r="E251" i="9"/>
  <c r="E253" i="9"/>
  <c r="E255" i="9"/>
  <c r="E257" i="9"/>
  <c r="E259" i="9"/>
  <c r="E261" i="9"/>
  <c r="E263" i="9"/>
  <c r="E265" i="9"/>
  <c r="E267" i="9"/>
  <c r="E269" i="9"/>
  <c r="E271" i="9"/>
  <c r="E273" i="9"/>
  <c r="E275" i="9"/>
  <c r="E278" i="9"/>
  <c r="E279" i="9"/>
  <c r="E282" i="9"/>
  <c r="E283" i="9"/>
  <c r="E286" i="9"/>
  <c r="E287" i="9"/>
  <c r="E290" i="9"/>
  <c r="E291" i="9"/>
  <c r="E294" i="9"/>
  <c r="E295" i="9"/>
  <c r="E298" i="9"/>
  <c r="E299" i="9"/>
  <c r="E302" i="9"/>
  <c r="E303" i="9"/>
  <c r="E306" i="9"/>
  <c r="E307" i="9"/>
  <c r="E310" i="9"/>
  <c r="E311" i="9"/>
  <c r="E314" i="9"/>
  <c r="E315" i="9"/>
  <c r="E318" i="9"/>
  <c r="E319" i="9"/>
  <c r="E322" i="9"/>
  <c r="E327" i="9"/>
  <c r="E331" i="9"/>
  <c r="E335" i="9"/>
  <c r="E339" i="9"/>
  <c r="E343" i="9"/>
  <c r="E347" i="9"/>
  <c r="E351" i="9"/>
  <c r="E355" i="9"/>
  <c r="E359" i="9"/>
  <c r="E363" i="9"/>
  <c r="E367" i="9"/>
  <c r="E371" i="9"/>
  <c r="E375" i="9"/>
  <c r="E379" i="9"/>
  <c r="E383" i="9"/>
  <c r="E387" i="9"/>
  <c r="E391" i="9"/>
  <c r="E395" i="9"/>
  <c r="E399" i="9"/>
  <c r="E403" i="9"/>
  <c r="E407" i="9"/>
  <c r="E411" i="9"/>
  <c r="E415" i="9"/>
  <c r="E419" i="9"/>
  <c r="E423" i="9"/>
  <c r="E427" i="9"/>
  <c r="E431" i="9"/>
  <c r="E435" i="9"/>
  <c r="E439" i="9"/>
  <c r="E443" i="9"/>
  <c r="E447" i="9"/>
  <c r="E451" i="9"/>
  <c r="E455" i="9"/>
  <c r="E459" i="9"/>
  <c r="E463" i="9"/>
  <c r="E467" i="9"/>
  <c r="E471" i="9"/>
  <c r="E280" i="9"/>
  <c r="E284" i="9"/>
  <c r="E288" i="9"/>
  <c r="E292" i="9"/>
  <c r="E296" i="9"/>
  <c r="E300" i="9"/>
  <c r="E304" i="9"/>
  <c r="E308" i="9"/>
  <c r="E312" i="9"/>
  <c r="E316" i="9"/>
  <c r="E320" i="9"/>
  <c r="E323" i="9"/>
  <c r="E325" i="9"/>
  <c r="E329" i="9"/>
  <c r="E333" i="9"/>
  <c r="E337" i="9"/>
  <c r="E341" i="9"/>
  <c r="E345" i="9"/>
  <c r="E349" i="9"/>
  <c r="E353" i="9"/>
  <c r="E357" i="9"/>
  <c r="E361" i="9"/>
  <c r="E365" i="9"/>
  <c r="E369" i="9"/>
  <c r="E373" i="9"/>
  <c r="E377" i="9"/>
  <c r="E381" i="9"/>
  <c r="E385" i="9"/>
  <c r="E389" i="9"/>
  <c r="E393" i="9"/>
  <c r="E397" i="9"/>
  <c r="E401" i="9"/>
  <c r="E405" i="9"/>
  <c r="E409" i="9"/>
  <c r="E413" i="9"/>
  <c r="E417" i="9"/>
  <c r="E421" i="9"/>
  <c r="E425" i="9"/>
  <c r="E429" i="9"/>
  <c r="E433" i="9"/>
  <c r="E437" i="9"/>
  <c r="E441" i="9"/>
  <c r="E445" i="9"/>
  <c r="E449" i="9"/>
  <c r="E453" i="9"/>
  <c r="E457" i="9"/>
  <c r="E461" i="9"/>
  <c r="E465" i="9"/>
  <c r="E469" i="9"/>
  <c r="E473" i="9"/>
  <c r="E324" i="9"/>
  <c r="E326" i="9"/>
  <c r="E328" i="9"/>
  <c r="E330" i="9"/>
  <c r="E332" i="9"/>
  <c r="E334" i="9"/>
  <c r="E336" i="9"/>
  <c r="E338" i="9"/>
  <c r="E340" i="9"/>
  <c r="E342" i="9"/>
  <c r="E344" i="9"/>
  <c r="E346" i="9"/>
  <c r="E348" i="9"/>
  <c r="E350" i="9"/>
  <c r="E352" i="9"/>
  <c r="E354" i="9"/>
  <c r="E356" i="9"/>
  <c r="E358" i="9"/>
  <c r="E360" i="9"/>
  <c r="E362" i="9"/>
  <c r="E364" i="9"/>
  <c r="E366" i="9"/>
  <c r="E368" i="9"/>
  <c r="E370" i="9"/>
  <c r="E372" i="9"/>
  <c r="E374" i="9"/>
  <c r="E376" i="9"/>
  <c r="E378" i="9"/>
  <c r="E380" i="9"/>
  <c r="E382" i="9"/>
  <c r="E384" i="9"/>
  <c r="E386" i="9"/>
  <c r="E388" i="9"/>
  <c r="E390" i="9"/>
  <c r="E392" i="9"/>
  <c r="E394" i="9"/>
  <c r="E396" i="9"/>
  <c r="E398" i="9"/>
  <c r="E400" i="9"/>
  <c r="E402" i="9"/>
  <c r="E404" i="9"/>
  <c r="E406" i="9"/>
  <c r="E408" i="9"/>
  <c r="E410" i="9"/>
  <c r="E412" i="9"/>
  <c r="E414" i="9"/>
  <c r="E416" i="9"/>
  <c r="E418" i="9"/>
  <c r="E420" i="9"/>
  <c r="E422" i="9"/>
  <c r="E424" i="9"/>
  <c r="E426" i="9"/>
  <c r="E428" i="9"/>
  <c r="E430" i="9"/>
  <c r="E432" i="9"/>
  <c r="E434" i="9"/>
  <c r="E436" i="9"/>
  <c r="E438" i="9"/>
  <c r="E440" i="9"/>
  <c r="E442" i="9"/>
  <c r="E444" i="9"/>
  <c r="E446" i="9"/>
  <c r="E448" i="9"/>
  <c r="E450" i="9"/>
  <c r="E452" i="9"/>
  <c r="E454" i="9"/>
  <c r="E456" i="9"/>
  <c r="E458" i="9"/>
  <c r="E460" i="9"/>
  <c r="E462" i="9"/>
  <c r="E464" i="9"/>
  <c r="E466" i="9"/>
  <c r="E468" i="9"/>
  <c r="E470" i="9"/>
  <c r="E472" i="9"/>
  <c r="E474" i="9"/>
  <c r="E477" i="9"/>
  <c r="E478" i="9"/>
  <c r="E481" i="9"/>
  <c r="E482" i="9"/>
  <c r="E485" i="9"/>
  <c r="E486" i="9"/>
  <c r="E489" i="9"/>
  <c r="E490" i="9"/>
  <c r="E493" i="9"/>
  <c r="E494" i="9"/>
  <c r="E497" i="9"/>
  <c r="E498" i="9"/>
  <c r="E500" i="9"/>
  <c r="E504" i="9"/>
  <c r="E508" i="9"/>
  <c r="E512" i="9"/>
  <c r="E516" i="9"/>
  <c r="E520" i="9"/>
  <c r="E524" i="9"/>
  <c r="E528" i="9"/>
  <c r="E532" i="9"/>
  <c r="E536" i="9"/>
  <c r="E540" i="9"/>
  <c r="E544" i="9"/>
  <c r="E548" i="9"/>
  <c r="E552" i="9"/>
  <c r="E556" i="9"/>
  <c r="E560" i="9"/>
  <c r="E564" i="9"/>
  <c r="E475" i="9"/>
  <c r="E479" i="9"/>
  <c r="E483" i="9"/>
  <c r="E487" i="9"/>
  <c r="E491" i="9"/>
  <c r="E495" i="9"/>
  <c r="E499" i="9"/>
  <c r="E502" i="9"/>
  <c r="E506" i="9"/>
  <c r="E510" i="9"/>
  <c r="E514" i="9"/>
  <c r="E518" i="9"/>
  <c r="E522" i="9"/>
  <c r="E526" i="9"/>
  <c r="E530" i="9"/>
  <c r="E534" i="9"/>
  <c r="E538" i="9"/>
  <c r="E542" i="9"/>
  <c r="E546" i="9"/>
  <c r="E550" i="9"/>
  <c r="E554" i="9"/>
  <c r="E558" i="9"/>
  <c r="E562" i="9"/>
  <c r="E566" i="9"/>
  <c r="E501" i="9"/>
  <c r="E503" i="9"/>
  <c r="E505" i="9"/>
  <c r="E507" i="9"/>
  <c r="E509" i="9"/>
  <c r="E511" i="9"/>
  <c r="E513" i="9"/>
  <c r="E515" i="9"/>
  <c r="E517" i="9"/>
  <c r="E519" i="9"/>
  <c r="E521" i="9"/>
  <c r="E523" i="9"/>
  <c r="E525" i="9"/>
  <c r="E527" i="9"/>
  <c r="E529" i="9"/>
  <c r="E531" i="9"/>
  <c r="E533" i="9"/>
  <c r="E535" i="9"/>
  <c r="E537" i="9"/>
  <c r="E539" i="9"/>
  <c r="E541" i="9"/>
  <c r="E543" i="9"/>
  <c r="E545" i="9"/>
  <c r="E547" i="9"/>
  <c r="E549" i="9"/>
  <c r="E551" i="9"/>
  <c r="E553" i="9"/>
  <c r="E555" i="9"/>
  <c r="E557" i="9"/>
  <c r="E559" i="9"/>
  <c r="E561" i="9"/>
  <c r="E563" i="9"/>
  <c r="E565" i="9"/>
  <c r="E568" i="9"/>
  <c r="E569" i="9"/>
  <c r="E572" i="9"/>
  <c r="E573" i="9"/>
  <c r="E576" i="9"/>
  <c r="E577" i="9"/>
  <c r="E580" i="9"/>
  <c r="E581" i="9"/>
  <c r="E584" i="9"/>
  <c r="E585" i="9"/>
  <c r="E588" i="9"/>
  <c r="E589" i="9"/>
  <c r="E592" i="9"/>
  <c r="E593" i="9"/>
  <c r="E596" i="9"/>
  <c r="E597" i="9"/>
  <c r="E600" i="9"/>
  <c r="E601" i="9"/>
  <c r="E604" i="9"/>
  <c r="E605" i="9"/>
  <c r="E608" i="9"/>
  <c r="E611" i="9"/>
  <c r="E615" i="9"/>
  <c r="E619" i="9"/>
  <c r="E623" i="9"/>
  <c r="E627" i="9"/>
  <c r="E631" i="9"/>
  <c r="E635" i="9"/>
  <c r="E639" i="9"/>
  <c r="E643" i="9"/>
  <c r="E647" i="9"/>
  <c r="E651" i="9"/>
  <c r="E655" i="9"/>
  <c r="E659" i="9"/>
  <c r="E663" i="9"/>
  <c r="E667" i="9"/>
  <c r="E671" i="9"/>
  <c r="E675" i="9"/>
  <c r="E570" i="9"/>
  <c r="E574" i="9"/>
  <c r="E578" i="9"/>
  <c r="E582" i="9"/>
  <c r="E586" i="9"/>
  <c r="E590" i="9"/>
  <c r="E594" i="9"/>
  <c r="E598" i="9"/>
  <c r="E602" i="9"/>
  <c r="E606" i="9"/>
  <c r="E609" i="9"/>
  <c r="E613" i="9"/>
  <c r="E617" i="9"/>
  <c r="E621" i="9"/>
  <c r="E625" i="9"/>
  <c r="E629" i="9"/>
  <c r="E633" i="9"/>
  <c r="E637" i="9"/>
  <c r="E641" i="9"/>
  <c r="E645" i="9"/>
  <c r="E649" i="9"/>
  <c r="E653" i="9"/>
  <c r="E657" i="9"/>
  <c r="E661" i="9"/>
  <c r="E665" i="9"/>
  <c r="E669" i="9"/>
  <c r="E673" i="9"/>
  <c r="E677" i="9"/>
  <c r="E678" i="9"/>
  <c r="E679" i="9"/>
  <c r="E682" i="9"/>
  <c r="E686" i="9"/>
  <c r="E690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610" i="9"/>
  <c r="E612" i="9"/>
  <c r="E614" i="9"/>
  <c r="E616" i="9"/>
  <c r="E618" i="9"/>
  <c r="E620" i="9"/>
  <c r="E622" i="9"/>
  <c r="E624" i="9"/>
  <c r="E626" i="9"/>
  <c r="E628" i="9"/>
  <c r="E630" i="9"/>
  <c r="E632" i="9"/>
  <c r="E634" i="9"/>
  <c r="E636" i="9"/>
  <c r="E638" i="9"/>
  <c r="E640" i="9"/>
  <c r="E642" i="9"/>
  <c r="E644" i="9"/>
  <c r="E646" i="9"/>
  <c r="E648" i="9"/>
  <c r="E650" i="9"/>
  <c r="E652" i="9"/>
  <c r="E654" i="9"/>
  <c r="E656" i="9"/>
  <c r="E658" i="9"/>
  <c r="E660" i="9"/>
  <c r="E662" i="9"/>
  <c r="E664" i="9"/>
  <c r="E666" i="9"/>
  <c r="E668" i="9"/>
  <c r="E670" i="9"/>
  <c r="E672" i="9"/>
  <c r="E674" i="9"/>
  <c r="E676" i="9"/>
  <c r="E681" i="9"/>
  <c r="E684" i="9"/>
  <c r="E688" i="9"/>
  <c r="E692" i="9"/>
  <c r="E683" i="9"/>
  <c r="E685" i="9"/>
  <c r="E687" i="9"/>
  <c r="E689" i="9"/>
  <c r="E691" i="9"/>
  <c r="E693" i="9"/>
  <c r="E56" i="8"/>
  <c r="E57" i="8"/>
  <c r="E60" i="8"/>
  <c r="E61" i="8"/>
  <c r="E64" i="8"/>
  <c r="E65" i="8"/>
  <c r="E68" i="8"/>
  <c r="E69" i="8"/>
  <c r="E72" i="8"/>
  <c r="E74" i="8"/>
  <c r="E78" i="8"/>
  <c r="E82" i="8"/>
  <c r="E86" i="8"/>
  <c r="E90" i="8"/>
  <c r="E94" i="8"/>
  <c r="E98" i="8"/>
  <c r="E102" i="8"/>
  <c r="E106" i="8"/>
  <c r="E110" i="8"/>
  <c r="E114" i="8"/>
  <c r="E118" i="8"/>
  <c r="E122" i="8"/>
  <c r="E126" i="8"/>
  <c r="E130" i="8"/>
  <c r="E134" i="8"/>
  <c r="E55" i="8"/>
  <c r="E59" i="8"/>
  <c r="E63" i="8"/>
  <c r="E67" i="8"/>
  <c r="E71" i="8"/>
  <c r="E76" i="8"/>
  <c r="E80" i="8"/>
  <c r="E84" i="8"/>
  <c r="E88" i="8"/>
  <c r="E92" i="8"/>
  <c r="E96" i="8"/>
  <c r="E100" i="8"/>
  <c r="E104" i="8"/>
  <c r="E108" i="8"/>
  <c r="E112" i="8"/>
  <c r="E116" i="8"/>
  <c r="E120" i="8"/>
  <c r="E124" i="8"/>
  <c r="E128" i="8"/>
  <c r="E132" i="8"/>
  <c r="E136" i="8"/>
  <c r="E137" i="8"/>
  <c r="E138" i="8"/>
  <c r="E139" i="8"/>
  <c r="E142" i="8"/>
  <c r="E143" i="8"/>
  <c r="E146" i="8"/>
  <c r="E147" i="8"/>
  <c r="E150" i="8"/>
  <c r="E151" i="8"/>
  <c r="E154" i="8"/>
  <c r="E155" i="8"/>
  <c r="E158" i="8"/>
  <c r="E159" i="8"/>
  <c r="E162" i="8"/>
  <c r="E163" i="8"/>
  <c r="E166" i="8"/>
  <c r="E167" i="8"/>
  <c r="E170" i="8"/>
  <c r="E171" i="8"/>
  <c r="E174" i="8"/>
  <c r="E175" i="8"/>
  <c r="E178" i="8"/>
  <c r="E179" i="8"/>
  <c r="E182" i="8"/>
  <c r="E186" i="8"/>
  <c r="E190" i="8"/>
  <c r="E194" i="8"/>
  <c r="E198" i="8"/>
  <c r="E202" i="8"/>
  <c r="E206" i="8"/>
  <c r="E210" i="8"/>
  <c r="E214" i="8"/>
  <c r="E218" i="8"/>
  <c r="E222" i="8"/>
  <c r="E226" i="8"/>
  <c r="E230" i="8"/>
  <c r="E234" i="8"/>
  <c r="E238" i="8"/>
  <c r="E242" i="8"/>
  <c r="E73" i="8"/>
  <c r="E75" i="8"/>
  <c r="E77" i="8"/>
  <c r="E79" i="8"/>
  <c r="E81" i="8"/>
  <c r="E83" i="8"/>
  <c r="E85" i="8"/>
  <c r="E87" i="8"/>
  <c r="E89" i="8"/>
  <c r="E91" i="8"/>
  <c r="E93" i="8"/>
  <c r="E95" i="8"/>
  <c r="E97" i="8"/>
  <c r="E99" i="8"/>
  <c r="E101" i="8"/>
  <c r="E103" i="8"/>
  <c r="E105" i="8"/>
  <c r="E107" i="8"/>
  <c r="E109" i="8"/>
  <c r="E111" i="8"/>
  <c r="E113" i="8"/>
  <c r="E115" i="8"/>
  <c r="E117" i="8"/>
  <c r="E119" i="8"/>
  <c r="E121" i="8"/>
  <c r="E123" i="8"/>
  <c r="E125" i="8"/>
  <c r="E127" i="8"/>
  <c r="E129" i="8"/>
  <c r="E131" i="8"/>
  <c r="E133" i="8"/>
  <c r="E135" i="8"/>
  <c r="E141" i="8"/>
  <c r="E145" i="8"/>
  <c r="E149" i="8"/>
  <c r="E153" i="8"/>
  <c r="E157" i="8"/>
  <c r="E161" i="8"/>
  <c r="E165" i="8"/>
  <c r="E169" i="8"/>
  <c r="E173" i="8"/>
  <c r="E177" i="8"/>
  <c r="E181" i="8"/>
  <c r="E184" i="8"/>
  <c r="E188" i="8"/>
  <c r="E192" i="8"/>
  <c r="E196" i="8"/>
  <c r="E200" i="8"/>
  <c r="E204" i="8"/>
  <c r="E208" i="8"/>
  <c r="E212" i="8"/>
  <c r="E216" i="8"/>
  <c r="E220" i="8"/>
  <c r="E224" i="8"/>
  <c r="E228" i="8"/>
  <c r="E232" i="8"/>
  <c r="E236" i="8"/>
  <c r="E240" i="8"/>
  <c r="E244" i="8"/>
  <c r="E248" i="8"/>
  <c r="E249" i="8"/>
  <c r="E252" i="8"/>
  <c r="E253" i="8"/>
  <c r="E256" i="8"/>
  <c r="E260" i="8"/>
  <c r="E264" i="8"/>
  <c r="E268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183" i="8"/>
  <c r="E185" i="8"/>
  <c r="E187" i="8"/>
  <c r="E189" i="8"/>
  <c r="E191" i="8"/>
  <c r="E193" i="8"/>
  <c r="E195" i="8"/>
  <c r="E197" i="8"/>
  <c r="E199" i="8"/>
  <c r="E201" i="8"/>
  <c r="E203" i="8"/>
  <c r="E205" i="8"/>
  <c r="E207" i="8"/>
  <c r="E209" i="8"/>
  <c r="E211" i="8"/>
  <c r="E213" i="8"/>
  <c r="E215" i="8"/>
  <c r="E217" i="8"/>
  <c r="E219" i="8"/>
  <c r="E221" i="8"/>
  <c r="E223" i="8"/>
  <c r="E225" i="8"/>
  <c r="E227" i="8"/>
  <c r="E229" i="8"/>
  <c r="E231" i="8"/>
  <c r="E233" i="8"/>
  <c r="E235" i="8"/>
  <c r="E237" i="8"/>
  <c r="E239" i="8"/>
  <c r="E241" i="8"/>
  <c r="E243" i="8"/>
  <c r="E245" i="8"/>
  <c r="E247" i="8"/>
  <c r="E251" i="8"/>
  <c r="E258" i="8"/>
  <c r="E262" i="8"/>
  <c r="E266" i="8"/>
  <c r="E270" i="8"/>
  <c r="E255" i="8"/>
  <c r="E257" i="8"/>
  <c r="E259" i="8"/>
  <c r="E261" i="8"/>
  <c r="E263" i="8"/>
  <c r="E265" i="8"/>
  <c r="E267" i="8"/>
  <c r="E269" i="8"/>
  <c r="E271" i="8"/>
  <c r="E51" i="7"/>
  <c r="E55" i="7"/>
  <c r="E59" i="7"/>
  <c r="E63" i="7"/>
  <c r="E67" i="7"/>
  <c r="E71" i="7"/>
  <c r="E75" i="7"/>
  <c r="E79" i="7"/>
  <c r="E83" i="7"/>
  <c r="E87" i="7"/>
  <c r="E49" i="7"/>
  <c r="E53" i="7"/>
  <c r="E57" i="7"/>
  <c r="E61" i="7"/>
  <c r="E65" i="7"/>
  <c r="E69" i="7"/>
  <c r="E73" i="7"/>
  <c r="E77" i="7"/>
  <c r="E81" i="7"/>
  <c r="E85" i="7"/>
  <c r="E89" i="7"/>
  <c r="E50" i="7"/>
  <c r="E52" i="7"/>
  <c r="E54" i="7"/>
  <c r="E56" i="7"/>
  <c r="E58" i="7"/>
  <c r="E60" i="7"/>
  <c r="E62" i="7"/>
  <c r="E64" i="7"/>
  <c r="E66" i="7"/>
  <c r="E68" i="7"/>
  <c r="E70" i="7"/>
  <c r="E72" i="7"/>
  <c r="E74" i="7"/>
  <c r="E76" i="7"/>
  <c r="E78" i="7"/>
  <c r="E80" i="7"/>
  <c r="E82" i="7"/>
  <c r="E84" i="7"/>
  <c r="E86" i="7"/>
  <c r="E88" i="7"/>
  <c r="E91" i="7"/>
  <c r="E92" i="7"/>
  <c r="E95" i="7"/>
  <c r="E96" i="7"/>
  <c r="E99" i="7"/>
  <c r="E100" i="7"/>
  <c r="E103" i="7"/>
  <c r="E104" i="7"/>
  <c r="E107" i="7"/>
  <c r="E108" i="7"/>
  <c r="E111" i="7"/>
  <c r="E112" i="7"/>
  <c r="E115" i="7"/>
  <c r="E118" i="7"/>
  <c r="E122" i="7"/>
  <c r="E126" i="7"/>
  <c r="E130" i="7"/>
  <c r="E134" i="7"/>
  <c r="E138" i="7"/>
  <c r="E142" i="7"/>
  <c r="E146" i="7"/>
  <c r="E150" i="7"/>
  <c r="E154" i="7"/>
  <c r="E158" i="7"/>
  <c r="E162" i="7"/>
  <c r="E166" i="7"/>
  <c r="E170" i="7"/>
  <c r="E174" i="7"/>
  <c r="E178" i="7"/>
  <c r="E182" i="7"/>
  <c r="E186" i="7"/>
  <c r="E190" i="7"/>
  <c r="E93" i="7"/>
  <c r="E97" i="7"/>
  <c r="E101" i="7"/>
  <c r="E105" i="7"/>
  <c r="E109" i="7"/>
  <c r="E113" i="7"/>
  <c r="E116" i="7"/>
  <c r="E120" i="7"/>
  <c r="E124" i="7"/>
  <c r="E128" i="7"/>
  <c r="E132" i="7"/>
  <c r="E136" i="7"/>
  <c r="E140" i="7"/>
  <c r="E144" i="7"/>
  <c r="E148" i="7"/>
  <c r="E152" i="7"/>
  <c r="E156" i="7"/>
  <c r="E160" i="7"/>
  <c r="E164" i="7"/>
  <c r="E168" i="7"/>
  <c r="E172" i="7"/>
  <c r="E176" i="7"/>
  <c r="E180" i="7"/>
  <c r="E184" i="7"/>
  <c r="E188" i="7"/>
  <c r="E192" i="7"/>
  <c r="E117" i="7"/>
  <c r="E119" i="7"/>
  <c r="E121" i="7"/>
  <c r="E123" i="7"/>
  <c r="E125" i="7"/>
  <c r="E127" i="7"/>
  <c r="E129" i="7"/>
  <c r="E131" i="7"/>
  <c r="E133" i="7"/>
  <c r="E135" i="7"/>
  <c r="E137" i="7"/>
  <c r="E139" i="7"/>
  <c r="E141" i="7"/>
  <c r="E143" i="7"/>
  <c r="E145" i="7"/>
  <c r="E147" i="7"/>
  <c r="E149" i="7"/>
  <c r="E151" i="7"/>
  <c r="E153" i="7"/>
  <c r="E155" i="7"/>
  <c r="E157" i="7"/>
  <c r="E159" i="7"/>
  <c r="E161" i="7"/>
  <c r="E163" i="7"/>
  <c r="E165" i="7"/>
  <c r="E167" i="7"/>
  <c r="E169" i="7"/>
  <c r="E171" i="7"/>
  <c r="E173" i="7"/>
  <c r="E175" i="7"/>
  <c r="E177" i="7"/>
  <c r="E179" i="7"/>
  <c r="E181" i="7"/>
  <c r="E183" i="7"/>
  <c r="E185" i="7"/>
  <c r="E187" i="7"/>
  <c r="E189" i="7"/>
  <c r="E191" i="7"/>
  <c r="E194" i="7"/>
  <c r="E195" i="7"/>
  <c r="E198" i="7"/>
  <c r="E199" i="7"/>
  <c r="E202" i="7"/>
  <c r="E203" i="7"/>
  <c r="E206" i="7"/>
  <c r="E207" i="7"/>
  <c r="E210" i="7"/>
  <c r="E213" i="7"/>
  <c r="E217" i="7"/>
  <c r="E221" i="7"/>
  <c r="E225" i="7"/>
  <c r="E229" i="7"/>
  <c r="E233" i="7"/>
  <c r="E237" i="7"/>
  <c r="E196" i="7"/>
  <c r="E200" i="7"/>
  <c r="E204" i="7"/>
  <c r="E208" i="7"/>
  <c r="E211" i="7"/>
  <c r="E215" i="7"/>
  <c r="E219" i="7"/>
  <c r="E223" i="7"/>
  <c r="E227" i="7"/>
  <c r="E231" i="7"/>
  <c r="E235" i="7"/>
  <c r="E239" i="7"/>
  <c r="E212" i="7"/>
  <c r="E214" i="7"/>
  <c r="E216" i="7"/>
  <c r="E218" i="7"/>
  <c r="E220" i="7"/>
  <c r="E222" i="7"/>
  <c r="E224" i="7"/>
  <c r="E226" i="7"/>
  <c r="E228" i="7"/>
  <c r="E230" i="7"/>
  <c r="E232" i="7"/>
  <c r="E234" i="7"/>
  <c r="E236" i="7"/>
  <c r="E238" i="7"/>
  <c r="E240" i="7"/>
  <c r="E243" i="7"/>
  <c r="E244" i="7"/>
  <c r="E247" i="7"/>
  <c r="E248" i="7"/>
  <c r="E251" i="7"/>
  <c r="E252" i="7"/>
  <c r="E258" i="7"/>
  <c r="E262" i="7"/>
  <c r="E266" i="7"/>
  <c r="E270" i="7"/>
  <c r="E274" i="7"/>
  <c r="E278" i="7"/>
  <c r="E282" i="7"/>
  <c r="E286" i="7"/>
  <c r="E290" i="7"/>
  <c r="E294" i="7"/>
  <c r="E295" i="7"/>
  <c r="E241" i="7"/>
  <c r="E245" i="7"/>
  <c r="E249" i="7"/>
  <c r="E253" i="7"/>
  <c r="E256" i="7"/>
  <c r="E260" i="7"/>
  <c r="E264" i="7"/>
  <c r="E268" i="7"/>
  <c r="E272" i="7"/>
  <c r="E276" i="7"/>
  <c r="E280" i="7"/>
  <c r="E284" i="7"/>
  <c r="E288" i="7"/>
  <c r="E292" i="7"/>
  <c r="E255" i="7"/>
  <c r="E257" i="7"/>
  <c r="E259" i="7"/>
  <c r="E261" i="7"/>
  <c r="E263" i="7"/>
  <c r="E265" i="7"/>
  <c r="E267" i="7"/>
  <c r="E269" i="7"/>
  <c r="E271" i="7"/>
  <c r="E273" i="7"/>
  <c r="E275" i="7"/>
  <c r="E277" i="7"/>
  <c r="E279" i="7"/>
  <c r="E281" i="7"/>
  <c r="E283" i="7"/>
  <c r="E285" i="7"/>
  <c r="E287" i="7"/>
  <c r="E289" i="7"/>
  <c r="E291" i="7"/>
  <c r="E293" i="7"/>
  <c r="G8" i="6"/>
  <c r="G18" i="6"/>
  <c r="G24" i="6"/>
  <c r="G28" i="6"/>
  <c r="G9" i="6"/>
  <c r="G13" i="6"/>
  <c r="G15" i="6"/>
  <c r="G17" i="6"/>
  <c r="G19" i="6"/>
  <c r="G21" i="6"/>
  <c r="G25" i="6"/>
  <c r="G29" i="6"/>
  <c r="G31" i="6"/>
  <c r="G40" i="6"/>
  <c r="G56" i="6"/>
  <c r="G72" i="6"/>
  <c r="G88" i="6"/>
  <c r="G104" i="6"/>
  <c r="G33" i="6"/>
  <c r="G35" i="6"/>
  <c r="G37" i="6"/>
  <c r="G41" i="6"/>
  <c r="G45" i="6"/>
  <c r="G47" i="6"/>
  <c r="G49" i="6"/>
  <c r="G51" i="6"/>
  <c r="G53" i="6"/>
  <c r="G57" i="6"/>
  <c r="G61" i="6"/>
  <c r="G63" i="6"/>
  <c r="G65" i="6"/>
  <c r="G67" i="6"/>
  <c r="G69" i="6"/>
  <c r="G73" i="6"/>
  <c r="G77" i="6"/>
  <c r="G79" i="6"/>
  <c r="G81" i="6"/>
  <c r="G83" i="6"/>
  <c r="G85" i="6"/>
  <c r="G89" i="6"/>
  <c r="G93" i="6"/>
  <c r="G95" i="6"/>
  <c r="G97" i="6"/>
  <c r="G99" i="6"/>
  <c r="G101" i="6"/>
  <c r="G105" i="6"/>
  <c r="H109" i="6"/>
  <c r="P109" i="6" s="1"/>
  <c r="G118" i="6"/>
  <c r="G120" i="6"/>
  <c r="G136" i="6"/>
  <c r="G138" i="6"/>
  <c r="G111" i="6"/>
  <c r="G113" i="6"/>
  <c r="G115" i="6"/>
  <c r="G117" i="6"/>
  <c r="G121" i="6"/>
  <c r="G125" i="6"/>
  <c r="G127" i="6"/>
  <c r="G129" i="6"/>
  <c r="G131" i="6"/>
  <c r="G133" i="6"/>
  <c r="G137" i="6"/>
  <c r="G141" i="6"/>
  <c r="G143" i="6"/>
  <c r="G145" i="6"/>
  <c r="G147" i="6"/>
  <c r="G149" i="6"/>
  <c r="G10" i="5"/>
  <c r="G12" i="5"/>
  <c r="G16" i="5"/>
  <c r="G20" i="5"/>
  <c r="G24" i="5"/>
  <c r="G26" i="5"/>
  <c r="G28" i="5"/>
  <c r="G32" i="5"/>
  <c r="G36" i="5"/>
  <c r="G40" i="5"/>
  <c r="G42" i="5"/>
  <c r="G44" i="5"/>
  <c r="G48" i="5"/>
  <c r="G52" i="5"/>
  <c r="G56" i="5"/>
  <c r="G58" i="5"/>
  <c r="G21" i="5"/>
  <c r="G31" i="5"/>
  <c r="G37" i="5"/>
  <c r="G53" i="5"/>
  <c r="H59" i="5"/>
  <c r="P59" i="5" s="1"/>
  <c r="G60" i="5"/>
  <c r="G64" i="5"/>
  <c r="G68" i="5"/>
  <c r="G72" i="5"/>
  <c r="G74" i="5"/>
  <c r="G76" i="5"/>
  <c r="G80" i="5"/>
  <c r="G84" i="5"/>
  <c r="G88" i="5"/>
  <c r="G92" i="5"/>
  <c r="G96" i="5"/>
  <c r="G100" i="5"/>
  <c r="G85" i="5"/>
  <c r="G97" i="5"/>
  <c r="G134" i="6" l="1"/>
  <c r="G150" i="6"/>
  <c r="G102" i="6"/>
  <c r="G70" i="6"/>
  <c r="G38" i="6"/>
  <c r="G22" i="6"/>
  <c r="G69" i="5"/>
  <c r="G86" i="6"/>
  <c r="G54" i="6"/>
  <c r="G47" i="5"/>
  <c r="G54" i="5"/>
  <c r="G22" i="5"/>
  <c r="G148" i="6"/>
  <c r="G107" i="6"/>
  <c r="G100" i="6"/>
  <c r="G84" i="6"/>
  <c r="G68" i="6"/>
  <c r="G52" i="6"/>
  <c r="G36" i="6"/>
  <c r="J283" i="14"/>
  <c r="J276" i="14"/>
  <c r="J215" i="14"/>
  <c r="J244" i="14"/>
  <c r="J151" i="14"/>
  <c r="J164" i="14"/>
  <c r="J135" i="14"/>
  <c r="J71" i="14"/>
  <c r="G15" i="5"/>
  <c r="G123" i="6"/>
  <c r="G146" i="6"/>
  <c r="G132" i="6"/>
  <c r="G116" i="6"/>
  <c r="G75" i="6"/>
  <c r="G98" i="6"/>
  <c r="G82" i="6"/>
  <c r="G66" i="6"/>
  <c r="G50" i="6"/>
  <c r="G34" i="6"/>
  <c r="J267" i="14"/>
  <c r="J260" i="14"/>
  <c r="J148" i="14"/>
  <c r="J119" i="14"/>
  <c r="J55" i="14"/>
  <c r="J116" i="14"/>
  <c r="J68" i="14"/>
  <c r="G33" i="5"/>
  <c r="G38" i="5"/>
  <c r="G139" i="6"/>
  <c r="G130" i="6"/>
  <c r="G114" i="6"/>
  <c r="G20" i="6"/>
  <c r="J308" i="14"/>
  <c r="J247" i="14"/>
  <c r="J228" i="14"/>
  <c r="J183" i="14"/>
  <c r="J196" i="14"/>
  <c r="J103" i="14"/>
  <c r="J100" i="14"/>
  <c r="J52" i="14"/>
  <c r="J299" i="14"/>
  <c r="J294" i="14"/>
  <c r="G49" i="5"/>
  <c r="G83" i="5"/>
  <c r="G65" i="5"/>
  <c r="G67" i="5"/>
  <c r="G99" i="5"/>
  <c r="G81" i="5"/>
  <c r="G17" i="5"/>
  <c r="G94" i="5"/>
  <c r="J114" i="14"/>
  <c r="J262" i="14"/>
  <c r="J130" i="14"/>
  <c r="G101" i="5"/>
  <c r="J67" i="14"/>
  <c r="G62" i="6"/>
  <c r="J195" i="14"/>
  <c r="J128" i="14"/>
  <c r="J176" i="14"/>
  <c r="G110" i="6"/>
  <c r="G94" i="6"/>
  <c r="J295" i="14"/>
  <c r="J227" i="14"/>
  <c r="J224" i="14"/>
  <c r="J80" i="14"/>
  <c r="G87" i="5"/>
  <c r="G71" i="5"/>
  <c r="G90" i="5"/>
  <c r="G51" i="5"/>
  <c r="G35" i="5"/>
  <c r="G19" i="5"/>
  <c r="J257" i="14"/>
  <c r="J166" i="14"/>
  <c r="G55" i="5"/>
  <c r="G30" i="5"/>
  <c r="G66" i="5"/>
  <c r="J197" i="14"/>
  <c r="J113" i="14"/>
  <c r="J273" i="14"/>
  <c r="J241" i="14"/>
  <c r="J210" i="14"/>
  <c r="G11" i="5"/>
  <c r="G89" i="5"/>
  <c r="G62" i="5"/>
  <c r="G39" i="5"/>
  <c r="G46" i="5"/>
  <c r="G78" i="5"/>
  <c r="G23" i="5"/>
  <c r="J306" i="14"/>
  <c r="J269" i="14"/>
  <c r="J253" i="14"/>
  <c r="J162" i="14"/>
  <c r="G61" i="5"/>
  <c r="G79" i="5"/>
  <c r="G82" i="5"/>
  <c r="G29" i="5"/>
  <c r="G50" i="5"/>
  <c r="G34" i="5"/>
  <c r="G18" i="5"/>
  <c r="G13" i="5"/>
  <c r="G95" i="5"/>
  <c r="G77" i="5"/>
  <c r="G98" i="5"/>
  <c r="G45" i="5"/>
  <c r="G27" i="5"/>
  <c r="G93" i="5"/>
  <c r="G63" i="5"/>
  <c r="G43" i="5"/>
  <c r="J93" i="14"/>
  <c r="J285" i="14"/>
  <c r="J141" i="14"/>
  <c r="J159" i="14"/>
  <c r="J190" i="14"/>
  <c r="J41" i="14"/>
  <c r="J265" i="14"/>
  <c r="J105" i="14"/>
  <c r="J138" i="14"/>
  <c r="J74" i="14"/>
  <c r="J201" i="14"/>
  <c r="J254" i="14"/>
  <c r="J175" i="14"/>
  <c r="J92" i="14"/>
  <c r="J298" i="14"/>
  <c r="J149" i="14"/>
  <c r="Y22" i="23"/>
  <c r="J22" i="23" s="1"/>
  <c r="M22" i="23" s="1"/>
  <c r="J17" i="23"/>
  <c r="J18" i="23"/>
  <c r="J278" i="14"/>
  <c r="J230" i="14"/>
  <c r="J193" i="14"/>
  <c r="J177" i="14"/>
  <c r="J198" i="14"/>
  <c r="J145" i="14"/>
  <c r="J129" i="14"/>
  <c r="J81" i="14"/>
  <c r="J98" i="14"/>
  <c r="J66" i="14"/>
  <c r="J24" i="23"/>
  <c r="J23" i="23"/>
  <c r="J225" i="14"/>
  <c r="J246" i="14"/>
  <c r="J150" i="14"/>
  <c r="J97" i="14"/>
  <c r="J49" i="14"/>
  <c r="Y29" i="23"/>
  <c r="J29" i="23" s="1"/>
  <c r="J32" i="23"/>
  <c r="Y20" i="23"/>
  <c r="J20" i="23" s="1"/>
  <c r="Y30" i="23"/>
  <c r="J30" i="23" s="1"/>
  <c r="Y31" i="23"/>
  <c r="J31" i="23" s="1"/>
  <c r="J33" i="23"/>
  <c r="J289" i="14"/>
  <c r="J209" i="14"/>
  <c r="J214" i="14"/>
  <c r="J161" i="14"/>
  <c r="J182" i="14"/>
  <c r="J65" i="14"/>
  <c r="J82" i="14"/>
  <c r="J296" i="14"/>
  <c r="J203" i="14"/>
  <c r="J171" i="14"/>
  <c r="J184" i="14"/>
  <c r="J168" i="14"/>
  <c r="J152" i="14"/>
  <c r="J43" i="14"/>
  <c r="J287" i="14"/>
  <c r="J271" i="14"/>
  <c r="J235" i="14"/>
  <c r="J219" i="14"/>
  <c r="J181" i="14"/>
  <c r="J155" i="14"/>
  <c r="J107" i="14"/>
  <c r="J75" i="14"/>
  <c r="J59" i="14"/>
  <c r="J303" i="14"/>
  <c r="J264" i="14"/>
  <c r="J251" i="14"/>
  <c r="J248" i="14"/>
  <c r="J232" i="14"/>
  <c r="J216" i="14"/>
  <c r="J200" i="14"/>
  <c r="J165" i="14"/>
  <c r="J123" i="14"/>
  <c r="J91" i="14"/>
  <c r="J104" i="14"/>
  <c r="J88" i="14"/>
  <c r="J56" i="14"/>
  <c r="P135" i="6"/>
  <c r="G135" i="6" s="1"/>
  <c r="P103" i="6"/>
  <c r="G103" i="6" s="1"/>
  <c r="G128" i="6"/>
  <c r="G91" i="6"/>
  <c r="G80" i="6"/>
  <c r="G48" i="6"/>
  <c r="G11" i="6"/>
  <c r="G16" i="6"/>
  <c r="P122" i="6"/>
  <c r="G122" i="6" s="1"/>
  <c r="P106" i="6"/>
  <c r="G106" i="6" s="1"/>
  <c r="P90" i="6"/>
  <c r="G90" i="6" s="1"/>
  <c r="P74" i="6"/>
  <c r="G74" i="6" s="1"/>
  <c r="P58" i="6"/>
  <c r="G58" i="6" s="1"/>
  <c r="P42" i="6"/>
  <c r="G42" i="6" s="1"/>
  <c r="P26" i="6"/>
  <c r="G26" i="6" s="1"/>
  <c r="P10" i="6"/>
  <c r="G10" i="6" s="1"/>
  <c r="P140" i="6"/>
  <c r="G140" i="6" s="1"/>
  <c r="P124" i="6"/>
  <c r="G124" i="6" s="1"/>
  <c r="P108" i="6"/>
  <c r="G108" i="6" s="1"/>
  <c r="P92" i="6"/>
  <c r="G92" i="6" s="1"/>
  <c r="P76" i="6"/>
  <c r="G76" i="6" s="1"/>
  <c r="P60" i="6"/>
  <c r="G60" i="6" s="1"/>
  <c r="P44" i="6"/>
  <c r="G44" i="6" s="1"/>
  <c r="P87" i="6"/>
  <c r="G87" i="6" s="1"/>
  <c r="P71" i="6"/>
  <c r="G71" i="6" s="1"/>
  <c r="P55" i="6"/>
  <c r="G55" i="6" s="1"/>
  <c r="P39" i="6"/>
  <c r="G39" i="6" s="1"/>
  <c r="P23" i="6"/>
  <c r="G23" i="6" s="1"/>
  <c r="P151" i="6"/>
  <c r="G151" i="6" s="1"/>
  <c r="P119" i="6"/>
  <c r="G119" i="6" s="1"/>
  <c r="G144" i="6"/>
  <c r="G126" i="6"/>
  <c r="G43" i="6"/>
  <c r="G78" i="6"/>
  <c r="G46" i="6"/>
  <c r="G27" i="6"/>
  <c r="G14" i="6"/>
  <c r="G142" i="6"/>
  <c r="G112" i="6"/>
  <c r="G59" i="6"/>
  <c r="G96" i="6"/>
  <c r="G64" i="6"/>
  <c r="G32" i="6"/>
  <c r="G30" i="6"/>
  <c r="G86" i="5"/>
  <c r="G70" i="5"/>
  <c r="G73" i="5"/>
  <c r="G57" i="5"/>
  <c r="G41" i="5"/>
  <c r="G25" i="5"/>
  <c r="G75" i="5"/>
  <c r="G14" i="5"/>
  <c r="J115" i="14"/>
  <c r="J304" i="14"/>
  <c r="J279" i="14"/>
  <c r="J274" i="14"/>
  <c r="J237" i="14"/>
  <c r="J211" i="14"/>
  <c r="J242" i="14"/>
  <c r="J208" i="14"/>
  <c r="J157" i="14"/>
  <c r="J147" i="14"/>
  <c r="J194" i="14"/>
  <c r="J160" i="14"/>
  <c r="J125" i="14"/>
  <c r="J77" i="14"/>
  <c r="J51" i="14"/>
  <c r="J126" i="14"/>
  <c r="J112" i="14"/>
  <c r="J78" i="14"/>
  <c r="J281" i="14"/>
  <c r="J249" i="14"/>
  <c r="J233" i="14"/>
  <c r="J217" i="14"/>
  <c r="J185" i="14"/>
  <c r="J169" i="14"/>
  <c r="J153" i="14"/>
  <c r="J137" i="14"/>
  <c r="J121" i="14"/>
  <c r="J89" i="14"/>
  <c r="J73" i="14"/>
  <c r="J57" i="14"/>
  <c r="J302" i="14"/>
  <c r="J286" i="14"/>
  <c r="J270" i="14"/>
  <c r="J238" i="14"/>
  <c r="J222" i="14"/>
  <c r="J206" i="14"/>
  <c r="J174" i="14"/>
  <c r="J158" i="14"/>
  <c r="J122" i="14"/>
  <c r="J106" i="14"/>
  <c r="J90" i="14"/>
  <c r="J58" i="14"/>
  <c r="J42" i="14"/>
  <c r="J275" i="14"/>
  <c r="J259" i="14"/>
  <c r="J239" i="14"/>
  <c r="J223" i="14"/>
  <c r="J207" i="14"/>
  <c r="J143" i="14"/>
  <c r="J300" i="14"/>
  <c r="J284" i="14"/>
  <c r="J268" i="14"/>
  <c r="J252" i="14"/>
  <c r="J220" i="14"/>
  <c r="J204" i="14"/>
  <c r="J188" i="14"/>
  <c r="J172" i="14"/>
  <c r="J156" i="14"/>
  <c r="J140" i="14"/>
  <c r="J124" i="14"/>
  <c r="J108" i="14"/>
  <c r="J76" i="14"/>
  <c r="J60" i="14"/>
  <c r="J44" i="14"/>
  <c r="J290" i="14"/>
  <c r="J272" i="14"/>
  <c r="J258" i="14"/>
  <c r="J221" i="14"/>
  <c r="J240" i="14"/>
  <c r="J173" i="14"/>
  <c r="J163" i="14"/>
  <c r="J192" i="14"/>
  <c r="J109" i="14"/>
  <c r="J99" i="14"/>
  <c r="J61" i="14"/>
  <c r="J144" i="14"/>
  <c r="J110" i="14"/>
  <c r="J96" i="14"/>
  <c r="J64" i="14"/>
  <c r="J277" i="14"/>
  <c r="J261" i="14"/>
  <c r="J245" i="14"/>
  <c r="J229" i="14"/>
  <c r="J213" i="14"/>
  <c r="J133" i="14"/>
  <c r="J117" i="14"/>
  <c r="J101" i="14"/>
  <c r="J85" i="14"/>
  <c r="J69" i="14"/>
  <c r="J53" i="14"/>
  <c r="J266" i="14"/>
  <c r="J250" i="14"/>
  <c r="J234" i="14"/>
  <c r="J218" i="14"/>
  <c r="J134" i="14"/>
  <c r="J118" i="14"/>
  <c r="J102" i="14"/>
  <c r="J86" i="14"/>
  <c r="J70" i="14"/>
  <c r="J54" i="14"/>
  <c r="J288" i="14"/>
  <c r="J263" i="14"/>
  <c r="J256" i="14"/>
  <c r="J243" i="14"/>
  <c r="J205" i="14"/>
  <c r="J226" i="14"/>
  <c r="J189" i="14"/>
  <c r="J179" i="14"/>
  <c r="J178" i="14"/>
  <c r="J131" i="14"/>
  <c r="J83" i="14"/>
  <c r="J45" i="14"/>
  <c r="J142" i="14"/>
  <c r="J94" i="14"/>
  <c r="J62" i="14"/>
  <c r="J48" i="14"/>
  <c r="J95" i="14"/>
  <c r="J291" i="14"/>
  <c r="J47" i="14"/>
  <c r="J282" i="14"/>
  <c r="J202" i="14"/>
  <c r="J127" i="14"/>
  <c r="J307" i="14"/>
  <c r="J111" i="14"/>
  <c r="J63" i="14"/>
  <c r="J79" i="14"/>
  <c r="G12" i="6"/>
  <c r="G91" i="5"/>
  <c r="J186" i="14"/>
  <c r="J170" i="14"/>
  <c r="J154" i="14"/>
  <c r="H309" i="14"/>
  <c r="H305" i="14"/>
  <c r="H301" i="14"/>
  <c r="H297" i="14"/>
  <c r="H293" i="14"/>
  <c r="H289" i="14"/>
  <c r="H285" i="14"/>
  <c r="H308" i="14"/>
  <c r="H304" i="14"/>
  <c r="H300" i="14"/>
  <c r="H296" i="14"/>
  <c r="H292" i="14"/>
  <c r="H288" i="14"/>
  <c r="H284" i="14"/>
  <c r="H280" i="14"/>
  <c r="H276" i="14"/>
  <c r="H272" i="14"/>
  <c r="H268" i="14"/>
  <c r="H264" i="14"/>
  <c r="H260" i="14"/>
  <c r="H256" i="14"/>
  <c r="H279" i="14"/>
  <c r="H275" i="14"/>
  <c r="H271" i="14"/>
  <c r="H267" i="14"/>
  <c r="H263" i="14"/>
  <c r="H259" i="14"/>
  <c r="H255" i="14"/>
  <c r="H253" i="14"/>
  <c r="H249" i="14"/>
  <c r="H245" i="14"/>
  <c r="H241" i="14"/>
  <c r="H237" i="14"/>
  <c r="H233" i="14"/>
  <c r="H229" i="14"/>
  <c r="H225" i="14"/>
  <c r="H221" i="14"/>
  <c r="H217" i="14"/>
  <c r="H213" i="14"/>
  <c r="H209" i="14"/>
  <c r="H205" i="14"/>
  <c r="H201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76" i="14"/>
  <c r="H172" i="14"/>
  <c r="H168" i="14"/>
  <c r="H164" i="14"/>
  <c r="H160" i="14"/>
  <c r="H156" i="14"/>
  <c r="H152" i="14"/>
  <c r="H148" i="14"/>
  <c r="H199" i="14"/>
  <c r="H195" i="14"/>
  <c r="H191" i="14"/>
  <c r="H187" i="14"/>
  <c r="H183" i="14"/>
  <c r="H179" i="14"/>
  <c r="H175" i="14"/>
  <c r="H171" i="14"/>
  <c r="H167" i="14"/>
  <c r="H163" i="14"/>
  <c r="H159" i="14"/>
  <c r="H155" i="14"/>
  <c r="H151" i="14"/>
  <c r="H147" i="14"/>
  <c r="H143" i="14"/>
  <c r="H139" i="14"/>
  <c r="H135" i="14"/>
  <c r="H131" i="14"/>
  <c r="H127" i="14"/>
  <c r="H123" i="14"/>
  <c r="H119" i="14"/>
  <c r="H115" i="14"/>
  <c r="H111" i="14"/>
  <c r="H107" i="14"/>
  <c r="H103" i="14"/>
  <c r="H99" i="14"/>
  <c r="H95" i="14"/>
  <c r="H91" i="14"/>
  <c r="H87" i="14"/>
  <c r="H83" i="14"/>
  <c r="H79" i="14"/>
  <c r="H75" i="14"/>
  <c r="H71" i="14"/>
  <c r="H67" i="14"/>
  <c r="H63" i="14"/>
  <c r="H59" i="14"/>
  <c r="H55" i="14"/>
  <c r="H51" i="14"/>
  <c r="H47" i="14"/>
  <c r="H43" i="14"/>
  <c r="J146" i="14"/>
  <c r="H142" i="14"/>
  <c r="H138" i="14"/>
  <c r="H134" i="14"/>
  <c r="H130" i="14"/>
  <c r="H126" i="14"/>
  <c r="H122" i="14"/>
  <c r="H118" i="14"/>
  <c r="H114" i="14"/>
  <c r="H110" i="14"/>
  <c r="H106" i="14"/>
  <c r="H102" i="14"/>
  <c r="H98" i="14"/>
  <c r="H94" i="14"/>
  <c r="H90" i="14"/>
  <c r="H86" i="14"/>
  <c r="H82" i="14"/>
  <c r="H78" i="14"/>
  <c r="H74" i="14"/>
  <c r="H70" i="14"/>
  <c r="H66" i="14"/>
  <c r="H62" i="14"/>
  <c r="H58" i="14"/>
  <c r="H54" i="14"/>
  <c r="H50" i="14"/>
  <c r="H46" i="14"/>
  <c r="H42" i="14"/>
  <c r="H307" i="14"/>
  <c r="H303" i="14"/>
  <c r="H299" i="14"/>
  <c r="H295" i="14"/>
  <c r="H291" i="14"/>
  <c r="H287" i="14"/>
  <c r="H283" i="14"/>
  <c r="H306" i="14"/>
  <c r="H302" i="14"/>
  <c r="H298" i="14"/>
  <c r="H294" i="14"/>
  <c r="H290" i="14"/>
  <c r="H286" i="14"/>
  <c r="H282" i="14"/>
  <c r="H278" i="14"/>
  <c r="H274" i="14"/>
  <c r="H270" i="14"/>
  <c r="H266" i="14"/>
  <c r="H262" i="14"/>
  <c r="H258" i="14"/>
  <c r="H281" i="14"/>
  <c r="H277" i="14"/>
  <c r="H273" i="14"/>
  <c r="H269" i="14"/>
  <c r="H265" i="14"/>
  <c r="H261" i="14"/>
  <c r="H257" i="14"/>
  <c r="J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254" i="14"/>
  <c r="H250" i="14"/>
  <c r="H246" i="14"/>
  <c r="H242" i="14"/>
  <c r="H238" i="14"/>
  <c r="H234" i="14"/>
  <c r="H230" i="14"/>
  <c r="H226" i="14"/>
  <c r="H222" i="14"/>
  <c r="H218" i="14"/>
  <c r="H214" i="14"/>
  <c r="H210" i="14"/>
  <c r="H206" i="14"/>
  <c r="H202" i="14"/>
  <c r="H198" i="14"/>
  <c r="H194" i="14"/>
  <c r="H190" i="14"/>
  <c r="H186" i="14"/>
  <c r="H182" i="14"/>
  <c r="H178" i="14"/>
  <c r="H174" i="14"/>
  <c r="H170" i="14"/>
  <c r="H166" i="14"/>
  <c r="H162" i="14"/>
  <c r="H158" i="14"/>
  <c r="H154" i="14"/>
  <c r="H150" i="14"/>
  <c r="H146" i="14"/>
  <c r="H197" i="14"/>
  <c r="H193" i="14"/>
  <c r="H189" i="14"/>
  <c r="H185" i="14"/>
  <c r="H181" i="14"/>
  <c r="H177" i="14"/>
  <c r="H173" i="14"/>
  <c r="H169" i="14"/>
  <c r="H165" i="14"/>
  <c r="H161" i="14"/>
  <c r="H157" i="14"/>
  <c r="H153" i="14"/>
  <c r="H149" i="14"/>
  <c r="H145" i="14"/>
  <c r="H141" i="14"/>
  <c r="H137" i="14"/>
  <c r="H133" i="14"/>
  <c r="H129" i="14"/>
  <c r="H125" i="14"/>
  <c r="H121" i="14"/>
  <c r="H117" i="14"/>
  <c r="H113" i="14"/>
  <c r="H109" i="14"/>
  <c r="H105" i="14"/>
  <c r="H101" i="14"/>
  <c r="H97" i="14"/>
  <c r="H93" i="14"/>
  <c r="H89" i="14"/>
  <c r="H85" i="14"/>
  <c r="H81" i="14"/>
  <c r="H77" i="14"/>
  <c r="H73" i="14"/>
  <c r="H69" i="14"/>
  <c r="H65" i="14"/>
  <c r="H61" i="14"/>
  <c r="H57" i="14"/>
  <c r="H53" i="14"/>
  <c r="H49" i="14"/>
  <c r="H45" i="14"/>
  <c r="H41" i="14"/>
  <c r="H144" i="14"/>
  <c r="H140" i="14"/>
  <c r="H136" i="14"/>
  <c r="H132" i="14"/>
  <c r="H128" i="14"/>
  <c r="H124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H68" i="14"/>
  <c r="H64" i="14"/>
  <c r="H60" i="14"/>
  <c r="H56" i="14"/>
  <c r="H52" i="14"/>
  <c r="H48" i="14"/>
  <c r="H44" i="14"/>
  <c r="H40" i="14"/>
  <c r="G109" i="6"/>
  <c r="G59" i="5"/>
  <c r="L22" i="23" l="1"/>
  <c r="M30" i="23"/>
  <c r="Q30" i="23" s="1"/>
  <c r="L30" i="23"/>
  <c r="L32" i="23"/>
  <c r="M32" i="23"/>
  <c r="Q32" i="23" s="1"/>
  <c r="M33" i="23"/>
  <c r="Q33" i="23" s="1"/>
  <c r="L33" i="23"/>
  <c r="L23" i="23"/>
  <c r="M23" i="23"/>
  <c r="M20" i="23"/>
  <c r="Q20" i="23" s="1"/>
  <c r="L20" i="23"/>
  <c r="M29" i="23"/>
  <c r="L29" i="23"/>
  <c r="AJ22" i="23"/>
  <c r="Q22" i="23"/>
  <c r="M24" i="23"/>
  <c r="Q24" i="23" s="1"/>
  <c r="L24" i="23"/>
  <c r="M18" i="23"/>
  <c r="Q18" i="23" s="1"/>
  <c r="L18" i="23"/>
  <c r="M31" i="23"/>
  <c r="Q31" i="23" s="1"/>
  <c r="L31" i="23"/>
  <c r="L17" i="23"/>
  <c r="M17" i="23"/>
  <c r="J50" i="23"/>
  <c r="AJ24" i="23" l="1"/>
  <c r="AJ18" i="23"/>
  <c r="AJ33" i="23"/>
  <c r="U31" i="23"/>
  <c r="AL31" i="23"/>
  <c r="S31" i="23"/>
  <c r="T31" i="23" s="1"/>
  <c r="U20" i="23"/>
  <c r="S20" i="23"/>
  <c r="T20" i="23" s="1"/>
  <c r="AL20" i="23"/>
  <c r="U24" i="23"/>
  <c r="S24" i="23"/>
  <c r="T24" i="23" s="1"/>
  <c r="AL24" i="23"/>
  <c r="AJ29" i="23"/>
  <c r="Q29" i="23"/>
  <c r="AJ23" i="23"/>
  <c r="Q23" i="23"/>
  <c r="U33" i="23"/>
  <c r="AL33" i="23"/>
  <c r="S33" i="23"/>
  <c r="T33" i="23" s="1"/>
  <c r="AJ30" i="23"/>
  <c r="U32" i="23"/>
  <c r="AL32" i="23"/>
  <c r="S32" i="23"/>
  <c r="T32" i="23" s="1"/>
  <c r="L50" i="23"/>
  <c r="X50" i="23" s="1"/>
  <c r="AJ31" i="23"/>
  <c r="U18" i="23"/>
  <c r="S18" i="23"/>
  <c r="T18" i="23" s="1"/>
  <c r="AL18" i="23"/>
  <c r="U22" i="23"/>
  <c r="S22" i="23"/>
  <c r="AL22" i="23"/>
  <c r="AJ20" i="23"/>
  <c r="AJ32" i="23"/>
  <c r="AJ17" i="23"/>
  <c r="Q17" i="23"/>
  <c r="M50" i="23"/>
  <c r="AJ50" i="23" s="1"/>
  <c r="U30" i="23"/>
  <c r="S30" i="23"/>
  <c r="T30" i="23" s="1"/>
  <c r="AL30" i="23"/>
  <c r="W18" i="23" l="1"/>
  <c r="AM18" i="23" s="1"/>
  <c r="W32" i="23"/>
  <c r="AM32" i="23" s="1"/>
  <c r="W33" i="23"/>
  <c r="AM33" i="23" s="1"/>
  <c r="W24" i="23"/>
  <c r="AM24" i="23" s="1"/>
  <c r="W20" i="23"/>
  <c r="AM20" i="23" s="1"/>
  <c r="W30" i="23"/>
  <c r="AM30" i="23" s="1"/>
  <c r="U23" i="23"/>
  <c r="AL23" i="23"/>
  <c r="S23" i="23"/>
  <c r="T23" i="23" s="1"/>
  <c r="U17" i="23"/>
  <c r="Q50" i="23"/>
  <c r="AL50" i="23" s="1"/>
  <c r="AL17" i="23"/>
  <c r="S17" i="23"/>
  <c r="W31" i="23"/>
  <c r="AM31" i="23" s="1"/>
  <c r="T22" i="23"/>
  <c r="W22" i="23" s="1"/>
  <c r="AM22" i="23" s="1"/>
  <c r="U29" i="23"/>
  <c r="AL29" i="23"/>
  <c r="S29" i="23"/>
  <c r="U50" i="23" l="1"/>
  <c r="S50" i="23"/>
  <c r="T17" i="23"/>
  <c r="W23" i="23"/>
  <c r="AM23" i="23" s="1"/>
  <c r="T29" i="23"/>
  <c r="W29" i="23" s="1"/>
  <c r="AM29" i="23" s="1"/>
  <c r="W17" i="23" l="1"/>
  <c r="T50" i="23"/>
  <c r="AM17" i="23" l="1"/>
  <c r="W50" i="23"/>
</calcChain>
</file>

<file path=xl/sharedStrings.xml><?xml version="1.0" encoding="utf-8"?>
<sst xmlns="http://schemas.openxmlformats.org/spreadsheetml/2006/main" count="3271" uniqueCount="945">
  <si>
    <t>Číslo</t>
  </si>
  <si>
    <t>Jednotka výkonu podle § 1 vyhlášky č. 492 / 2005 Sb.,
o krajských normativech</t>
  </si>
  <si>
    <t>Kód</t>
  </si>
  <si>
    <t>Členění</t>
  </si>
  <si>
    <t>Kategorie</t>
  </si>
  <si>
    <t>Pozn.</t>
  </si>
  <si>
    <r>
      <t>N</t>
    </r>
    <r>
      <rPr>
        <b/>
        <vertAlign val="subscript"/>
        <sz val="10"/>
        <rFont val="Calibri"/>
        <family val="2"/>
        <charset val="238"/>
      </rPr>
      <t>P</t>
    </r>
  </si>
  <si>
    <t>Np=Ž*VP/H z komp.</t>
  </si>
  <si>
    <r>
      <t>N</t>
    </r>
    <r>
      <rPr>
        <b/>
        <vertAlign val="subscript"/>
        <sz val="10"/>
        <rFont val="Calibri"/>
        <family val="2"/>
        <charset val="238"/>
      </rPr>
      <t>O</t>
    </r>
  </si>
  <si>
    <t>ONIV</t>
  </si>
  <si>
    <t>K1</t>
  </si>
  <si>
    <t>K2</t>
  </si>
  <si>
    <t>K3</t>
  </si>
  <si>
    <t>K4</t>
  </si>
  <si>
    <t>NIV na žáka Kč</t>
  </si>
  <si>
    <t>MP na žáka Kč</t>
  </si>
  <si>
    <t>H</t>
  </si>
  <si>
    <t>Ž</t>
  </si>
  <si>
    <t>VP</t>
  </si>
  <si>
    <t>hod/týden</t>
  </si>
  <si>
    <t>žáků/třídu</t>
  </si>
  <si>
    <t>1 dítě v mateřské škole podle písm. a) - celodenní provoz</t>
  </si>
  <si>
    <t>MŠ - celodenní
docházka</t>
  </si>
  <si>
    <t>do 15</t>
  </si>
  <si>
    <t>1 dítě v mateřské škole podle písm. a) - polodenní provoz</t>
  </si>
  <si>
    <t>MŠ - polodenní
docházka</t>
  </si>
  <si>
    <t>16-28</t>
  </si>
  <si>
    <t>29-56</t>
  </si>
  <si>
    <t>57-84</t>
  </si>
  <si>
    <t>od 85</t>
  </si>
  <si>
    <t>pro školy s dětmi se zdravotním postižením</t>
  </si>
  <si>
    <t>ZŠ - I. stupeň</t>
  </si>
  <si>
    <t>do 17</t>
  </si>
  <si>
    <t>18-36</t>
  </si>
  <si>
    <t>37-57</t>
  </si>
  <si>
    <t>58-80</t>
  </si>
  <si>
    <t>od 81</t>
  </si>
  <si>
    <t>ZŠ s oběma stupni - I. stupeň</t>
  </si>
  <si>
    <t>do 50</t>
  </si>
  <si>
    <t>51-100</t>
  </si>
  <si>
    <t>101-150</t>
  </si>
  <si>
    <t>151-200</t>
  </si>
  <si>
    <t>201-250</t>
  </si>
  <si>
    <t>251-300</t>
  </si>
  <si>
    <t>od 301</t>
  </si>
  <si>
    <t>ZŠ s oběma stupni - II. stupeň</t>
  </si>
  <si>
    <t>do 100</t>
  </si>
  <si>
    <t>ZŠ s oběma stupni - provozní</t>
  </si>
  <si>
    <t>pro školy se žáky se zdravotním postižením</t>
  </si>
  <si>
    <t>Kurs pro získání základního vzdělání</t>
  </si>
  <si>
    <t>ZŠ speciální</t>
  </si>
  <si>
    <t>ZŠ speciální při ÚSP, při stacionáři</t>
  </si>
  <si>
    <t>Přípravná třída</t>
  </si>
  <si>
    <t>v posl. roce před zah. pov. šk. doch.</t>
  </si>
  <si>
    <t>Školní družina</t>
  </si>
  <si>
    <t>Mateřská škola internátní</t>
  </si>
  <si>
    <t>bez postižení</t>
  </si>
  <si>
    <t>Internát spec., těž. zdrav. post.</t>
  </si>
  <si>
    <t>MŠ</t>
  </si>
  <si>
    <t>ZŠ</t>
  </si>
  <si>
    <t>SŠ</t>
  </si>
  <si>
    <t xml:space="preserve">Internát ostatní </t>
  </si>
  <si>
    <t>Internát ostatní</t>
  </si>
  <si>
    <t>DM ubyt. SŠ, KON</t>
  </si>
  <si>
    <t>do 309</t>
  </si>
  <si>
    <t>od 310</t>
  </si>
  <si>
    <t>samost. DM</t>
  </si>
  <si>
    <t>DM ubyt. VOŠ</t>
  </si>
  <si>
    <t>Celodenní stravování</t>
  </si>
  <si>
    <t>Celod. strav. - vývařovna pro 1111</t>
  </si>
  <si>
    <t>0,70x</t>
  </si>
  <si>
    <t>Celod. strav. - výdejna</t>
  </si>
  <si>
    <t>0,30x</t>
  </si>
  <si>
    <t xml:space="preserve">Školní jídelna MŠ </t>
  </si>
  <si>
    <t>ŠJ MŠ - vývařovna pro 1111</t>
  </si>
  <si>
    <t>0,65x</t>
  </si>
  <si>
    <t>ŠJ MŠ - výdejna</t>
  </si>
  <si>
    <t>0,35x</t>
  </si>
  <si>
    <t>Školní jídelna MŠ - oběd</t>
  </si>
  <si>
    <t>ŠJ MŠ - vývařovna pro 1111 - oběd</t>
  </si>
  <si>
    <t>ŠJ MŠ - výdejna - oběd</t>
  </si>
  <si>
    <t>Školní jídelna MŠ</t>
  </si>
  <si>
    <t>Školní jídelna ZŠ</t>
  </si>
  <si>
    <t>ŠJ ZŠ - vývařovna pro 1111</t>
  </si>
  <si>
    <t>ŠJ ZŠ - výdejna</t>
  </si>
  <si>
    <t>Školní jídelna SŠ</t>
  </si>
  <si>
    <t>ŠJ SŠ - vývařovna pro 1111</t>
  </si>
  <si>
    <t>ŠJ SŠ - výdejna</t>
  </si>
  <si>
    <t>ZUŠ - hudební individuální</t>
  </si>
  <si>
    <t>ZUŠ - hudební kolektivní</t>
  </si>
  <si>
    <t>ZUŠ - literárně dramatický</t>
  </si>
  <si>
    <t>ZUŠ - taneční</t>
  </si>
  <si>
    <t>ZUŠ - výtvarný</t>
  </si>
  <si>
    <t>1601M01</t>
  </si>
  <si>
    <t>Ekologie a životní prostředí</t>
  </si>
  <si>
    <t>H2</t>
  </si>
  <si>
    <t>1602M01</t>
  </si>
  <si>
    <t>Průmyslová ekologie</t>
  </si>
  <si>
    <t>1820M01</t>
  </si>
  <si>
    <t>Informační technologie</t>
  </si>
  <si>
    <t>F2, K1</t>
  </si>
  <si>
    <t>2341M01</t>
  </si>
  <si>
    <t>Strojírenství</t>
  </si>
  <si>
    <t>F2</t>
  </si>
  <si>
    <t>2343L51</t>
  </si>
  <si>
    <t>Provozní technika</t>
  </si>
  <si>
    <t>2345M01</t>
  </si>
  <si>
    <t>Dopravní prostředky</t>
  </si>
  <si>
    <t>ŘO B, C</t>
  </si>
  <si>
    <t>G3</t>
  </si>
  <si>
    <t>2641L51</t>
  </si>
  <si>
    <t>Mechanik elektrotechnik</t>
  </si>
  <si>
    <t>2641L52</t>
  </si>
  <si>
    <t>Provozní elektrotechnika</t>
  </si>
  <si>
    <t>2641M01</t>
  </si>
  <si>
    <t>Elektrotechnika</t>
  </si>
  <si>
    <t>2645M01</t>
  </si>
  <si>
    <t>Telekomunikace</t>
  </si>
  <si>
    <t>2844M01</t>
  </si>
  <si>
    <t>Aplikovaná chemie</t>
  </si>
  <si>
    <t>J5chem.</t>
  </si>
  <si>
    <t>2942M01</t>
  </si>
  <si>
    <t>Analýza potravin</t>
  </si>
  <si>
    <t>3141M01</t>
  </si>
  <si>
    <t>Textilnictví</t>
  </si>
  <si>
    <t>3143M01</t>
  </si>
  <si>
    <t>Oděvnictví</t>
  </si>
  <si>
    <t>3342L51</t>
  </si>
  <si>
    <t>Nábytkářská a dřevařská výroba</t>
  </si>
  <si>
    <t>3342M01</t>
  </si>
  <si>
    <t>3441M01</t>
  </si>
  <si>
    <t>Polygrafie</t>
  </si>
  <si>
    <t>F2/1</t>
  </si>
  <si>
    <t>3442M01</t>
  </si>
  <si>
    <t>Obalová technika</t>
  </si>
  <si>
    <t>3644L51</t>
  </si>
  <si>
    <t>Stavební provoz</t>
  </si>
  <si>
    <t>3645M01</t>
  </si>
  <si>
    <t>Technická zařízení budov</t>
  </si>
  <si>
    <t>3646M01</t>
  </si>
  <si>
    <t>Geodézie a katastr nemovitostí</t>
  </si>
  <si>
    <t>3647M01</t>
  </si>
  <si>
    <t>Stavebnictví</t>
  </si>
  <si>
    <t>3741M01</t>
  </si>
  <si>
    <t>Provoz a ekonomika dopravy</t>
  </si>
  <si>
    <t>ŘO B</t>
  </si>
  <si>
    <t>3742L51</t>
  </si>
  <si>
    <t>Logistické a finanční služby</t>
  </si>
  <si>
    <t>3742M01</t>
  </si>
  <si>
    <t>3941L51</t>
  </si>
  <si>
    <t>Autotronik</t>
  </si>
  <si>
    <t>4141M01</t>
  </si>
  <si>
    <t>Agropodnikání</t>
  </si>
  <si>
    <t>ŘO B, T</t>
  </si>
  <si>
    <t>4142M01</t>
  </si>
  <si>
    <t>Vinohradnictví</t>
  </si>
  <si>
    <t>ŘO T</t>
  </si>
  <si>
    <t>4144L51</t>
  </si>
  <si>
    <t>Zahradnictví</t>
  </si>
  <si>
    <t>4144M01</t>
  </si>
  <si>
    <t>4145L51</t>
  </si>
  <si>
    <t>Mechanizace zemědělství a lesního hospodářství</t>
  </si>
  <si>
    <t>U1</t>
  </si>
  <si>
    <t>4145M01</t>
  </si>
  <si>
    <t>Mechanizace a služby</t>
  </si>
  <si>
    <t>ŘO B, C, T</t>
  </si>
  <si>
    <t>4341M01</t>
  </si>
  <si>
    <t>Veterinářství</t>
  </si>
  <si>
    <t>5341J01</t>
  </si>
  <si>
    <t>Zubní instrumentářka</t>
  </si>
  <si>
    <t>S2</t>
  </si>
  <si>
    <t>5341M01</t>
  </si>
  <si>
    <t>Zdravotnický asistent</t>
  </si>
  <si>
    <t>S1</t>
  </si>
  <si>
    <t>5341M02</t>
  </si>
  <si>
    <t>Nutriční asistent</t>
  </si>
  <si>
    <t>5343M01</t>
  </si>
  <si>
    <t>Laboratorní asistent</t>
  </si>
  <si>
    <t>5344M03</t>
  </si>
  <si>
    <t>Asistent zubního technika</t>
  </si>
  <si>
    <t>T3</t>
  </si>
  <si>
    <t>6341M01</t>
  </si>
  <si>
    <t>Ekonomika a podnikání</t>
  </si>
  <si>
    <t>F1, K1</t>
  </si>
  <si>
    <t>6341M02</t>
  </si>
  <si>
    <t>Obchodní akademie</t>
  </si>
  <si>
    <t>6351J01</t>
  </si>
  <si>
    <t>Obchodní škola</t>
  </si>
  <si>
    <t>6441L51</t>
  </si>
  <si>
    <t>Podnikání</t>
  </si>
  <si>
    <t>F1</t>
  </si>
  <si>
    <t>6542M01</t>
  </si>
  <si>
    <t>Hotelnictví</t>
  </si>
  <si>
    <t>J2</t>
  </si>
  <si>
    <t>6542M02</t>
  </si>
  <si>
    <t>Cestovní ruch</t>
  </si>
  <si>
    <t>6843M01</t>
  </si>
  <si>
    <t>Veřejnosprávní činnost</t>
  </si>
  <si>
    <t>G1</t>
  </si>
  <si>
    <t>6942M01</t>
  </si>
  <si>
    <t>Oční optik</t>
  </si>
  <si>
    <t>7241M01</t>
  </si>
  <si>
    <t>Informační služby</t>
  </si>
  <si>
    <t>7531M01</t>
  </si>
  <si>
    <t>Předškolní a mimoškolní pedagogika</t>
  </si>
  <si>
    <t>W1</t>
  </si>
  <si>
    <t>7541M01</t>
  </si>
  <si>
    <t>Sociální činnost</t>
  </si>
  <si>
    <t>G2</t>
  </si>
  <si>
    <t>Pedagogické lyceum</t>
  </si>
  <si>
    <t>E1</t>
  </si>
  <si>
    <t>7842M01</t>
  </si>
  <si>
    <t>Technické lyceum</t>
  </si>
  <si>
    <t>7842M02</t>
  </si>
  <si>
    <t>Ekonomické lyceum</t>
  </si>
  <si>
    <t>7842M03</t>
  </si>
  <si>
    <t>7842M04</t>
  </si>
  <si>
    <t>Zdravotnické lyceum</t>
  </si>
  <si>
    <t>7842M05</t>
  </si>
  <si>
    <t>Přírodovědné lyceum</t>
  </si>
  <si>
    <t>7862C01</t>
  </si>
  <si>
    <t>Praktická škola jednoletá</t>
  </si>
  <si>
    <t>7862C02</t>
  </si>
  <si>
    <t>Praktická škola dvouletá</t>
  </si>
  <si>
    <t>7941K41</t>
  </si>
  <si>
    <t>Gymnázium</t>
  </si>
  <si>
    <t>7941K61</t>
  </si>
  <si>
    <t>nižší st.</t>
  </si>
  <si>
    <t>C1</t>
  </si>
  <si>
    <t>vyšší st.</t>
  </si>
  <si>
    <t>D1</t>
  </si>
  <si>
    <t>7941K610</t>
  </si>
  <si>
    <t>Gymnázium - vybrané předměty v cizím jazyce (6leté)</t>
  </si>
  <si>
    <t>7941K81</t>
  </si>
  <si>
    <t>7942K41</t>
  </si>
  <si>
    <t>Gymnázium se sportovní přípravou</t>
  </si>
  <si>
    <t>7942K61</t>
  </si>
  <si>
    <t>8241M01</t>
  </si>
  <si>
    <t>Užitá malba</t>
  </si>
  <si>
    <t>UMP1</t>
  </si>
  <si>
    <t>8241M02</t>
  </si>
  <si>
    <t>Užitá fotografie a média</t>
  </si>
  <si>
    <t>8241M03</t>
  </si>
  <si>
    <t>Scénická a výstavní tvorba</t>
  </si>
  <si>
    <t>8241M04</t>
  </si>
  <si>
    <t>Průmyslový design</t>
  </si>
  <si>
    <t>8241M05</t>
  </si>
  <si>
    <t>Grafický design</t>
  </si>
  <si>
    <t>8241M06</t>
  </si>
  <si>
    <t>Výtvarné zpracování kovů a drahých kamenů</t>
  </si>
  <si>
    <t>UMP2</t>
  </si>
  <si>
    <t>8241M07</t>
  </si>
  <si>
    <t>Modelářství a návrhářství oděvů</t>
  </si>
  <si>
    <t>8241M11</t>
  </si>
  <si>
    <t>Design interiéru</t>
  </si>
  <si>
    <t>8241M12</t>
  </si>
  <si>
    <t>Výtvarné zpracování keramiky a porcelánu</t>
  </si>
  <si>
    <t>8241M14</t>
  </si>
  <si>
    <t>Textilní výtvarnictví</t>
  </si>
  <si>
    <t>Hudba</t>
  </si>
  <si>
    <t>KON</t>
  </si>
  <si>
    <t>Zpěv</t>
  </si>
  <si>
    <t>8246N001</t>
  </si>
  <si>
    <t>Tanec</t>
  </si>
  <si>
    <t>TKON</t>
  </si>
  <si>
    <t>Hudebně dramatické umění</t>
  </si>
  <si>
    <t>8244P01</t>
  </si>
  <si>
    <t>8245P01</t>
  </si>
  <si>
    <t>8246P01</t>
  </si>
  <si>
    <t>8247P01</t>
  </si>
  <si>
    <t>2344L01</t>
  </si>
  <si>
    <t>Mechanik strojů a zařízení</t>
  </si>
  <si>
    <t>TV</t>
  </si>
  <si>
    <t>OV</t>
  </si>
  <si>
    <t>2345L01</t>
  </si>
  <si>
    <t>Mechanik seřizovač</t>
  </si>
  <si>
    <t>2351E01</t>
  </si>
  <si>
    <t>Strojírenské práce</t>
  </si>
  <si>
    <t>T1</t>
  </si>
  <si>
    <t>OV6, Z2</t>
  </si>
  <si>
    <t>2351H01</t>
  </si>
  <si>
    <t>Strojní mechanik</t>
  </si>
  <si>
    <t>T4</t>
  </si>
  <si>
    <t>OV3, Z1</t>
  </si>
  <si>
    <t>2352H01</t>
  </si>
  <si>
    <t>Nástrojař</t>
  </si>
  <si>
    <t>2355H01</t>
  </si>
  <si>
    <t>Klempíř</t>
  </si>
  <si>
    <t>2355H02</t>
  </si>
  <si>
    <t>Karosář</t>
  </si>
  <si>
    <t>OV, ŘO B</t>
  </si>
  <si>
    <t>2356H01</t>
  </si>
  <si>
    <t>Obráběč kovů</t>
  </si>
  <si>
    <t>2361H01</t>
  </si>
  <si>
    <t>Autolakýrník</t>
  </si>
  <si>
    <t>OV3, Z3</t>
  </si>
  <si>
    <t>2368H01</t>
  </si>
  <si>
    <t>Mechanik opravář motorových vozidel</t>
  </si>
  <si>
    <t>OV, ŘO B, C</t>
  </si>
  <si>
    <t>OV13, Z2</t>
  </si>
  <si>
    <t>2369H01</t>
  </si>
  <si>
    <t>Puškař</t>
  </si>
  <si>
    <t>2641L01</t>
  </si>
  <si>
    <t>T8</t>
  </si>
  <si>
    <t>OV11, Z2</t>
  </si>
  <si>
    <t>2651E01</t>
  </si>
  <si>
    <t>Elektrotechnické a strojně montážní práce</t>
  </si>
  <si>
    <t>2651H01</t>
  </si>
  <si>
    <t>Elektrikář</t>
  </si>
  <si>
    <t>T6</t>
  </si>
  <si>
    <t>OV12, Z2</t>
  </si>
  <si>
    <t>2651H02</t>
  </si>
  <si>
    <t>Elektrikář - silnoproud</t>
  </si>
  <si>
    <t>2652H01</t>
  </si>
  <si>
    <t>Elektromechanik pro zařízení a přístroje</t>
  </si>
  <si>
    <t>2657H01</t>
  </si>
  <si>
    <t>Autoelektrikář</t>
  </si>
  <si>
    <t>OV3, Z2</t>
  </si>
  <si>
    <t>2659H01</t>
  </si>
  <si>
    <t>Spojový mechanik</t>
  </si>
  <si>
    <t>2863E01</t>
  </si>
  <si>
    <t>Bižuterní výroba</t>
  </si>
  <si>
    <t>OV7, Z2</t>
  </si>
  <si>
    <t>2951E01</t>
  </si>
  <si>
    <t>Potravinářská výroba</t>
  </si>
  <si>
    <t>2951E02</t>
  </si>
  <si>
    <t>Potravinářské práce</t>
  </si>
  <si>
    <t>2953H01</t>
  </si>
  <si>
    <t>Pekař</t>
  </si>
  <si>
    <t>OV14, Z3</t>
  </si>
  <si>
    <t>2954H01</t>
  </si>
  <si>
    <t>Cukrář</t>
  </si>
  <si>
    <t>OV4, Z3</t>
  </si>
  <si>
    <t>2956H01</t>
  </si>
  <si>
    <t>Řezník - uzenář</t>
  </si>
  <si>
    <t>T7</t>
  </si>
  <si>
    <t>3157E01</t>
  </si>
  <si>
    <t>Textilní a oděvní výroba</t>
  </si>
  <si>
    <t>3159E01</t>
  </si>
  <si>
    <t>Šití oděvů</t>
  </si>
  <si>
    <t>OV6, Z3</t>
  </si>
  <si>
    <t>3241E01</t>
  </si>
  <si>
    <t>Kožedělná výroba</t>
  </si>
  <si>
    <t>3252H01</t>
  </si>
  <si>
    <t>Výrobce kožedělného zboží</t>
  </si>
  <si>
    <t>3356E01</t>
  </si>
  <si>
    <t>Truhlářská a čalounická výroba</t>
  </si>
  <si>
    <t>3356H01</t>
  </si>
  <si>
    <t>Truhlář</t>
  </si>
  <si>
    <t>T5</t>
  </si>
  <si>
    <t>OV15, Z3</t>
  </si>
  <si>
    <t>3358E01</t>
  </si>
  <si>
    <t>Zpracovatel přírodních pletiv</t>
  </si>
  <si>
    <t>3359H01</t>
  </si>
  <si>
    <t>Čalouník</t>
  </si>
  <si>
    <t>3452H01</t>
  </si>
  <si>
    <t>Tiskař na polygrafických strojích</t>
  </si>
  <si>
    <t>OV15, Z1</t>
  </si>
  <si>
    <t>3452L01</t>
  </si>
  <si>
    <t>3453H01</t>
  </si>
  <si>
    <t>Reprodukční grafik</t>
  </si>
  <si>
    <t>3453L01</t>
  </si>
  <si>
    <t>Reprodukční grafik pro média</t>
  </si>
  <si>
    <t>3456L01</t>
  </si>
  <si>
    <t>Fotograf</t>
  </si>
  <si>
    <t>3457E01</t>
  </si>
  <si>
    <t>Knihařské práce</t>
  </si>
  <si>
    <t>3457H01</t>
  </si>
  <si>
    <t>Knihař</t>
  </si>
  <si>
    <t>3457L01</t>
  </si>
  <si>
    <t>Technik dokončovacího zpracování tiskovin</t>
  </si>
  <si>
    <t>3652H01</t>
  </si>
  <si>
    <t>Instalatér</t>
  </si>
  <si>
    <t>OV14, Z2</t>
  </si>
  <si>
    <t>3652H02</t>
  </si>
  <si>
    <t>Mechanik plynových zařízení</t>
  </si>
  <si>
    <t>3656H01</t>
  </si>
  <si>
    <t>Kominík</t>
  </si>
  <si>
    <t>3657E01</t>
  </si>
  <si>
    <t>Malířské a natěračské práce</t>
  </si>
  <si>
    <t>3659E01</t>
  </si>
  <si>
    <t>Podlahářské práce</t>
  </si>
  <si>
    <t>3659H01</t>
  </si>
  <si>
    <t>Podlahář</t>
  </si>
  <si>
    <t>3664E01</t>
  </si>
  <si>
    <t>Tesařské práce</t>
  </si>
  <si>
    <t>3664H01</t>
  </si>
  <si>
    <t>Tesař</t>
  </si>
  <si>
    <t>3666H01</t>
  </si>
  <si>
    <t>Montér suchých staveb</t>
  </si>
  <si>
    <t>3667E01</t>
  </si>
  <si>
    <t>Zednické práce</t>
  </si>
  <si>
    <t>3667H01</t>
  </si>
  <si>
    <t>Zedník</t>
  </si>
  <si>
    <t>3669H01</t>
  </si>
  <si>
    <t>Pokrývač</t>
  </si>
  <si>
    <t>3751H01</t>
  </si>
  <si>
    <t>Manipulant poštovního provozu a přepravy</t>
  </si>
  <si>
    <t>OV2, Z4</t>
  </si>
  <si>
    <t>3941H01</t>
  </si>
  <si>
    <t>Malíř a lakýrník</t>
  </si>
  <si>
    <t>3941L01</t>
  </si>
  <si>
    <t>3941L02</t>
  </si>
  <si>
    <t>Mechanik instalatérských a elektrotechnických zařízení</t>
  </si>
  <si>
    <t>4152E01</t>
  </si>
  <si>
    <t>Zahradnické práce</t>
  </si>
  <si>
    <t>OV5, Z3</t>
  </si>
  <si>
    <t>4152H01</t>
  </si>
  <si>
    <t>Zahradník</t>
  </si>
  <si>
    <t>4153H01</t>
  </si>
  <si>
    <t>Rybář</t>
  </si>
  <si>
    <t>OV, ŘO B, C, T</t>
  </si>
  <si>
    <t>OV13, Z3</t>
  </si>
  <si>
    <t>4154H01</t>
  </si>
  <si>
    <t>Podkovář a zemědělský kovář</t>
  </si>
  <si>
    <t>OV, ŘO T</t>
  </si>
  <si>
    <t>4155H01</t>
  </si>
  <si>
    <t>Opravář zemědělských strojů</t>
  </si>
  <si>
    <t>4156H01</t>
  </si>
  <si>
    <t>Lesní mechanizátor</t>
  </si>
  <si>
    <t>5341H01</t>
  </si>
  <si>
    <t>Ošetřovatel</t>
  </si>
  <si>
    <t>6541L01</t>
  </si>
  <si>
    <t>Gastronomie</t>
  </si>
  <si>
    <t>OV1, Z3</t>
  </si>
  <si>
    <t>6551E01</t>
  </si>
  <si>
    <t>Stravovací a ubytovací služby</t>
  </si>
  <si>
    <t>6551H01</t>
  </si>
  <si>
    <t>Kuchař - číšník</t>
  </si>
  <si>
    <t>6641L01</t>
  </si>
  <si>
    <t>Obchodník</t>
  </si>
  <si>
    <t>OV1, Z4</t>
  </si>
  <si>
    <t>6651E01</t>
  </si>
  <si>
    <t>Prodavačské práce</t>
  </si>
  <si>
    <t>OV7, Z4</t>
  </si>
  <si>
    <t>6651H01</t>
  </si>
  <si>
    <t>Prodavač</t>
  </si>
  <si>
    <t>OV4, Z4</t>
  </si>
  <si>
    <t>6652H01</t>
  </si>
  <si>
    <t>Aranžér</t>
  </si>
  <si>
    <t>6653H01</t>
  </si>
  <si>
    <t>Operátor skladování</t>
  </si>
  <si>
    <t>OV13, Z4</t>
  </si>
  <si>
    <t>6941L01</t>
  </si>
  <si>
    <t>Kosmetické služby</t>
  </si>
  <si>
    <t>6941L02</t>
  </si>
  <si>
    <t>Masér sportovní a rekondiční</t>
  </si>
  <si>
    <t>6951H01</t>
  </si>
  <si>
    <t>Kadeřník</t>
  </si>
  <si>
    <t>6954E01</t>
  </si>
  <si>
    <t>Provozní služby</t>
  </si>
  <si>
    <t>7541E01</t>
  </si>
  <si>
    <t>Pečovatelské služby</t>
  </si>
  <si>
    <t>T2</t>
  </si>
  <si>
    <t>OV5, Z2</t>
  </si>
  <si>
    <t>8251H01</t>
  </si>
  <si>
    <t>Umělecký kovář a zámečník, pasíř</t>
  </si>
  <si>
    <t>OV15, Z2</t>
  </si>
  <si>
    <t>8251H02</t>
  </si>
  <si>
    <t>Umělecký truhlář a řezbář</t>
  </si>
  <si>
    <t>8251H04</t>
  </si>
  <si>
    <t>Umělecký keramik</t>
  </si>
  <si>
    <t>8251L02</t>
  </si>
  <si>
    <t>Uměleckořemeslné zpracování dřeva</t>
  </si>
  <si>
    <t>2647N07</t>
  </si>
  <si>
    <t>Počítačová podpora v řízení podniku</t>
  </si>
  <si>
    <t>3943N02</t>
  </si>
  <si>
    <t>Diplomovaný oční optik</t>
  </si>
  <si>
    <t>5341N11</t>
  </si>
  <si>
    <t>Diplomovaná všeobecná sestra</t>
  </si>
  <si>
    <t>5341N21</t>
  </si>
  <si>
    <t>Diplomovaný zdravotnický záchranář</t>
  </si>
  <si>
    <t>5341N31</t>
  </si>
  <si>
    <t>Diplomovaná dentální hygienistka</t>
  </si>
  <si>
    <t>5341N41</t>
  </si>
  <si>
    <t>Diplomovaný nutriční terapeut</t>
  </si>
  <si>
    <t>5343N11</t>
  </si>
  <si>
    <t>Diplomovaný farmaceutický asistent</t>
  </si>
  <si>
    <t>5343N21</t>
  </si>
  <si>
    <t>Diplomovaný zdravotní laborant</t>
  </si>
  <si>
    <t>5344N11</t>
  </si>
  <si>
    <t>Diplomovaný zubní technik</t>
  </si>
  <si>
    <t>6341N08</t>
  </si>
  <si>
    <t>Zahraniční obchod</t>
  </si>
  <si>
    <t>6341N18</t>
  </si>
  <si>
    <t>6343N13</t>
  </si>
  <si>
    <t>Finančnictví a bankovnictví</t>
  </si>
  <si>
    <t>6543N01</t>
  </si>
  <si>
    <t>6841N03</t>
  </si>
  <si>
    <t>Ekonomicko-právní činnost</t>
  </si>
  <si>
    <t>7241N02</t>
  </si>
  <si>
    <t>Informační služby a knihovnictví</t>
  </si>
  <si>
    <t>7532N01</t>
  </si>
  <si>
    <t>Sociální práce</t>
  </si>
  <si>
    <t>8241N03</t>
  </si>
  <si>
    <t>Oděvní a textilní design</t>
  </si>
  <si>
    <t>8242N07</t>
  </si>
  <si>
    <t>Konzervování a restaurování malířských a dekorativních technik</t>
  </si>
  <si>
    <t>8242N08</t>
  </si>
  <si>
    <t>Konzervování a restaurování nábytku a nepolychromované dřevořezby</t>
  </si>
  <si>
    <t>SVČ, DDM</t>
  </si>
  <si>
    <t>Školní klub</t>
  </si>
  <si>
    <t>Školní klub - zdrav. post.</t>
  </si>
  <si>
    <t>Ped. - psych. poradna (PPP)</t>
  </si>
  <si>
    <t>Spec. - ped. centrum (SPC)</t>
  </si>
  <si>
    <t>Středisko výchovné péče (SVP)</t>
  </si>
  <si>
    <t>Diagnostický ústav</t>
  </si>
  <si>
    <t>Výchovný ústav</t>
  </si>
  <si>
    <t>Dětský domov internátní</t>
  </si>
  <si>
    <t>Dětský domov rodinný</t>
  </si>
  <si>
    <t xml:space="preserve"> + Mentální postižení</t>
  </si>
  <si>
    <t xml:space="preserve"> + Těžké mentální postižení</t>
  </si>
  <si>
    <t xml:space="preserve"> + Sluchové postižení</t>
  </si>
  <si>
    <t xml:space="preserve"> + Těžké sluchové postižení</t>
  </si>
  <si>
    <t xml:space="preserve"> + Zrakové postižení</t>
  </si>
  <si>
    <t xml:space="preserve"> + Těžké zrakové postižení</t>
  </si>
  <si>
    <t xml:space="preserve"> + Tělesné postižení</t>
  </si>
  <si>
    <t xml:space="preserve"> + Těžké tělesné postižení</t>
  </si>
  <si>
    <t xml:space="preserve"> + Hluchoslepost</t>
  </si>
  <si>
    <t xml:space="preserve"> + Autismus</t>
  </si>
  <si>
    <t xml:space="preserve"> + Hluboké mentální postižení</t>
  </si>
  <si>
    <t>SOŠ</t>
  </si>
  <si>
    <t>SOU - TV</t>
  </si>
  <si>
    <t>SOU - OV</t>
  </si>
  <si>
    <t>MŠ - integrace</t>
  </si>
  <si>
    <t>jiné</t>
  </si>
  <si>
    <t>ZŠ - integrace</t>
  </si>
  <si>
    <t>G - integrace</t>
  </si>
  <si>
    <t>SOŠ - integrace</t>
  </si>
  <si>
    <t>SOU - TV -  integrace</t>
  </si>
  <si>
    <t>SOU - OV -  integrace</t>
  </si>
  <si>
    <t>VOŠ - integrace</t>
  </si>
  <si>
    <t xml:space="preserve"> + § 3 odst. 6 písm. c) - 1 žák se zdravotním postižením v oboru vzdělání praktická škola</t>
  </si>
  <si>
    <t xml:space="preserve"> + Praktická škola jednoletá</t>
  </si>
  <si>
    <t xml:space="preserve"> + Praktická škola dvouletá</t>
  </si>
  <si>
    <t xml:space="preserve"> + § 3 odst. 6 písm. d) - 1 dítě ve škole při zdravotnickém zařízení</t>
  </si>
  <si>
    <t xml:space="preserve"> + Zdravotnické zařízení</t>
  </si>
  <si>
    <t xml:space="preserve"> + § 3 odst. 6 písm. d) - 1 žák ve škole při zdravotnickém zařízení</t>
  </si>
  <si>
    <t xml:space="preserve"> + ŠD - ZŠ speciální</t>
  </si>
  <si>
    <t xml:space="preserve"> + ŠD - zdrav. postižení </t>
  </si>
  <si>
    <t xml:space="preserve"> + DM - zdrav. postižení (těžké)</t>
  </si>
  <si>
    <t xml:space="preserve"> + DM - zdrav. postižení (lehké)</t>
  </si>
  <si>
    <t xml:space="preserve"> + bez zdrav. postižení (ale doporuč. PPP, SPC - dle RVP ZV - přílohy pro LMP)</t>
  </si>
  <si>
    <t xml:space="preserve"> + bez zdrav. postižení (ale doporuč. PPP, SPC - dle RVP ZV)</t>
  </si>
  <si>
    <t xml:space="preserve"> + Národnostní menšiny</t>
  </si>
  <si>
    <t>Individuální vzděl. ZŠ</t>
  </si>
  <si>
    <t>0,25x</t>
  </si>
  <si>
    <t>Docházka v zahraničí</t>
  </si>
  <si>
    <t>1 žák v oborech SŠ v jiné než denní formě studia - § 7 odst. 2</t>
  </si>
  <si>
    <t>SŠ obory - večerní</t>
  </si>
  <si>
    <t>0,40x (več.)</t>
  </si>
  <si>
    <t>SŠ obory - kombinované</t>
  </si>
  <si>
    <t>0,40x (komb.)</t>
  </si>
  <si>
    <t>SŠ obory - dálkové</t>
  </si>
  <si>
    <t>0,15x (dálk.)</t>
  </si>
  <si>
    <t>SŠ obory - distanční</t>
  </si>
  <si>
    <t>0,05x (dist.)</t>
  </si>
  <si>
    <t>SŠ obory - individuální</t>
  </si>
  <si>
    <t>0,05x (individ.)</t>
  </si>
  <si>
    <t>1 žák v oborech VOŠ v jiné než denní formě studia - § 7 odst. 2</t>
  </si>
  <si>
    <t>VOŠ obory - večerní</t>
  </si>
  <si>
    <t>VOŠ obory - dálkové</t>
  </si>
  <si>
    <t>1 student v oborech VOŠ - 1 měsíc</t>
  </si>
  <si>
    <t>VOŠ obory - 1 měsíc</t>
  </si>
  <si>
    <t>1 měsíc</t>
  </si>
  <si>
    <t>SOU obory TV - dálkové</t>
  </si>
  <si>
    <t>SOU obory OV - dálkové</t>
  </si>
  <si>
    <t>SOU obory TV - individuální</t>
  </si>
  <si>
    <t>SOU obory OV - individuální</t>
  </si>
  <si>
    <t>Nástavbové studium večerní</t>
  </si>
  <si>
    <t>Nástavbové studium dálkové</t>
  </si>
  <si>
    <t>Nástavbové studium individuální</t>
  </si>
  <si>
    <t>Nástavbové studium denní (dle kódu oboru)</t>
  </si>
  <si>
    <t>Nást. denní</t>
  </si>
  <si>
    <t>Zkrácené studium (dle kódu oboru)</t>
  </si>
  <si>
    <t>Zkrácené studium</t>
  </si>
  <si>
    <t>Dle směrnice</t>
  </si>
  <si>
    <t>TV (dle směrnice)</t>
  </si>
  <si>
    <t>OV (dle směrnice)</t>
  </si>
  <si>
    <t>Úprava plat. stupně</t>
  </si>
  <si>
    <t>Služby - výuka</t>
  </si>
  <si>
    <t>Vyčlenění OON</t>
  </si>
  <si>
    <t>Odm. učňů</t>
  </si>
  <si>
    <t>Vyčlenění OON - odstupné</t>
  </si>
  <si>
    <t>Vyčlenění přespočetných hodin</t>
  </si>
  <si>
    <t>Vyčlenění přesčasové práce</t>
  </si>
  <si>
    <t>Odloučená pracoviště</t>
  </si>
  <si>
    <t>Asistent pedagoga</t>
  </si>
  <si>
    <t>Mimořádně nadaní</t>
  </si>
  <si>
    <t>Překročení kapacity</t>
  </si>
  <si>
    <t>K dle příl. 2n</t>
  </si>
  <si>
    <t>ŠJ MŠ - příprava svačinek</t>
  </si>
  <si>
    <t>Ztížené podm. ŠJ</t>
  </si>
  <si>
    <t>K příplatku na postižení</t>
  </si>
  <si>
    <t>MŠ - spec. tř.</t>
  </si>
  <si>
    <t>ZŠ - spec. tř.</t>
  </si>
  <si>
    <t>Celkem normativně</t>
  </si>
  <si>
    <t>Celkem dle Směrnice čl. II a III</t>
  </si>
  <si>
    <t>Úhrnem organizace</t>
  </si>
  <si>
    <t>Závazné ukazatele</t>
  </si>
  <si>
    <t>Fin. rozvaha o počtu zam.</t>
  </si>
  <si>
    <t>% úhrnem org. / fin. rozvaha zam.</t>
  </si>
  <si>
    <t>Přespočetné hodiny - úvazek</t>
  </si>
  <si>
    <t>Mimo SV</t>
  </si>
  <si>
    <t>Oprava</t>
  </si>
  <si>
    <t xml:space="preserve">Čís.
org.  </t>
  </si>
  <si>
    <t xml:space="preserve">§   </t>
  </si>
  <si>
    <t>Kód
oboru</t>
  </si>
  <si>
    <t>Kate-
gorie/
rozvaha
o zam.
ped.</t>
  </si>
  <si>
    <t>Kapa-
cita/
rozvaha
o zam.
neped.</t>
  </si>
  <si>
    <t>Tř.</t>
  </si>
  <si>
    <t>Žáci
V</t>
  </si>
  <si>
    <t>Ø</t>
  </si>
  <si>
    <t>Normativní počet
zaměstnanců</t>
  </si>
  <si>
    <t>Prostředky na platy</t>
  </si>
  <si>
    <t>Prostředky
na OON</t>
  </si>
  <si>
    <t>Mzdové prostředky celkem</t>
  </si>
  <si>
    <t>Odvody</t>
  </si>
  <si>
    <t xml:space="preserve"> FKSP</t>
  </si>
  <si>
    <t>Přímé
ONIV</t>
  </si>
  <si>
    <t>Přímé
výdaje na
vzdělávání</t>
  </si>
  <si>
    <t>Regul. limit
zaměstnanců</t>
  </si>
  <si>
    <t xml:space="preserve">Np    </t>
  </si>
  <si>
    <t xml:space="preserve">No  </t>
  </si>
  <si>
    <t xml:space="preserve">K 1     </t>
  </si>
  <si>
    <t xml:space="preserve">K 2 </t>
  </si>
  <si>
    <t xml:space="preserve">K 3      </t>
  </si>
  <si>
    <t xml:space="preserve">K 4     </t>
  </si>
  <si>
    <t>ONIV 
na 
žáka</t>
  </si>
  <si>
    <t>Koef.</t>
  </si>
  <si>
    <t>Přesp.
hod.
(měs.)</t>
  </si>
  <si>
    <t>Přesčasová práce
(měs.)</t>
  </si>
  <si>
    <t>Přesčasová práce</t>
  </si>
  <si>
    <t>Prům. plat zam.</t>
  </si>
  <si>
    <t>Ø NIV na žáka</t>
  </si>
  <si>
    <t>kat.</t>
  </si>
  <si>
    <t>ped.</t>
  </si>
  <si>
    <t>neped.</t>
  </si>
  <si>
    <t>Celkem</t>
  </si>
  <si>
    <t>Platy</t>
  </si>
  <si>
    <t>OON</t>
  </si>
  <si>
    <r>
      <t>ped.</t>
    </r>
    <r>
      <rPr>
        <b/>
        <sz val="10"/>
        <color indexed="12"/>
        <rFont val="Calibri"/>
        <family val="2"/>
        <charset val="238"/>
      </rPr>
      <t xml:space="preserve"> Pp</t>
    </r>
  </si>
  <si>
    <r>
      <t xml:space="preserve">neped. </t>
    </r>
    <r>
      <rPr>
        <b/>
        <sz val="10"/>
        <color indexed="12"/>
        <rFont val="Calibri"/>
        <family val="2"/>
        <charset val="238"/>
      </rPr>
      <t>Po</t>
    </r>
  </si>
  <si>
    <t>celkem</t>
  </si>
  <si>
    <t>Adresa</t>
  </si>
  <si>
    <t>MŠ - celodenní docházka</t>
  </si>
  <si>
    <t>MŠ - polodenní docházka</t>
  </si>
  <si>
    <t xml:space="preserve">Docházka v zahraničí </t>
  </si>
  <si>
    <t>nižší st. E1</t>
  </si>
  <si>
    <t xml:space="preserve">Gymnázium </t>
  </si>
  <si>
    <t>nižší st. C1</t>
  </si>
  <si>
    <t>vyšší st. D1</t>
  </si>
  <si>
    <t>+ ŠD - zdrav. postižení</t>
  </si>
  <si>
    <t>SVČ, CVČ, DDM</t>
  </si>
  <si>
    <t>Odlišný způsob výpočtu výše ONIV (již nenásobeno koeficientem, upraven je již ONIV na žáka)</t>
  </si>
  <si>
    <t xml:space="preserve">Hodnoty jsou dle směrnice MŠMT dosazovány odborem školství  dle výpočtu rozdílu skutečného platového stupně školy a průměrného krajského stupně </t>
  </si>
  <si>
    <t>V řádcích Vyčlenění OON (do sloupců O a P) je třeba zadat požadované OON z finančních rozvah zaměstnaců škol</t>
  </si>
  <si>
    <t>V řádcích Vyčlenění přespočetných hodin a přesčasové práce (do sloupců AG až AI) je třeba zadat údaje z finančních rozvah zaměstnaců škol</t>
  </si>
  <si>
    <t>Mateřská škola</t>
  </si>
  <si>
    <t>Ukazatele rozhodné pro stanovení krajských normativů</t>
  </si>
  <si>
    <t>Základní částka na jednotku výkonu</t>
  </si>
  <si>
    <t>Děti</t>
  </si>
  <si>
    <t>Np</t>
  </si>
  <si>
    <t>No</t>
  </si>
  <si>
    <t>Pp</t>
  </si>
  <si>
    <t>Po</t>
  </si>
  <si>
    <t>NIV celkem</t>
  </si>
  <si>
    <t>z toho MP</t>
  </si>
  <si>
    <t>odvody</t>
  </si>
  <si>
    <t>1-9</t>
  </si>
  <si>
    <t>101 a více</t>
  </si>
  <si>
    <t>Np - pravidelná docházka</t>
  </si>
  <si>
    <t>Výkony</t>
  </si>
  <si>
    <t>a0</t>
  </si>
  <si>
    <t>a1</t>
  </si>
  <si>
    <t>a2</t>
  </si>
  <si>
    <t>a3</t>
  </si>
  <si>
    <t>a4</t>
  </si>
  <si>
    <t>a5</t>
  </si>
  <si>
    <t>a6</t>
  </si>
  <si>
    <t>1-12</t>
  </si>
  <si>
    <t>13-24</t>
  </si>
  <si>
    <t/>
  </si>
  <si>
    <t>No - pravidelná docházka</t>
  </si>
  <si>
    <t>10-100</t>
  </si>
  <si>
    <t>Základní škola - neúplná - I. stupeň</t>
  </si>
  <si>
    <t>Žáci</t>
  </si>
  <si>
    <t>1-7</t>
  </si>
  <si>
    <t>od 151</t>
  </si>
  <si>
    <t>13-109</t>
  </si>
  <si>
    <t>110 a více</t>
  </si>
  <si>
    <t>Základní škola - plně organizovaná - I. stupeň</t>
  </si>
  <si>
    <t>1-49</t>
  </si>
  <si>
    <t>od 295</t>
  </si>
  <si>
    <t>50-74</t>
  </si>
  <si>
    <t>75-294</t>
  </si>
  <si>
    <t>Základní škola - plně organizovaná - II. stupeň</t>
  </si>
  <si>
    <t>1-55</t>
  </si>
  <si>
    <t>56-300</t>
  </si>
  <si>
    <t xml:space="preserve">Základní škola - plně organizovaná </t>
  </si>
  <si>
    <t>1-153</t>
  </si>
  <si>
    <t>od 733</t>
  </si>
  <si>
    <t>154-732</t>
  </si>
  <si>
    <t>Školní jídelny mateřských škol</t>
  </si>
  <si>
    <t>Strávníci</t>
  </si>
  <si>
    <t>1-10</t>
  </si>
  <si>
    <t>od 205</t>
  </si>
  <si>
    <t>11-29</t>
  </si>
  <si>
    <t>30-204</t>
  </si>
  <si>
    <t>205 a více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</si>
  <si>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</si>
  <si>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</si>
  <si>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</si>
  <si>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</si>
  <si>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</si>
  <si>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</si>
  <si>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Domov mládeže</t>
  </si>
  <si>
    <t>Kategorie do 309 ubytovaných</t>
  </si>
  <si>
    <t>Základní částka na jednotku výkonu DM SŠ a spec. SŠ</t>
  </si>
  <si>
    <t>Základní částka na jednotku výkonu DM VOŠ</t>
  </si>
  <si>
    <t>Počet ubytovaných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</si>
  <si>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</si>
  <si>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</si>
  <si>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</si>
  <si>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</si>
  <si>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</si>
  <si>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>8</t>
  </si>
  <si>
    <t>9</t>
  </si>
  <si>
    <t>24</t>
  </si>
  <si>
    <t>29</t>
  </si>
  <si>
    <t>36</t>
  </si>
  <si>
    <t>72</t>
  </si>
  <si>
    <t>74</t>
  </si>
  <si>
    <t>75</t>
  </si>
  <si>
    <t>69</t>
  </si>
  <si>
    <t>70</t>
  </si>
  <si>
    <t>71</t>
  </si>
  <si>
    <t xml:space="preserve">Tř.  </t>
  </si>
  <si>
    <r>
      <t xml:space="preserve">Žáci
</t>
    </r>
    <r>
      <rPr>
        <b/>
        <sz val="10"/>
        <color indexed="12"/>
        <rFont val="Calibri"/>
        <family val="2"/>
        <charset val="238"/>
        <scheme val="minor"/>
      </rPr>
      <t>V</t>
    </r>
  </si>
  <si>
    <t>Normativní počet zam.</t>
  </si>
  <si>
    <t>Prostředky na OON</t>
  </si>
  <si>
    <r>
      <t>ped.</t>
    </r>
    <r>
      <rPr>
        <b/>
        <sz val="10"/>
        <color indexed="12"/>
        <rFont val="Calibri"/>
        <family val="2"/>
        <charset val="238"/>
        <scheme val="minor"/>
      </rPr>
      <t xml:space="preserve"> Pp</t>
    </r>
  </si>
  <si>
    <t>MŠ Duha Oslavany,  Sportovní 12</t>
  </si>
  <si>
    <t>MŠ Sportovní 12 ,Havířská 69, Padochov</t>
  </si>
  <si>
    <t>ZŠ TGM Ivančice, Na Brněnce 1</t>
  </si>
  <si>
    <t>ZŠ a MŠ Ivančice - Němčice, Školní 230</t>
  </si>
  <si>
    <t>MŠ Alexovice 168</t>
  </si>
  <si>
    <t>ZŠ Ivančice - Němčice, Školní 230</t>
  </si>
  <si>
    <t xml:space="preserve"> + Závažné vady řeči</t>
  </si>
  <si>
    <t xml:space="preserve"> + Závažné vývojové poruchy</t>
  </si>
  <si>
    <t>Mateřská škola zříz. dle §16 odst. 9 ŠZ</t>
  </si>
  <si>
    <t>Základní škola zříz. dle §16 odst. 9 ŠZ</t>
  </si>
  <si>
    <t>Třída přípravného stupně ZŠ speciální</t>
  </si>
  <si>
    <t>7541L51</t>
  </si>
  <si>
    <t>7943K61</t>
  </si>
  <si>
    <t>Dvojjazyčné gymnázium</t>
  </si>
  <si>
    <t>3157H01</t>
  </si>
  <si>
    <t>Výrobce textilií</t>
  </si>
  <si>
    <t>4155E01</t>
  </si>
  <si>
    <t>Opravářské práce</t>
  </si>
  <si>
    <t>Střední škola zříz. dle §16 odst. 9 ŠZ</t>
  </si>
  <si>
    <t>SOU zříz. dle §16 odst. 9 ŠZ - teoret. vyuč. - učeb. Obory</t>
  </si>
  <si>
    <t>SOU zříz. dle §16 odst. 9 ŠZ - prakt. vyuč. - učeb. Obory</t>
  </si>
  <si>
    <t>+ § 3 odst. 6 písm. a) – škola, třídy, odd., skupina zříz. dle §16 odst. 9 školského zákona (ne ZŠ speciální)</t>
  </si>
  <si>
    <t xml:space="preserve"> + Více vad</t>
  </si>
  <si>
    <t xml:space="preserve"> + Závažné poruchy učení</t>
  </si>
  <si>
    <t xml:space="preserve"> + Závažné poruchy chování</t>
  </si>
  <si>
    <t xml:space="preserve"> + Závažné vývojové poruchy učení</t>
  </si>
  <si>
    <t>+ § 3 odst. 6 písm. b) – 1 dítě, žák, student v §16 odst. 9 školského zákona vzdělávající se v běžné škole (pokud není stanoven příplatek dle písm. j)</t>
  </si>
  <si>
    <t xml:space="preserve"> + § 3 odst. 6 písm. f) - 1 žák ve školní družině, který se zároveň vzdělává v základní škole speciální</t>
  </si>
  <si>
    <t xml:space="preserve"> + § 3 odst. 6 písm. g) - 1 žák ve školní družině v oddělení, které je tvořeno pouze žáky se zdravotním postižením</t>
  </si>
  <si>
    <t xml:space="preserve"> + § 3 odst. 6 písm. e) - 1 dítě ve školní družině, který se zároveň vzdělává ve třídě přípravného stupně základní školy speciální</t>
  </si>
  <si>
    <t xml:space="preserve"> + ŠD - přípravný stupeň ZŠ speciální</t>
  </si>
  <si>
    <t xml:space="preserve"> + § 3 odst. 6 písm. h) - 1 ubytovaný v domově mládeže ve skupině tvořené pouze žáky a studenty se zdravotním postižením</t>
  </si>
  <si>
    <t xml:space="preserve"> + § 3 odst. 6 písm. i) - 1 dítě ve škole nebo třídě s vyučovacím jazykem národnostní menšiny</t>
  </si>
  <si>
    <t xml:space="preserve"> + § 3 odst. 6 písm. i) - 1 žák ve škole nebo třídě s vyučovacím jazykem národnostní menšiny</t>
  </si>
  <si>
    <t>xxx</t>
  </si>
  <si>
    <t>0,50x</t>
  </si>
  <si>
    <t>1 žák v základní škole tvořené pouze třídami prvního stupně podle písm. e)</t>
  </si>
  <si>
    <t>1 žák v prvním stupni základní školy tvořené oběma stupni podle písm. f)</t>
  </si>
  <si>
    <t>1 žák ve druhém stupni základní školy tvořené oběma stupni podle písm. g)</t>
  </si>
  <si>
    <t>1 žák v základní škole tvořené oběma stupni podle písm. f) a g) - provozní</t>
  </si>
  <si>
    <t>1 žák v základní škole tvořené oběma stupni podle písm. f) a g)</t>
  </si>
  <si>
    <t>1 žák kursu pro získání základního vzdělání podle písm. k)</t>
  </si>
  <si>
    <t>1 žák v základní škole speciální podle písm. h)</t>
  </si>
  <si>
    <t>1 dítě v přípravné třídě základní školy podle písm. i)</t>
  </si>
  <si>
    <t>1 dítě ve školském účelovém zařízení, které poskytuje přípravu na vzdělávání v ZŠ speciální podle písm. s)</t>
  </si>
  <si>
    <t>1 žák ve školní družině, který je přijat k pravidelné denní docházce podle písm. r)</t>
  </si>
  <si>
    <t>1 dítě v mateřské škole s internátním provozem podle písm. d)</t>
  </si>
  <si>
    <t>1 ubytovaný v internátě, který se zároveň vzdělává v základní škole speciální, ve třídě přípravného stupně základní školy speciální nebo ve škole samostatně zřízené podle § 16 odst․9 školského zákona pro děti nebo žáky s těžkým zdravotním postižením podle písm. v) bod 1 - MŠ</t>
  </si>
  <si>
    <t>1 ubytovaný v internátě, který se zároveň vzdělává v základní škole speciální, ve třídě přípravného stupně základní školy speciální nebo ve škole samostatně zřízené podle § 16 odst․9 školského zákona pro děti nebo žáky s těžkým zdravotním postižením podle písm. v) bod 1 - ZŠ</t>
  </si>
  <si>
    <t>1 ubytovaný v internátě, který se zároveň vzdělává v základní škole speciální, ve třídě přípravného stupně základní školy speciální nebo ve škole samostatně zřízené podle § 16 odst․9 školského zákona pro děti nebo žáky s těžkým zdravotním postižením podle písm. v) bod 1 - SŠ</t>
  </si>
  <si>
    <t>1 ubytovaný v internátě, který se zároveň vzdělává ve škole pro děti nebo žáky s jiným než těž. zdrav. post. podle písm. v) bod 2 - MŠ</t>
  </si>
  <si>
    <t>1 ubytovaný v internátě, který se zároveň vzdělává ve škole pro děti nebo žáky s jiným než těž. zdrav. post. podle písm. v) bod 2 - ZŠ</t>
  </si>
  <si>
    <t>1 ubytovaný v internátě, který se zároveň vzdělává ve škole pro děti nebo žáky s jiným než těž. zdrav. post. podle písm. v) bod 2 - SŠ</t>
  </si>
  <si>
    <t>1 ubytovaný v DM, který se zároveň vzdělává ve SŠ nebo konzervatoři podle písm. u) bod 1</t>
  </si>
  <si>
    <t>1 ubytovaný v DM, který se zároveň vzdělává ve VOŠ podle písm. u) bod 2</t>
  </si>
  <si>
    <t>1 stravovaný podle písm. t) bod 3 a 4 - alespoň 2 jídla</t>
  </si>
  <si>
    <t>1 stravovaný podle písm. t) bod 3 a 4 - alespoň 2 jídla - vývařovna</t>
  </si>
  <si>
    <t>1 stravovaný podle písm. t) bod 3 a 4 - alespoň 2 jídla - výdejna</t>
  </si>
  <si>
    <t>1 stravovaný ve ŠJ, který se zároveň vzdělává v MŠ písm. t) bod 2</t>
  </si>
  <si>
    <t>1 stravovaný ve ŠJ - vývařovně, který se zároveň vzdělává v MŠ písm. t) bod 2</t>
  </si>
  <si>
    <t>1 stravovaný ve ŠJ - výdejně, který se zároveň vzdělává v MŠ písm. t) bod 2</t>
  </si>
  <si>
    <t>1 stravovaný ve ŠJ, který se zároveň vzdělává v MŠ písm. t) bod 1</t>
  </si>
  <si>
    <t>1 stravovaný ve ŠJ - vývařovně, který se zároveň vzdělává v MŠ písm. t) bod 1</t>
  </si>
  <si>
    <t>1 stravovaný ve ŠJ - výdejně, který se zároveň vzdělává v MŠ písm. t) bod 1</t>
  </si>
  <si>
    <t>1 stravovaný ve ŠJ, který se zároveň vzdělává v ZŠ písm. t) bod 1</t>
  </si>
  <si>
    <t>1 stravovaný ve ŠJ - vývařovně, který se zároveň vzdělává v ZŠ písm. t) bod 1</t>
  </si>
  <si>
    <t>1 stravovaný ve ŠJ - výdejně, který se zároveň vzdělává v ZŠ písm. t) bod 1</t>
  </si>
  <si>
    <t>1 stravovaný ve ŠJ, který se zároveň nevzdělává v MŠ ani v ZŠ písm. t) bod 1</t>
  </si>
  <si>
    <t>1 stravovaný ve ŠJ - vývařovně, který se zár. nevzděl. v MŠ ani v ZŠ písm. t) bod 1</t>
  </si>
  <si>
    <t>1 stravovaný ve ŠJ - výdejně, který se zár. nevzděl. v MŠ ani v ZŠ písm. t) bod 1</t>
  </si>
  <si>
    <t>1 žák v uměleckém oboru ZUŠ podle písm. l), hudební obor - individuální výuka</t>
  </si>
  <si>
    <t>1 žák v uměleckém oboru ZUŠ podle písm. l), hudební obor - kolektivní výuka</t>
  </si>
  <si>
    <t>1 žák v uměleckém oboru ZUŠ podle písm. l), literárně dramatický obor</t>
  </si>
  <si>
    <t>1 žák v uměleckém oboru ZUŠ podle písm. l), taneční obor</t>
  </si>
  <si>
    <t>1 žák v uměleckém oboru ZUŠ podle písm. l), výtvarný obor</t>
  </si>
  <si>
    <t>1 žák v oboru vzdělání ve střední škole v denní formě studia podle písm. j)</t>
  </si>
  <si>
    <t>1 žák v oboru vzdělání v konzervatoři v denní formě studia podle písm. j)</t>
  </si>
  <si>
    <t>1 student v oboru vzdělání ve vyšší odborné škole v denní formě studia podle písm. m)</t>
  </si>
  <si>
    <t>1 žák, 1 student v oborech SŠ ve školách samostatně zříz. podle § 16 odst. 9 školského zákona</t>
  </si>
  <si>
    <r>
      <t>teoretické vyučování</t>
    </r>
    <r>
      <rPr>
        <sz val="10"/>
        <rFont val="Calibri"/>
        <family val="2"/>
        <charset val="238"/>
      </rPr>
      <t xml:space="preserve"> v učebních oborech ve školách samostatně zříz. podle § 16 odst. 9 školského zákona</t>
    </r>
  </si>
  <si>
    <r>
      <t>praktické vyučování</t>
    </r>
    <r>
      <rPr>
        <sz val="10"/>
        <rFont val="Calibri"/>
        <family val="2"/>
        <charset val="238"/>
      </rPr>
      <t xml:space="preserve"> v učebních oborech ve školách samostatně zříz. podle § 16 odst. 9 školského zákona</t>
    </r>
  </si>
  <si>
    <t>1 žák, 1 student, kterému SVČ zajišťuje naplnění volného času zájmovou činností podle písm. p)</t>
  </si>
  <si>
    <t>1 žák, kterému školní klub zajišťuje naplnění volného času zájmovou činností podle písm. q)</t>
  </si>
  <si>
    <t>1 dítě, 1 žák, 1 student,  jemuž činnost, služby, péči a pomoc poskytuje pedagogicko-psychologická poradna podle písm. n)</t>
  </si>
  <si>
    <t>1 dítě, 1 žák, 1 student,  jemuž činnost, služby, péči a pomoc poskytuje speciálně-pedagogické centrum podle písm. n)</t>
  </si>
  <si>
    <t>1 dítě, jemuž služby poskytuje středisko výchovné péče podle písm. o)</t>
  </si>
  <si>
    <t>1 lůžko z celkové kapacity ve výchovném ústavu podle písm. w)</t>
  </si>
  <si>
    <t>1 lůžko z celkové kapacity v dětském domově podle písm. w)</t>
  </si>
  <si>
    <t>MŠ, ZŠ, ŠJ a DM - pro výpočet rozpočtu je třeba vyhledat normativy Np a No v přílohách 2c - 2m.</t>
  </si>
  <si>
    <t>66</t>
  </si>
  <si>
    <t>67</t>
  </si>
  <si>
    <t>68</t>
  </si>
  <si>
    <t>Název organizace, adresa</t>
  </si>
  <si>
    <t>mimo SV</t>
  </si>
  <si>
    <t>MŠ, mimo SV</t>
  </si>
  <si>
    <t>Maturitní zkouška</t>
  </si>
  <si>
    <t>OV (oprava)</t>
  </si>
  <si>
    <t>TV 0,15x (dálk.)</t>
  </si>
  <si>
    <t>OV 0,15x (dálk.)</t>
  </si>
  <si>
    <t>Kategorie od 310 ubytovaných</t>
  </si>
  <si>
    <t>Kategorie samostatně zřízených DM</t>
  </si>
  <si>
    <t>40-700</t>
  </si>
  <si>
    <t xml:space="preserve">Funkční závislost průměrné měsíční výše platu u škol a školských zařízení do 10 zam. </t>
  </si>
  <si>
    <t>Mateřské školy</t>
  </si>
  <si>
    <t>děti</t>
  </si>
  <si>
    <t>zvýšené K o přípl. za ved.</t>
  </si>
  <si>
    <t>0-25</t>
  </si>
  <si>
    <t>Základní školy</t>
  </si>
  <si>
    <t>žáci</t>
  </si>
  <si>
    <t>Školní jídelny</t>
  </si>
  <si>
    <t>strávníci</t>
  </si>
  <si>
    <t>0-246</t>
  </si>
  <si>
    <t>247-333</t>
  </si>
  <si>
    <t>334-425</t>
  </si>
  <si>
    <t>426-513</t>
  </si>
  <si>
    <t>514-605</t>
  </si>
  <si>
    <t>606-700</t>
  </si>
  <si>
    <t>701 a více</t>
  </si>
  <si>
    <t xml:space="preserve">Průměrné měsíční výše platu u škol do 10 zam. </t>
  </si>
  <si>
    <t xml:space="preserve"> 0-50</t>
  </si>
  <si>
    <t>§</t>
  </si>
  <si>
    <t>Název</t>
  </si>
  <si>
    <t>K1
tarif</t>
  </si>
  <si>
    <t>prům.       přípl.za vedení</t>
  </si>
  <si>
    <t>zvlášt. přípl.</t>
  </si>
  <si>
    <t>spec.
přípl.</t>
  </si>
  <si>
    <t>ost. přípl.</t>
  </si>
  <si>
    <t xml:space="preserve"> K2</t>
  </si>
  <si>
    <t>K3
tarif</t>
  </si>
  <si>
    <t>Prům. plat. stupeň - ped. zam.</t>
  </si>
  <si>
    <t>Prům. plat. stupeň - neped. zam.</t>
  </si>
  <si>
    <t>Návrh K2</t>
  </si>
  <si>
    <t>MŠ Spec.</t>
  </si>
  <si>
    <t xml:space="preserve">ZŠ Spec. </t>
  </si>
  <si>
    <t>I. st. ZŠ</t>
  </si>
  <si>
    <t>II. st. ZŠ</t>
  </si>
  <si>
    <t>x</t>
  </si>
  <si>
    <t>Gymnázia</t>
  </si>
  <si>
    <t>Střední odborné školy</t>
  </si>
  <si>
    <t>Střední školy s VL</t>
  </si>
  <si>
    <t>Střední školy s VL (mistři)</t>
  </si>
  <si>
    <t>SŠ a KON Spec.</t>
  </si>
  <si>
    <t>SŠ a KON Spec. (mistři)</t>
  </si>
  <si>
    <t>Stř. prakt. vyuč. a ŠH</t>
  </si>
  <si>
    <t>Konzervatoře</t>
  </si>
  <si>
    <t>Sportovní školy - gymn.</t>
  </si>
  <si>
    <t>Dětské domovy</t>
  </si>
  <si>
    <t>Ostatní šk.zař.pro úst.a och.vých.</t>
  </si>
  <si>
    <t>Školní stravování</t>
  </si>
  <si>
    <t>Školní družiny a kluby</t>
  </si>
  <si>
    <t>Internáty</t>
  </si>
  <si>
    <t>Zař. výchov.poradenst. (PPP)</t>
  </si>
  <si>
    <t>Zař. výchov.poradenst. (SPC)</t>
  </si>
  <si>
    <t>Domovy mládeže</t>
  </si>
  <si>
    <t>Ost.zaříz.souv. s VaV(SSŠ,..)</t>
  </si>
  <si>
    <t>Vyšší odborné školy</t>
  </si>
  <si>
    <t>Základní umělecké školy</t>
  </si>
  <si>
    <t>Jazykové školy s právem SJZ</t>
  </si>
  <si>
    <t>Střediska volného času</t>
  </si>
  <si>
    <t>Záležitosti vzděl. DVVP, kurzy</t>
  </si>
  <si>
    <t>Zpracovalo OŠ ORF</t>
  </si>
  <si>
    <t>10-150</t>
  </si>
  <si>
    <t>151</t>
  </si>
  <si>
    <t>25-100</t>
  </si>
  <si>
    <t>(dle vyhl. 492/2005 Sb., §2 odst.6 a směrnice MŠMT čj. 24005/2016)</t>
  </si>
  <si>
    <t>26-38</t>
  </si>
  <si>
    <t>39-50</t>
  </si>
  <si>
    <t>51-64</t>
  </si>
  <si>
    <t xml:space="preserve"> 65 a více</t>
  </si>
  <si>
    <t xml:space="preserve"> 0-19</t>
  </si>
  <si>
    <t xml:space="preserve"> 20-35</t>
  </si>
  <si>
    <t xml:space="preserve"> 36-52</t>
  </si>
  <si>
    <t xml:space="preserve"> 53-69</t>
  </si>
  <si>
    <t>70 a více</t>
  </si>
  <si>
    <t xml:space="preserve"> + Závažné vady řeči - těžké postižení</t>
  </si>
  <si>
    <t>SOUSTAVA UKAZATELŮ JMK  -  ROZPOČET 2018</t>
  </si>
  <si>
    <t>Ukazatele JMK – 2018</t>
  </si>
  <si>
    <t>6842M01</t>
  </si>
  <si>
    <t>Bezpečnostně právní činnost</t>
  </si>
  <si>
    <t>1 žák v oboru vzdělání ve střední škole v denní formě studia podle písm. i)</t>
  </si>
  <si>
    <t>3159E02</t>
  </si>
  <si>
    <t>Šití prádla</t>
  </si>
  <si>
    <t>1 dítě MŠ individuálně vzdělávané - § 4 odst. 5</t>
  </si>
  <si>
    <t>Individuální vzděl. MŠ</t>
  </si>
  <si>
    <t>0,05x</t>
  </si>
  <si>
    <t>1 žák ZŠ individuálně vzdělávaný - § 4 odst. 7</t>
  </si>
  <si>
    <t>1 žák plnící povinnou školní docházku v zahraničí - § 4 odst. 8</t>
  </si>
  <si>
    <t>1 žák SŠ, KON, VOŠ individuálně vzdělávaný - § 4 odst. 9</t>
  </si>
  <si>
    <t>P1-04 2010</t>
  </si>
  <si>
    <t>P1-04 2011</t>
  </si>
  <si>
    <t>P1-04 2012</t>
  </si>
  <si>
    <t>zvýšené K1 o přípl. za ved.</t>
  </si>
  <si>
    <t xml:space="preserve"> 0-25</t>
  </si>
  <si>
    <t xml:space="preserve">Kate-
gorie/
rozvaha
o zam.ped.
</t>
  </si>
  <si>
    <t>Kapa-
cita/
rozvaha 
o zam. neped.</t>
  </si>
  <si>
    <t>ost.</t>
  </si>
  <si>
    <r>
      <t xml:space="preserve">ost. </t>
    </r>
    <r>
      <rPr>
        <b/>
        <sz val="10"/>
        <color indexed="12"/>
        <rFont val="Calibri"/>
        <family val="2"/>
        <charset val="238"/>
        <scheme val="minor"/>
      </rPr>
      <t>Po</t>
    </r>
  </si>
  <si>
    <t xml:space="preserve"> ŠK - zdrav. post.</t>
  </si>
  <si>
    <t>Pro výpočet rozpočtu jednotlivé školy je třeba vyhledat normativy Np a No v přílohách 2c-2l (nyní obsahují hodnoty 2017)</t>
  </si>
  <si>
    <t>Stravování SŠ na průměrný počet uvařených jídel k říjnu 2017</t>
  </si>
  <si>
    <t>Ukazatele rozhodné pro stanovení krajských normativů na rok 2018</t>
  </si>
  <si>
    <t>Průměrné složky platu pro r. 2018</t>
  </si>
  <si>
    <t>Datum: 06.02.2018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</si>
</sst>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dd/mm/yyyy"/>
    <numFmt numFmtId="165" formatCode="#,##0.00_ ;[Red]\-#,##0.00\ "/>
    <numFmt numFmtId="166" formatCode="#,##0_ ;[Red]\-#,##0\ "/>
    <numFmt numFmtId="167" formatCode="#,##0.0_ ;[Red]\-#,##0.0\ "/>
    <numFmt numFmtId="168" formatCode="0.00_ ;[Red]\-0.00\ "/>
    <numFmt numFmtId="169" formatCode="0_ ;[Red]\-0\ "/>
    <numFmt numFmtId="170" formatCode="0.0000000000E+00"/>
    <numFmt numFmtId="171" formatCode="0.00000000E+00"/>
    <numFmt numFmtId="172" formatCode="0.000000E+00"/>
    <numFmt numFmtId="173" formatCode="0.0000E+00"/>
    <numFmt numFmtId="174" formatCode="0.0000"/>
    <numFmt numFmtId="175" formatCode="0.00000E+00"/>
    <numFmt numFmtId="176" formatCode="[$-405]General"/>
    <numFmt numFmtId="177" formatCode="0.0%"/>
    <numFmt numFmtId="178" formatCode="#,##0\ &quot;Kč&quot;"/>
    <numFmt numFmtId="179" formatCode="0.00000000"/>
  </numFmts>
  <fonts count="5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  <font>
      <b/>
      <vertAlign val="subscript"/>
      <sz val="10"/>
      <name val="Calibri"/>
      <family val="2"/>
      <charset val="238"/>
    </font>
    <font>
      <sz val="8"/>
      <name val="Calibri"/>
      <family val="2"/>
      <charset val="1"/>
    </font>
    <font>
      <strike/>
      <sz val="10"/>
      <name val="Calibri"/>
      <family val="2"/>
      <charset val="1"/>
    </font>
    <font>
      <b/>
      <strike/>
      <sz val="10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238"/>
    </font>
    <font>
      <sz val="10"/>
      <color indexed="12"/>
      <name val="Calibri"/>
      <family val="2"/>
      <charset val="1"/>
    </font>
    <font>
      <sz val="10"/>
      <color indexed="16"/>
      <name val="Calibri"/>
      <family val="2"/>
      <charset val="1"/>
    </font>
    <font>
      <b/>
      <sz val="10"/>
      <color indexed="16"/>
      <name val="Calibri"/>
      <family val="2"/>
      <charset val="1"/>
    </font>
    <font>
      <b/>
      <sz val="10"/>
      <color indexed="12"/>
      <name val="Calibri"/>
      <family val="2"/>
      <charset val="1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name val="Times New Roman CE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b/>
      <sz val="9.5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b/>
      <sz val="9"/>
      <color indexed="16"/>
      <name val="Calibri"/>
      <family val="2"/>
      <charset val="238"/>
      <scheme val="minor"/>
    </font>
    <font>
      <b/>
      <sz val="9"/>
      <color indexed="6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6"/>
        <bgColor indexed="31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176" fontId="33" fillId="0" borderId="0"/>
    <xf numFmtId="0" fontId="30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3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22" fillId="0" borderId="0"/>
    <xf numFmtId="0" fontId="53" fillId="0" borderId="0"/>
    <xf numFmtId="0" fontId="22" fillId="0" borderId="0"/>
  </cellStyleXfs>
  <cellXfs count="714">
    <xf numFmtId="0" fontId="0" fillId="0" borderId="0" xfId="0"/>
    <xf numFmtId="0" fontId="19" fillId="0" borderId="0" xfId="2" applyFont="1" applyFill="1" applyBorder="1"/>
    <xf numFmtId="0" fontId="19" fillId="0" borderId="0" xfId="2" applyFont="1" applyFill="1" applyBorder="1" applyAlignment="1">
      <alignment horizontal="center" wrapText="1"/>
    </xf>
    <xf numFmtId="2" fontId="19" fillId="0" borderId="0" xfId="2" applyNumberFormat="1" applyFont="1" applyFill="1" applyAlignment="1">
      <alignment horizontal="center" vertical="center" wrapText="1"/>
    </xf>
    <xf numFmtId="166" fontId="19" fillId="0" borderId="0" xfId="2" applyNumberFormat="1" applyFont="1" applyFill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center" vertical="center" wrapText="1"/>
    </xf>
    <xf numFmtId="166" fontId="20" fillId="0" borderId="0" xfId="2" applyNumberFormat="1" applyFont="1" applyFill="1" applyAlignment="1">
      <alignment vertical="center" wrapText="1"/>
    </xf>
    <xf numFmtId="0" fontId="20" fillId="0" borderId="0" xfId="2" applyFont="1" applyFill="1" applyBorder="1" applyAlignment="1">
      <alignment horizontal="center" vertical="center" wrapText="1"/>
    </xf>
    <xf numFmtId="49" fontId="20" fillId="0" borderId="0" xfId="3" applyNumberFormat="1" applyFont="1" applyFill="1" applyBorder="1" applyAlignment="1" applyProtection="1">
      <alignment vertical="center" wrapText="1"/>
      <protection locked="0"/>
    </xf>
    <xf numFmtId="0" fontId="20" fillId="0" borderId="0" xfId="2" applyFont="1" applyFill="1"/>
    <xf numFmtId="166" fontId="20" fillId="0" borderId="0" xfId="2" applyNumberFormat="1" applyFont="1" applyFill="1"/>
    <xf numFmtId="0" fontId="20" fillId="0" borderId="0" xfId="2" applyFont="1" applyFill="1" applyBorder="1"/>
    <xf numFmtId="0" fontId="20" fillId="0" borderId="0" xfId="2" applyFont="1" applyAlignment="1">
      <alignment horizontal="center"/>
    </xf>
    <xf numFmtId="0" fontId="20" fillId="0" borderId="0" xfId="2" applyFont="1"/>
    <xf numFmtId="166" fontId="20" fillId="0" borderId="0" xfId="2" applyNumberFormat="1" applyFont="1"/>
    <xf numFmtId="0" fontId="19" fillId="0" borderId="0" xfId="2" applyFont="1"/>
    <xf numFmtId="0" fontId="20" fillId="0" borderId="0" xfId="2" applyFont="1" applyFill="1" applyBorder="1" applyAlignment="1">
      <alignment horizontal="center" vertical="center"/>
    </xf>
    <xf numFmtId="166" fontId="20" fillId="0" borderId="0" xfId="2" applyNumberFormat="1" applyFont="1" applyFill="1" applyBorder="1" applyAlignment="1">
      <alignment horizontal="center" vertical="center" wrapText="1"/>
    </xf>
    <xf numFmtId="168" fontId="23" fillId="0" borderId="0" xfId="2" applyNumberFormat="1" applyFont="1" applyFill="1" applyBorder="1" applyAlignment="1">
      <alignment horizontal="center" vertical="center" wrapText="1"/>
    </xf>
    <xf numFmtId="168" fontId="20" fillId="0" borderId="0" xfId="2" applyNumberFormat="1" applyFont="1" applyFill="1" applyBorder="1" applyAlignment="1">
      <alignment horizontal="center" vertical="center" wrapText="1"/>
    </xf>
    <xf numFmtId="165" fontId="20" fillId="0" borderId="0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wrapText="1"/>
    </xf>
    <xf numFmtId="49" fontId="19" fillId="4" borderId="0" xfId="2" applyNumberFormat="1" applyFont="1" applyFill="1"/>
    <xf numFmtId="166" fontId="19" fillId="0" borderId="0" xfId="2" applyNumberFormat="1" applyFont="1" applyBorder="1" applyAlignment="1">
      <alignment horizontal="center" vertical="center" wrapText="1"/>
    </xf>
    <xf numFmtId="1" fontId="20" fillId="0" borderId="0" xfId="2" applyNumberFormat="1" applyFont="1" applyFill="1" applyBorder="1" applyAlignment="1">
      <alignment horizontal="center"/>
    </xf>
    <xf numFmtId="1" fontId="20" fillId="0" borderId="0" xfId="2" applyNumberFormat="1" applyFont="1" applyFill="1" applyBorder="1" applyAlignment="1">
      <alignment horizontal="left"/>
    </xf>
    <xf numFmtId="166" fontId="20" fillId="0" borderId="0" xfId="2" applyNumberFormat="1" applyFont="1" applyFill="1" applyBorder="1"/>
    <xf numFmtId="168" fontId="20" fillId="0" borderId="0" xfId="2" applyNumberFormat="1" applyFont="1" applyFill="1" applyBorder="1"/>
    <xf numFmtId="166" fontId="19" fillId="0" borderId="0" xfId="2" applyNumberFormat="1" applyFont="1" applyFill="1" applyBorder="1"/>
    <xf numFmtId="165" fontId="20" fillId="0" borderId="0" xfId="2" applyNumberFormat="1" applyFont="1" applyFill="1" applyBorder="1"/>
    <xf numFmtId="0" fontId="20" fillId="0" borderId="0" xfId="2" applyFont="1" applyFill="1" applyBorder="1" applyAlignment="1">
      <alignment horizontal="left"/>
    </xf>
    <xf numFmtId="165" fontId="24" fillId="0" borderId="0" xfId="2" applyNumberFormat="1" applyFont="1" applyFill="1" applyBorder="1"/>
    <xf numFmtId="49" fontId="20" fillId="0" borderId="0" xfId="3" applyNumberFormat="1" applyFont="1" applyFill="1" applyBorder="1" applyAlignment="1">
      <alignment vertical="center"/>
    </xf>
    <xf numFmtId="49" fontId="26" fillId="0" borderId="0" xfId="3" applyNumberFormat="1" applyFont="1" applyFill="1" applyBorder="1" applyAlignment="1">
      <alignment vertical="center"/>
    </xf>
    <xf numFmtId="166" fontId="20" fillId="5" borderId="0" xfId="2" applyNumberFormat="1" applyFont="1" applyFill="1" applyBorder="1"/>
    <xf numFmtId="49" fontId="20" fillId="0" borderId="0" xfId="3" applyNumberFormat="1" applyFont="1" applyFill="1" applyBorder="1" applyAlignment="1">
      <alignment horizontal="left" vertical="center"/>
    </xf>
    <xf numFmtId="2" fontId="20" fillId="6" borderId="0" xfId="2" applyNumberFormat="1" applyFont="1" applyFill="1" applyAlignment="1">
      <alignment vertical="center" wrapText="1"/>
    </xf>
    <xf numFmtId="166" fontId="20" fillId="6" borderId="0" xfId="2" applyNumberFormat="1" applyFont="1" applyFill="1" applyBorder="1"/>
    <xf numFmtId="169" fontId="20" fillId="6" borderId="0" xfId="2" applyNumberFormat="1" applyFont="1" applyFill="1" applyBorder="1"/>
    <xf numFmtId="1" fontId="20" fillId="6" borderId="0" xfId="2" applyNumberFormat="1" applyFont="1" applyFill="1" applyAlignment="1">
      <alignment horizontal="left"/>
    </xf>
    <xf numFmtId="168" fontId="20" fillId="6" borderId="0" xfId="2" applyNumberFormat="1" applyFont="1" applyFill="1" applyAlignment="1">
      <alignment vertical="center" wrapText="1"/>
    </xf>
    <xf numFmtId="168" fontId="20" fillId="6" borderId="0" xfId="2" applyNumberFormat="1" applyFont="1" applyFill="1" applyBorder="1"/>
    <xf numFmtId="0" fontId="27" fillId="0" borderId="0" xfId="2" applyFont="1" applyFill="1" applyBorder="1"/>
    <xf numFmtId="0" fontId="28" fillId="0" borderId="0" xfId="2" applyFont="1" applyFill="1" applyBorder="1"/>
    <xf numFmtId="166" fontId="20" fillId="0" borderId="0" xfId="3" applyNumberFormat="1" applyFont="1" applyFill="1" applyBorder="1"/>
    <xf numFmtId="168" fontId="24" fillId="0" borderId="0" xfId="2" applyNumberFormat="1" applyFont="1" applyFill="1" applyBorder="1"/>
    <xf numFmtId="166" fontId="20" fillId="7" borderId="0" xfId="2" applyNumberFormat="1" applyFont="1" applyFill="1" applyBorder="1"/>
    <xf numFmtId="2" fontId="20" fillId="0" borderId="0" xfId="2" applyNumberFormat="1" applyFont="1" applyFill="1" applyBorder="1" applyAlignment="1">
      <alignment horizontal="left"/>
    </xf>
    <xf numFmtId="1" fontId="19" fillId="0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168" fontId="19" fillId="0" borderId="0" xfId="2" applyNumberFormat="1" applyFont="1" applyFill="1" applyBorder="1"/>
    <xf numFmtId="165" fontId="19" fillId="0" borderId="0" xfId="2" applyNumberFormat="1" applyFont="1" applyFill="1" applyBorder="1"/>
    <xf numFmtId="1" fontId="19" fillId="0" borderId="0" xfId="2" applyNumberFormat="1" applyFont="1" applyBorder="1" applyAlignment="1">
      <alignment horizontal="center"/>
    </xf>
    <xf numFmtId="49" fontId="19" fillId="0" borderId="0" xfId="3" applyNumberFormat="1" applyFont="1" applyFill="1" applyBorder="1" applyAlignment="1">
      <alignment vertical="center"/>
    </xf>
    <xf numFmtId="166" fontId="19" fillId="0" borderId="0" xfId="2" applyNumberFormat="1" applyFont="1" applyBorder="1"/>
    <xf numFmtId="168" fontId="19" fillId="0" borderId="0" xfId="2" applyNumberFormat="1" applyFont="1" applyBorder="1"/>
    <xf numFmtId="166" fontId="19" fillId="0" borderId="0" xfId="2" applyNumberFormat="1" applyFont="1" applyFill="1"/>
    <xf numFmtId="1" fontId="19" fillId="0" borderId="0" xfId="2" applyNumberFormat="1" applyFont="1" applyFill="1" applyAlignment="1">
      <alignment horizontal="center"/>
    </xf>
    <xf numFmtId="168" fontId="19" fillId="0" borderId="0" xfId="2" applyNumberFormat="1" applyFont="1" applyFill="1"/>
    <xf numFmtId="1" fontId="20" fillId="0" borderId="0" xfId="2" applyNumberFormat="1" applyFont="1" applyBorder="1" applyAlignment="1">
      <alignment horizontal="center"/>
    </xf>
    <xf numFmtId="166" fontId="20" fillId="0" borderId="0" xfId="2" applyNumberFormat="1" applyFont="1" applyBorder="1"/>
    <xf numFmtId="168" fontId="20" fillId="0" borderId="0" xfId="2" applyNumberFormat="1" applyFont="1" applyBorder="1"/>
    <xf numFmtId="168" fontId="20" fillId="0" borderId="0" xfId="2" applyNumberFormat="1" applyFont="1" applyFill="1"/>
    <xf numFmtId="0" fontId="20" fillId="0" borderId="0" xfId="2" applyFont="1" applyBorder="1" applyAlignment="1">
      <alignment horizontal="center"/>
    </xf>
    <xf numFmtId="0" fontId="20" fillId="0" borderId="0" xfId="2" applyFont="1" applyBorder="1"/>
    <xf numFmtId="165" fontId="20" fillId="0" borderId="0" xfId="2" applyNumberFormat="1" applyFont="1" applyBorder="1"/>
    <xf numFmtId="1" fontId="19" fillId="6" borderId="0" xfId="2" applyNumberFormat="1" applyFont="1" applyFill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19" fillId="0" borderId="0" xfId="2" applyFont="1" applyBorder="1"/>
    <xf numFmtId="165" fontId="19" fillId="0" borderId="0" xfId="2" applyNumberFormat="1" applyFont="1" applyBorder="1"/>
    <xf numFmtId="1" fontId="20" fillId="0" borderId="0" xfId="2" applyNumberFormat="1" applyFont="1" applyAlignment="1">
      <alignment horizontal="center"/>
    </xf>
    <xf numFmtId="168" fontId="20" fillId="0" borderId="0" xfId="2" applyNumberFormat="1" applyFont="1"/>
    <xf numFmtId="165" fontId="20" fillId="0" borderId="0" xfId="2" applyNumberFormat="1" applyFont="1"/>
    <xf numFmtId="1" fontId="19" fillId="5" borderId="0" xfId="2" applyNumberFormat="1" applyFont="1" applyFill="1" applyAlignment="1">
      <alignment horizontal="left"/>
    </xf>
    <xf numFmtId="1" fontId="19" fillId="0" borderId="0" xfId="2" applyNumberFormat="1" applyFont="1" applyAlignment="1">
      <alignment horizontal="center"/>
    </xf>
    <xf numFmtId="0" fontId="19" fillId="0" borderId="0" xfId="2" applyFont="1" applyAlignment="1">
      <alignment horizontal="center"/>
    </xf>
    <xf numFmtId="166" fontId="19" fillId="0" borderId="0" xfId="2" applyNumberFormat="1" applyFont="1"/>
    <xf numFmtId="168" fontId="19" fillId="0" borderId="0" xfId="2" applyNumberFormat="1" applyFont="1"/>
    <xf numFmtId="165" fontId="19" fillId="0" borderId="0" xfId="2" applyNumberFormat="1" applyFont="1"/>
    <xf numFmtId="1" fontId="19" fillId="7" borderId="0" xfId="2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vertical="center"/>
      <protection locked="0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6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5" xfId="0" applyNumberFormat="1" applyFont="1" applyFill="1" applyBorder="1" applyAlignment="1">
      <alignment vertical="center" wrapText="1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5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/>
      <protection locked="0"/>
    </xf>
    <xf numFmtId="4" fontId="5" fillId="0" borderId="5" xfId="0" applyNumberFormat="1" applyFont="1" applyFill="1" applyBorder="1" applyAlignment="1" applyProtection="1">
      <alignment vertical="center"/>
      <protection locked="0"/>
    </xf>
    <xf numFmtId="4" fontId="16" fillId="0" borderId="3" xfId="0" applyNumberFormat="1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0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 applyProtection="1">
      <alignment vertical="center" wrapText="1"/>
      <protection locked="0"/>
    </xf>
    <xf numFmtId="49" fontId="15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vertical="center" wrapText="1"/>
      <protection locked="0"/>
    </xf>
    <xf numFmtId="4" fontId="3" fillId="0" borderId="19" xfId="0" applyNumberFormat="1" applyFont="1" applyFill="1" applyBorder="1" applyAlignment="1" applyProtection="1">
      <alignment vertical="center" wrapText="1"/>
      <protection locked="0"/>
    </xf>
    <xf numFmtId="4" fontId="3" fillId="0" borderId="20" xfId="0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49" fontId="20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/>
    </xf>
    <xf numFmtId="1" fontId="19" fillId="4" borderId="0" xfId="2" applyNumberFormat="1" applyFont="1" applyFill="1" applyBorder="1" applyAlignment="1">
      <alignment horizontal="center"/>
    </xf>
    <xf numFmtId="1" fontId="19" fillId="4" borderId="0" xfId="2" applyNumberFormat="1" applyFont="1" applyFill="1" applyAlignment="1">
      <alignment horizontal="center"/>
    </xf>
    <xf numFmtId="169" fontId="19" fillId="4" borderId="0" xfId="2" applyNumberFormat="1" applyFont="1" applyFill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168" fontId="19" fillId="4" borderId="0" xfId="2" applyNumberFormat="1" applyFont="1" applyFill="1" applyAlignment="1">
      <alignment horizontal="center" vertical="center"/>
    </xf>
    <xf numFmtId="168" fontId="19" fillId="4" borderId="0" xfId="2" applyNumberFormat="1" applyFont="1" applyFill="1" applyAlignment="1">
      <alignment horizontal="center" wrapText="1"/>
    </xf>
    <xf numFmtId="1" fontId="19" fillId="4" borderId="0" xfId="2" applyNumberFormat="1" applyFont="1" applyFill="1" applyAlignment="1">
      <alignment horizontal="center" wrapText="1"/>
    </xf>
    <xf numFmtId="166" fontId="19" fillId="4" borderId="0" xfId="2" applyNumberFormat="1" applyFont="1" applyFill="1" applyAlignment="1">
      <alignment horizontal="center" wrapText="1"/>
    </xf>
    <xf numFmtId="166" fontId="19" fillId="4" borderId="0" xfId="2" applyNumberFormat="1" applyFont="1" applyFill="1" applyAlignment="1">
      <alignment horizontal="center" vertical="center" wrapText="1"/>
    </xf>
    <xf numFmtId="2" fontId="19" fillId="4" borderId="0" xfId="2" applyNumberFormat="1" applyFont="1" applyFill="1" applyAlignment="1">
      <alignment horizontal="center" vertical="center" wrapText="1"/>
    </xf>
    <xf numFmtId="0" fontId="19" fillId="0" borderId="0" xfId="2" applyFont="1" applyFill="1" applyBorder="1" applyAlignment="1">
      <alignment horizontal="center"/>
    </xf>
    <xf numFmtId="49" fontId="19" fillId="0" borderId="0" xfId="2" applyNumberFormat="1" applyFont="1" applyFill="1"/>
    <xf numFmtId="0" fontId="19" fillId="0" borderId="0" xfId="2" applyFont="1" applyFill="1" applyAlignment="1">
      <alignment horizontal="center" vertical="center"/>
    </xf>
    <xf numFmtId="169" fontId="19" fillId="0" borderId="0" xfId="2" applyNumberFormat="1" applyFont="1" applyFill="1" applyAlignment="1">
      <alignment horizontal="center" vertical="center"/>
    </xf>
    <xf numFmtId="168" fontId="19" fillId="0" borderId="0" xfId="2" applyNumberFormat="1" applyFont="1" applyFill="1" applyAlignment="1">
      <alignment horizontal="center" vertical="center"/>
    </xf>
    <xf numFmtId="168" fontId="19" fillId="0" borderId="0" xfId="2" applyNumberFormat="1" applyFont="1" applyFill="1" applyAlignment="1">
      <alignment horizontal="center" wrapText="1"/>
    </xf>
    <xf numFmtId="166" fontId="19" fillId="0" borderId="0" xfId="2" applyNumberFormat="1" applyFont="1" applyFill="1" applyAlignment="1">
      <alignment horizontal="center" wrapText="1"/>
    </xf>
    <xf numFmtId="1" fontId="19" fillId="0" borderId="0" xfId="2" applyNumberFormat="1" applyFont="1" applyFill="1" applyAlignment="1">
      <alignment horizontal="center" wrapText="1"/>
    </xf>
    <xf numFmtId="169" fontId="19" fillId="0" borderId="0" xfId="2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49" fontId="13" fillId="13" borderId="9" xfId="0" applyNumberFormat="1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vertical="center" wrapText="1"/>
    </xf>
    <xf numFmtId="0" fontId="29" fillId="0" borderId="0" xfId="3" applyFont="1" applyAlignment="1">
      <alignment horizontal="left"/>
    </xf>
    <xf numFmtId="2" fontId="13" fillId="0" borderId="0" xfId="3" applyNumberFormat="1" applyFont="1" applyAlignment="1">
      <alignment horizontal="center"/>
    </xf>
    <xf numFmtId="2" fontId="13" fillId="0" borderId="0" xfId="3" applyNumberFormat="1" applyFont="1"/>
    <xf numFmtId="2" fontId="13" fillId="0" borderId="0" xfId="3" applyNumberFormat="1" applyFont="1" applyFill="1"/>
    <xf numFmtId="0" fontId="13" fillId="0" borderId="0" xfId="3" applyFont="1" applyFill="1" applyAlignment="1">
      <alignment horizontal="center"/>
    </xf>
    <xf numFmtId="0" fontId="13" fillId="0" borderId="0" xfId="3" applyFont="1" applyFill="1"/>
    <xf numFmtId="0" fontId="13" fillId="0" borderId="0" xfId="3" applyFont="1" applyFill="1" applyBorder="1"/>
    <xf numFmtId="3" fontId="13" fillId="0" borderId="0" xfId="3" applyNumberFormat="1" applyFont="1" applyBorder="1" applyAlignment="1">
      <alignment horizontal="center"/>
    </xf>
    <xf numFmtId="2" fontId="13" fillId="0" borderId="0" xfId="3" applyNumberFormat="1" applyFont="1" applyBorder="1" applyAlignment="1">
      <alignment horizontal="center"/>
    </xf>
    <xf numFmtId="0" fontId="13" fillId="0" borderId="0" xfId="3" applyFont="1"/>
    <xf numFmtId="0" fontId="29" fillId="0" borderId="0" xfId="3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vertical="center" wrapText="1"/>
    </xf>
    <xf numFmtId="2" fontId="29" fillId="0" borderId="0" xfId="3" applyNumberFormat="1" applyFont="1" applyFill="1" applyBorder="1" applyAlignment="1">
      <alignment horizontal="center"/>
    </xf>
    <xf numFmtId="0" fontId="13" fillId="0" borderId="0" xfId="3" applyFont="1" applyBorder="1"/>
    <xf numFmtId="3" fontId="29" fillId="0" borderId="0" xfId="3" applyNumberFormat="1" applyFont="1" applyBorder="1" applyAlignment="1">
      <alignment horizontal="center"/>
    </xf>
    <xf numFmtId="2" fontId="29" fillId="0" borderId="0" xfId="3" applyNumberFormat="1" applyFont="1" applyBorder="1" applyAlignment="1">
      <alignment horizontal="center"/>
    </xf>
    <xf numFmtId="0" fontId="29" fillId="0" borderId="23" xfId="3" applyFont="1" applyFill="1" applyBorder="1" applyAlignment="1">
      <alignment horizontal="center"/>
    </xf>
    <xf numFmtId="2" fontId="29" fillId="0" borderId="23" xfId="3" applyNumberFormat="1" applyFont="1" applyFill="1" applyBorder="1" applyAlignment="1">
      <alignment horizontal="center"/>
    </xf>
    <xf numFmtId="3" fontId="29" fillId="0" borderId="0" xfId="3" applyNumberFormat="1" applyFont="1" applyFill="1" applyBorder="1" applyAlignment="1">
      <alignment horizontal="center"/>
    </xf>
    <xf numFmtId="0" fontId="13" fillId="0" borderId="23" xfId="3" quotePrefix="1" applyFont="1" applyFill="1" applyBorder="1" applyAlignment="1">
      <alignment horizontal="center"/>
    </xf>
    <xf numFmtId="2" fontId="13" fillId="0" borderId="23" xfId="3" applyNumberFormat="1" applyFont="1" applyFill="1" applyBorder="1" applyAlignment="1">
      <alignment horizontal="center"/>
    </xf>
    <xf numFmtId="3" fontId="13" fillId="0" borderId="23" xfId="3" applyNumberFormat="1" applyFont="1" applyFill="1" applyBorder="1"/>
    <xf numFmtId="3" fontId="13" fillId="0" borderId="0" xfId="3" applyNumberFormat="1" applyFont="1" applyFill="1" applyBorder="1"/>
    <xf numFmtId="2" fontId="13" fillId="0" borderId="0" xfId="3" applyNumberFormat="1" applyFont="1" applyFill="1" applyBorder="1" applyAlignment="1">
      <alignment horizontal="center"/>
    </xf>
    <xf numFmtId="4" fontId="13" fillId="0" borderId="0" xfId="3" applyNumberFormat="1" applyFont="1" applyFill="1" applyBorder="1"/>
    <xf numFmtId="3" fontId="13" fillId="0" borderId="0" xfId="3" applyNumberFormat="1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0" fontId="13" fillId="0" borderId="23" xfId="3" applyFont="1" applyFill="1" applyBorder="1" applyAlignment="1">
      <alignment horizontal="center"/>
    </xf>
    <xf numFmtId="2" fontId="36" fillId="0" borderId="0" xfId="3" applyNumberFormat="1" applyFont="1" applyFill="1" applyAlignment="1">
      <alignment horizontal="center"/>
    </xf>
    <xf numFmtId="0" fontId="29" fillId="0" borderId="0" xfId="3" applyFont="1"/>
    <xf numFmtId="2" fontId="29" fillId="0" borderId="0" xfId="3" applyNumberFormat="1" applyFont="1" applyFill="1"/>
    <xf numFmtId="2" fontId="36" fillId="0" borderId="0" xfId="3" applyNumberFormat="1" applyFont="1" applyFill="1"/>
    <xf numFmtId="2" fontId="13" fillId="0" borderId="0" xfId="3" applyNumberFormat="1" applyFont="1" applyFill="1" applyAlignment="1">
      <alignment horizontal="center"/>
    </xf>
    <xf numFmtId="0" fontId="13" fillId="0" borderId="0" xfId="3" applyFont="1" applyAlignment="1">
      <alignment horizontal="center"/>
    </xf>
    <xf numFmtId="2" fontId="13" fillId="0" borderId="0" xfId="3" applyNumberFormat="1" applyFont="1" applyFill="1" applyBorder="1"/>
    <xf numFmtId="3" fontId="13" fillId="0" borderId="0" xfId="3" applyNumberFormat="1" applyFont="1" applyAlignment="1">
      <alignment horizontal="center"/>
    </xf>
    <xf numFmtId="4" fontId="13" fillId="0" borderId="0" xfId="3" applyNumberFormat="1" applyFont="1" applyAlignment="1">
      <alignment horizontal="center"/>
    </xf>
    <xf numFmtId="0" fontId="29" fillId="0" borderId="0" xfId="3" applyFont="1" applyAlignment="1">
      <alignment horizontal="center"/>
    </xf>
    <xf numFmtId="2" fontId="37" fillId="0" borderId="0" xfId="3" applyNumberFormat="1" applyFont="1" applyFill="1"/>
    <xf numFmtId="2" fontId="29" fillId="0" borderId="0" xfId="3" applyNumberFormat="1" applyFont="1" applyFill="1" applyAlignment="1">
      <alignment horizontal="center"/>
    </xf>
    <xf numFmtId="2" fontId="37" fillId="0" borderId="0" xfId="3" applyNumberFormat="1" applyFont="1" applyFill="1" applyAlignment="1">
      <alignment horizontal="center"/>
    </xf>
    <xf numFmtId="0" fontId="29" fillId="0" borderId="0" xfId="3" applyFont="1" applyFill="1" applyBorder="1" applyAlignment="1"/>
    <xf numFmtId="4" fontId="29" fillId="0" borderId="0" xfId="3" applyNumberFormat="1" applyFont="1" applyFill="1" applyBorder="1" applyAlignment="1"/>
    <xf numFmtId="4" fontId="29" fillId="2" borderId="28" xfId="3" applyNumberFormat="1" applyFont="1" applyFill="1" applyBorder="1" applyAlignment="1">
      <alignment horizontal="center"/>
    </xf>
    <xf numFmtId="4" fontId="29" fillId="2" borderId="33" xfId="3" quotePrefix="1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/>
    <xf numFmtId="4" fontId="13" fillId="0" borderId="0" xfId="3" applyNumberFormat="1" applyFont="1" applyFill="1" applyBorder="1" applyAlignment="1"/>
    <xf numFmtId="4" fontId="29" fillId="2" borderId="40" xfId="3" quotePrefix="1" applyNumberFormat="1" applyFont="1" applyFill="1" applyBorder="1" applyAlignment="1">
      <alignment horizontal="center"/>
    </xf>
    <xf numFmtId="4" fontId="29" fillId="2" borderId="43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2" fontId="35" fillId="0" borderId="0" xfId="3" applyNumberFormat="1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4" fontId="29" fillId="0" borderId="0" xfId="3" applyNumberFormat="1" applyFont="1" applyFill="1" applyBorder="1" applyAlignment="1">
      <alignment horizontal="center"/>
    </xf>
    <xf numFmtId="2" fontId="29" fillId="0" borderId="0" xfId="3" applyNumberFormat="1" applyFont="1" applyAlignment="1">
      <alignment horizontal="center"/>
    </xf>
    <xf numFmtId="4" fontId="29" fillId="0" borderId="0" xfId="3" quotePrefix="1" applyNumberFormat="1" applyFont="1" applyFill="1" applyBorder="1" applyAlignment="1">
      <alignment horizontal="center"/>
    </xf>
    <xf numFmtId="2" fontId="36" fillId="0" borderId="0" xfId="3" applyNumberFormat="1" applyFont="1" applyFill="1" applyBorder="1"/>
    <xf numFmtId="0" fontId="29" fillId="0" borderId="0" xfId="3" applyFont="1" applyFill="1" applyBorder="1"/>
    <xf numFmtId="0" fontId="29" fillId="0" borderId="0" xfId="3" applyFont="1" applyFill="1" applyAlignment="1">
      <alignment horizontal="left"/>
    </xf>
    <xf numFmtId="0" fontId="29" fillId="0" borderId="23" xfId="3" applyFont="1" applyBorder="1" applyAlignment="1">
      <alignment horizontal="center"/>
    </xf>
    <xf numFmtId="4" fontId="13" fillId="0" borderId="0" xfId="3" applyNumberFormat="1" applyFont="1" applyFill="1"/>
    <xf numFmtId="4" fontId="13" fillId="0" borderId="0" xfId="3" applyNumberFormat="1" applyFont="1" applyFill="1" applyAlignment="1">
      <alignment horizontal="center"/>
    </xf>
    <xf numFmtId="4" fontId="29" fillId="0" borderId="0" xfId="3" applyNumberFormat="1" applyFont="1" applyFill="1" applyBorder="1"/>
    <xf numFmtId="0" fontId="13" fillId="0" borderId="0" xfId="3" applyNumberFormat="1" applyFont="1" applyBorder="1" applyAlignment="1">
      <alignment horizontal="center"/>
    </xf>
    <xf numFmtId="172" fontId="13" fillId="0" borderId="0" xfId="3" applyNumberFormat="1" applyFont="1" applyBorder="1" applyAlignment="1">
      <alignment horizontal="center"/>
    </xf>
    <xf numFmtId="0" fontId="29" fillId="0" borderId="0" xfId="3" applyFont="1" applyFill="1"/>
    <xf numFmtId="0" fontId="38" fillId="0" borderId="0" xfId="0" applyFont="1"/>
    <xf numFmtId="4" fontId="13" fillId="0" borderId="23" xfId="3" applyNumberFormat="1" applyFont="1" applyFill="1" applyBorder="1" applyAlignment="1">
      <alignment horizontal="center"/>
    </xf>
    <xf numFmtId="174" fontId="13" fillId="0" borderId="0" xfId="3" applyNumberFormat="1" applyFont="1" applyFill="1" applyBorder="1" applyAlignment="1">
      <alignment horizontal="center"/>
    </xf>
    <xf numFmtId="174" fontId="13" fillId="0" borderId="0" xfId="3" applyNumberFormat="1" applyFont="1" applyFill="1" applyBorder="1"/>
    <xf numFmtId="4" fontId="29" fillId="2" borderId="60" xfId="3" quotePrefix="1" applyNumberFormat="1" applyFont="1" applyFill="1" applyBorder="1" applyAlignment="1">
      <alignment horizontal="center"/>
    </xf>
    <xf numFmtId="4" fontId="29" fillId="2" borderId="41" xfId="3" applyNumberFormat="1" applyFont="1" applyFill="1" applyBorder="1" applyAlignment="1">
      <alignment horizontal="center"/>
    </xf>
    <xf numFmtId="4" fontId="29" fillId="2" borderId="41" xfId="3" quotePrefix="1" applyNumberFormat="1" applyFont="1" applyFill="1" applyBorder="1" applyAlignment="1">
      <alignment horizontal="center"/>
    </xf>
    <xf numFmtId="4" fontId="29" fillId="2" borderId="49" xfId="3" applyNumberFormat="1" applyFont="1" applyFill="1" applyBorder="1" applyAlignment="1">
      <alignment horizontal="center"/>
    </xf>
    <xf numFmtId="3" fontId="13" fillId="0" borderId="0" xfId="3" applyNumberFormat="1" applyFont="1" applyFill="1"/>
    <xf numFmtId="4" fontId="29" fillId="0" borderId="0" xfId="3" applyNumberFormat="1" applyFont="1" applyFill="1"/>
    <xf numFmtId="4" fontId="29" fillId="8" borderId="28" xfId="3" applyNumberFormat="1" applyFont="1" applyFill="1" applyBorder="1" applyAlignment="1">
      <alignment horizontal="center"/>
    </xf>
    <xf numFmtId="4" fontId="29" fillId="8" borderId="33" xfId="3" quotePrefix="1" applyNumberFormat="1" applyFont="1" applyFill="1" applyBorder="1" applyAlignment="1">
      <alignment horizontal="center"/>
    </xf>
    <xf numFmtId="4" fontId="29" fillId="8" borderId="40" xfId="3" quotePrefix="1" applyNumberFormat="1" applyFont="1" applyFill="1" applyBorder="1" applyAlignment="1">
      <alignment horizontal="center"/>
    </xf>
    <xf numFmtId="4" fontId="29" fillId="8" borderId="43" xfId="3" applyNumberFormat="1" applyFont="1" applyFill="1" applyBorder="1" applyAlignment="1">
      <alignment horizontal="center"/>
    </xf>
    <xf numFmtId="0" fontId="35" fillId="0" borderId="23" xfId="3" applyFont="1" applyFill="1" applyBorder="1" applyAlignment="1">
      <alignment horizontal="center"/>
    </xf>
    <xf numFmtId="2" fontId="35" fillId="0" borderId="23" xfId="3" applyNumberFormat="1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34" fillId="0" borderId="0" xfId="3" applyFont="1" applyFill="1" applyBorder="1"/>
    <xf numFmtId="0" fontId="34" fillId="0" borderId="0" xfId="3" applyFont="1" applyFill="1"/>
    <xf numFmtId="3" fontId="13" fillId="0" borderId="23" xfId="3" applyNumberFormat="1" applyFont="1" applyBorder="1"/>
    <xf numFmtId="3" fontId="13" fillId="0" borderId="0" xfId="3" applyNumberFormat="1" applyFont="1" applyFill="1" applyAlignment="1">
      <alignment horizontal="right"/>
    </xf>
    <xf numFmtId="3" fontId="13" fillId="0" borderId="0" xfId="3" applyNumberFormat="1" applyFont="1" applyFill="1" applyAlignment="1">
      <alignment horizontal="center"/>
    </xf>
    <xf numFmtId="3" fontId="13" fillId="0" borderId="0" xfId="3" applyNumberFormat="1" applyFont="1" applyFill="1" applyBorder="1" applyAlignment="1">
      <alignment horizontal="right"/>
    </xf>
    <xf numFmtId="3" fontId="13" fillId="0" borderId="0" xfId="3" applyNumberFormat="1" applyFont="1" applyAlignment="1">
      <alignment horizontal="right"/>
    </xf>
    <xf numFmtId="0" fontId="13" fillId="0" borderId="0" xfId="3" applyFont="1" applyFill="1" applyBorder="1" applyAlignment="1">
      <alignment horizontal="right"/>
    </xf>
    <xf numFmtId="0" fontId="39" fillId="0" borderId="0" xfId="3" applyFont="1" applyAlignment="1">
      <alignment horizontal="left"/>
    </xf>
    <xf numFmtId="2" fontId="40" fillId="0" borderId="0" xfId="3" applyNumberFormat="1" applyFont="1" applyFill="1" applyAlignment="1">
      <alignment horizontal="center"/>
    </xf>
    <xf numFmtId="2" fontId="40" fillId="0" borderId="0" xfId="3" applyNumberFormat="1" applyFont="1" applyFill="1"/>
    <xf numFmtId="0" fontId="40" fillId="0" borderId="0" xfId="3" applyFont="1" applyFill="1" applyAlignment="1">
      <alignment horizontal="center"/>
    </xf>
    <xf numFmtId="0" fontId="40" fillId="0" borderId="0" xfId="3" applyFont="1"/>
    <xf numFmtId="1" fontId="13" fillId="0" borderId="0" xfId="3" applyNumberFormat="1" applyFont="1" applyFill="1"/>
    <xf numFmtId="171" fontId="41" fillId="0" borderId="24" xfId="0" applyNumberFormat="1" applyFont="1" applyBorder="1" applyAlignment="1"/>
    <xf numFmtId="171" fontId="41" fillId="0" borderId="26" xfId="0" applyNumberFormat="1" applyFont="1" applyBorder="1" applyAlignment="1"/>
    <xf numFmtId="171" fontId="41" fillId="0" borderId="42" xfId="0" applyNumberFormat="1" applyFont="1" applyBorder="1" applyAlignment="1"/>
    <xf numFmtId="0" fontId="39" fillId="0" borderId="0" xfId="3" applyFont="1" applyFill="1" applyAlignment="1">
      <alignment horizontal="left"/>
    </xf>
    <xf numFmtId="0" fontId="40" fillId="0" borderId="0" xfId="3" applyFont="1" applyFill="1"/>
    <xf numFmtId="0" fontId="29" fillId="0" borderId="24" xfId="3" applyFont="1" applyFill="1" applyBorder="1" applyAlignment="1">
      <alignment horizontal="center"/>
    </xf>
    <xf numFmtId="3" fontId="36" fillId="0" borderId="0" xfId="3" applyNumberFormat="1" applyFont="1" applyFill="1"/>
    <xf numFmtId="0" fontId="29" fillId="2" borderId="64" xfId="3" applyFont="1" applyFill="1" applyBorder="1" applyAlignment="1">
      <alignment horizontal="center"/>
    </xf>
    <xf numFmtId="4" fontId="42" fillId="2" borderId="28" xfId="3" applyNumberFormat="1" applyFont="1" applyFill="1" applyBorder="1" applyAlignment="1">
      <alignment horizontal="center"/>
    </xf>
    <xf numFmtId="0" fontId="20" fillId="14" borderId="0" xfId="2" applyFont="1" applyFill="1" applyBorder="1"/>
    <xf numFmtId="49" fontId="20" fillId="14" borderId="0" xfId="3" applyNumberFormat="1" applyFont="1" applyFill="1" applyBorder="1" applyAlignment="1">
      <alignment vertical="center"/>
    </xf>
    <xf numFmtId="49" fontId="25" fillId="14" borderId="0" xfId="3" applyNumberFormat="1" applyFont="1" applyFill="1" applyBorder="1" applyAlignment="1" applyProtection="1">
      <alignment horizontal="left" vertical="center" wrapText="1"/>
      <protection locked="0"/>
    </xf>
    <xf numFmtId="0" fontId="27" fillId="14" borderId="0" xfId="2" applyFont="1" applyFill="1" applyBorder="1"/>
    <xf numFmtId="49" fontId="20" fillId="14" borderId="0" xfId="3" applyNumberFormat="1" applyFont="1" applyFill="1" applyBorder="1" applyAlignment="1" applyProtection="1">
      <alignment horizontal="left" vertical="center"/>
      <protection locked="0"/>
    </xf>
    <xf numFmtId="49" fontId="20" fillId="14" borderId="0" xfId="3" applyNumberFormat="1" applyFont="1" applyFill="1" applyBorder="1" applyAlignment="1" applyProtection="1">
      <alignment horizontal="left" vertical="center" wrapText="1"/>
      <protection locked="0"/>
    </xf>
    <xf numFmtId="49" fontId="20" fillId="14" borderId="0" xfId="3" applyNumberFormat="1" applyFont="1" applyFill="1" applyBorder="1" applyAlignment="1" applyProtection="1">
      <alignment vertical="center"/>
      <protection locked="0"/>
    </xf>
    <xf numFmtId="49" fontId="28" fillId="14" borderId="0" xfId="3" applyNumberFormat="1" applyFont="1" applyFill="1" applyBorder="1" applyAlignment="1">
      <alignment vertical="center"/>
    </xf>
    <xf numFmtId="0" fontId="20" fillId="14" borderId="0" xfId="2" applyFont="1" applyFill="1" applyBorder="1" applyAlignment="1">
      <alignment horizontal="left"/>
    </xf>
    <xf numFmtId="49" fontId="26" fillId="14" borderId="0" xfId="3" applyNumberFormat="1" applyFont="1" applyFill="1" applyBorder="1" applyAlignment="1">
      <alignment vertical="center"/>
    </xf>
    <xf numFmtId="49" fontId="25" fillId="14" borderId="0" xfId="3" applyNumberFormat="1" applyFont="1" applyFill="1" applyBorder="1" applyAlignment="1" applyProtection="1">
      <alignment vertical="center"/>
      <protection locked="0"/>
    </xf>
    <xf numFmtId="49" fontId="19" fillId="14" borderId="0" xfId="3" applyNumberFormat="1" applyFont="1" applyFill="1" applyBorder="1" applyAlignment="1">
      <alignment vertical="center"/>
    </xf>
    <xf numFmtId="166" fontId="20" fillId="11" borderId="0" xfId="2" applyNumberFormat="1" applyFont="1" applyFill="1" applyBorder="1"/>
    <xf numFmtId="168" fontId="20" fillId="15" borderId="0" xfId="2" applyNumberFormat="1" applyFont="1" applyFill="1" applyBorder="1"/>
    <xf numFmtId="1" fontId="19" fillId="15" borderId="0" xfId="2" applyNumberFormat="1" applyFont="1" applyFill="1" applyBorder="1" applyAlignment="1">
      <alignment horizontal="left"/>
    </xf>
    <xf numFmtId="1" fontId="19" fillId="16" borderId="0" xfId="2" applyNumberFormat="1" applyFont="1" applyFill="1" applyAlignment="1">
      <alignment horizontal="left"/>
    </xf>
    <xf numFmtId="166" fontId="20" fillId="16" borderId="0" xfId="2" applyNumberFormat="1" applyFont="1" applyFill="1" applyBorder="1"/>
    <xf numFmtId="1" fontId="19" fillId="11" borderId="0" xfId="2" applyNumberFormat="1" applyFont="1" applyFill="1" applyAlignment="1">
      <alignment horizontal="left"/>
    </xf>
    <xf numFmtId="0" fontId="19" fillId="4" borderId="24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 wrapText="1"/>
    </xf>
    <xf numFmtId="0" fontId="19" fillId="10" borderId="23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>
      <alignment vertical="center"/>
    </xf>
    <xf numFmtId="3" fontId="3" fillId="0" borderId="68" xfId="0" applyNumberFormat="1" applyFont="1" applyFill="1" applyBorder="1" applyAlignment="1">
      <alignment vertical="center"/>
    </xf>
    <xf numFmtId="0" fontId="9" fillId="9" borderId="76" xfId="0" applyFont="1" applyFill="1" applyBorder="1" applyAlignment="1">
      <alignment horizontal="center" vertical="center"/>
    </xf>
    <xf numFmtId="0" fontId="13" fillId="0" borderId="0" xfId="3" applyFont="1" applyBorder="1" applyAlignment="1">
      <alignment horizontal="center"/>
    </xf>
    <xf numFmtId="0" fontId="43" fillId="0" borderId="0" xfId="3" applyFont="1" applyFill="1" applyAlignment="1">
      <alignment horizontal="left"/>
    </xf>
    <xf numFmtId="0" fontId="44" fillId="0" borderId="0" xfId="3" applyFont="1"/>
    <xf numFmtId="0" fontId="20" fillId="0" borderId="0" xfId="4" applyFont="1"/>
    <xf numFmtId="0" fontId="20" fillId="0" borderId="0" xfId="3" applyFont="1"/>
    <xf numFmtId="0" fontId="19" fillId="2" borderId="23" xfId="4" applyFont="1" applyFill="1" applyBorder="1" applyAlignment="1">
      <alignment horizontal="center" vertical="center" wrapText="1"/>
    </xf>
    <xf numFmtId="2" fontId="19" fillId="2" borderId="23" xfId="3" applyNumberFormat="1" applyFont="1" applyFill="1" applyBorder="1" applyAlignment="1">
      <alignment horizontal="center" vertical="center"/>
    </xf>
    <xf numFmtId="0" fontId="19" fillId="0" borderId="23" xfId="3" applyFont="1" applyBorder="1" applyAlignment="1">
      <alignment horizontal="center" vertical="top" wrapText="1"/>
    </xf>
    <xf numFmtId="17" fontId="20" fillId="0" borderId="23" xfId="4" applyNumberFormat="1" applyFont="1" applyBorder="1" applyAlignment="1">
      <alignment horizontal="center"/>
    </xf>
    <xf numFmtId="2" fontId="20" fillId="0" borderId="23" xfId="4" applyNumberFormat="1" applyFont="1" applyBorder="1" applyAlignment="1">
      <alignment horizontal="center"/>
    </xf>
    <xf numFmtId="3" fontId="20" fillId="0" borderId="23" xfId="4" applyNumberFormat="1" applyFont="1" applyBorder="1" applyAlignment="1"/>
    <xf numFmtId="3" fontId="20" fillId="0" borderId="23" xfId="3" applyNumberFormat="1" applyFont="1" applyFill="1" applyBorder="1"/>
    <xf numFmtId="0" fontId="20" fillId="0" borderId="23" xfId="4" applyFont="1" applyBorder="1" applyAlignment="1">
      <alignment horizontal="center"/>
    </xf>
    <xf numFmtId="0" fontId="20" fillId="0" borderId="27" xfId="4" applyFont="1" applyBorder="1" applyAlignment="1">
      <alignment horizontal="center"/>
    </xf>
    <xf numFmtId="2" fontId="20" fillId="0" borderId="27" xfId="4" applyNumberFormat="1" applyFont="1" applyBorder="1" applyAlignment="1">
      <alignment horizontal="center"/>
    </xf>
    <xf numFmtId="0" fontId="20" fillId="0" borderId="27" xfId="4" applyFont="1" applyFill="1" applyBorder="1" applyAlignment="1">
      <alignment horizontal="center"/>
    </xf>
    <xf numFmtId="3" fontId="20" fillId="0" borderId="0" xfId="3" applyNumberFormat="1" applyFont="1" applyFill="1" applyBorder="1"/>
    <xf numFmtId="0" fontId="20" fillId="0" borderId="0" xfId="3" applyFont="1" applyFill="1"/>
    <xf numFmtId="0" fontId="19" fillId="0" borderId="0" xfId="3" applyFont="1" applyFill="1" applyAlignment="1">
      <alignment horizontal="left"/>
    </xf>
    <xf numFmtId="0" fontId="19" fillId="0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2" fontId="19" fillId="0" borderId="0" xfId="2" applyNumberFormat="1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center" wrapText="1"/>
    </xf>
    <xf numFmtId="167" fontId="19" fillId="0" borderId="0" xfId="2" applyNumberFormat="1" applyFont="1" applyFill="1" applyBorder="1" applyAlignment="1">
      <alignment horizontal="center" vertical="center" wrapText="1"/>
    </xf>
    <xf numFmtId="177" fontId="19" fillId="0" borderId="0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1" fontId="19" fillId="0" borderId="0" xfId="2" applyNumberFormat="1" applyFont="1" applyFill="1" applyBorder="1" applyAlignment="1">
      <alignment horizontal="center" vertical="center" wrapText="1"/>
    </xf>
    <xf numFmtId="1" fontId="20" fillId="0" borderId="0" xfId="2" applyNumberFormat="1" applyFont="1" applyFill="1" applyAlignment="1">
      <alignment horizontal="center" vertical="center" wrapText="1"/>
    </xf>
    <xf numFmtId="49" fontId="19" fillId="0" borderId="0" xfId="2" applyNumberFormat="1" applyFont="1" applyFill="1" applyAlignment="1">
      <alignment vertical="center" wrapText="1"/>
    </xf>
    <xf numFmtId="0" fontId="19" fillId="0" borderId="0" xfId="2" applyFont="1" applyFill="1" applyAlignment="1">
      <alignment horizontal="center" vertical="center" wrapText="1"/>
    </xf>
    <xf numFmtId="167" fontId="19" fillId="0" borderId="0" xfId="2" applyNumberFormat="1" applyFont="1" applyFill="1" applyAlignment="1">
      <alignment horizontal="center" vertical="center" wrapText="1"/>
    </xf>
    <xf numFmtId="0" fontId="19" fillId="0" borderId="0" xfId="2" applyNumberFormat="1" applyFont="1" applyFill="1" applyAlignment="1">
      <alignment horizontal="center" vertical="center" wrapText="1"/>
    </xf>
    <xf numFmtId="1" fontId="19" fillId="0" borderId="0" xfId="2" applyNumberFormat="1" applyFont="1" applyFill="1" applyAlignment="1">
      <alignment horizontal="center" vertical="center" wrapText="1"/>
    </xf>
    <xf numFmtId="0" fontId="20" fillId="0" borderId="0" xfId="2" applyFont="1" applyFill="1" applyBorder="1" applyAlignment="1">
      <alignment vertical="center" wrapText="1"/>
    </xf>
    <xf numFmtId="0" fontId="20" fillId="0" borderId="0" xfId="2" applyFont="1" applyFill="1" applyAlignment="1">
      <alignment vertical="center" wrapText="1"/>
    </xf>
    <xf numFmtId="2" fontId="20" fillId="0" borderId="0" xfId="2" applyNumberFormat="1" applyFont="1" applyFill="1" applyAlignment="1">
      <alignment vertical="center" wrapText="1"/>
    </xf>
    <xf numFmtId="167" fontId="20" fillId="0" borderId="0" xfId="2" applyNumberFormat="1" applyFont="1" applyFill="1" applyAlignment="1">
      <alignment vertical="center" wrapText="1"/>
    </xf>
    <xf numFmtId="168" fontId="20" fillId="0" borderId="0" xfId="2" applyNumberFormat="1" applyFont="1" applyFill="1" applyAlignment="1">
      <alignment vertical="center" wrapText="1"/>
    </xf>
    <xf numFmtId="166" fontId="19" fillId="0" borderId="0" xfId="2" applyNumberFormat="1" applyFont="1" applyFill="1" applyAlignment="1">
      <alignment vertical="center" wrapText="1"/>
    </xf>
    <xf numFmtId="3" fontId="20" fillId="0" borderId="0" xfId="2" applyNumberFormat="1" applyFont="1" applyFill="1" applyBorder="1" applyAlignment="1">
      <alignment vertical="center" wrapText="1"/>
    </xf>
    <xf numFmtId="2" fontId="20" fillId="0" borderId="0" xfId="2" applyNumberFormat="1" applyFont="1" applyFill="1" applyBorder="1" applyAlignment="1">
      <alignment vertical="center" wrapText="1"/>
    </xf>
    <xf numFmtId="1" fontId="20" fillId="0" borderId="0" xfId="2" applyNumberFormat="1" applyFont="1" applyFill="1" applyAlignment="1">
      <alignment vertical="center" wrapText="1"/>
    </xf>
    <xf numFmtId="3" fontId="20" fillId="0" borderId="0" xfId="2" applyNumberFormat="1" applyFont="1" applyFill="1" applyAlignment="1">
      <alignment vertical="center" wrapText="1"/>
    </xf>
    <xf numFmtId="0" fontId="20" fillId="0" borderId="0" xfId="2" applyFont="1" applyFill="1" applyAlignment="1">
      <alignment horizontal="center" vertical="center" wrapText="1"/>
    </xf>
    <xf numFmtId="49" fontId="46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3" applyNumberFormat="1" applyFont="1" applyFill="1" applyBorder="1" applyAlignment="1">
      <alignment vertical="center" wrapText="1"/>
    </xf>
    <xf numFmtId="178" fontId="20" fillId="0" borderId="0" xfId="2" applyNumberFormat="1" applyFont="1" applyFill="1" applyAlignment="1">
      <alignment vertical="center" wrapText="1"/>
    </xf>
    <xf numFmtId="49" fontId="20" fillId="0" borderId="0" xfId="3" applyNumberFormat="1" applyFont="1" applyFill="1" applyBorder="1" applyAlignment="1">
      <alignment horizontal="center" vertical="center" wrapText="1"/>
    </xf>
    <xf numFmtId="49" fontId="20" fillId="0" borderId="0" xfId="3" applyNumberFormat="1" applyFont="1" applyFill="1" applyBorder="1" applyAlignment="1" applyProtection="1">
      <alignment horizontal="left" vertical="center" wrapText="1"/>
      <protection locked="0"/>
    </xf>
    <xf numFmtId="1" fontId="20" fillId="0" borderId="0" xfId="27" applyNumberFormat="1" applyFont="1" applyFill="1" applyAlignment="1">
      <alignment horizontal="center" vertical="center" wrapText="1"/>
    </xf>
    <xf numFmtId="49" fontId="20" fillId="0" borderId="0" xfId="2" applyNumberFormat="1" applyFont="1" applyFill="1" applyBorder="1" applyAlignment="1">
      <alignment horizontal="left" vertical="center" wrapText="1"/>
    </xf>
    <xf numFmtId="0" fontId="20" fillId="0" borderId="0" xfId="27" applyFont="1" applyFill="1" applyAlignment="1">
      <alignment vertical="center" wrapText="1"/>
    </xf>
    <xf numFmtId="2" fontId="20" fillId="0" borderId="0" xfId="27" applyNumberFormat="1" applyFont="1" applyFill="1" applyAlignment="1">
      <alignment vertical="center" wrapText="1"/>
    </xf>
    <xf numFmtId="166" fontId="20" fillId="0" borderId="0" xfId="27" applyNumberFormat="1" applyFont="1" applyFill="1" applyAlignment="1">
      <alignment vertical="center" wrapText="1"/>
    </xf>
    <xf numFmtId="165" fontId="20" fillId="0" borderId="0" xfId="27" applyNumberFormat="1" applyFont="1" applyFill="1" applyAlignment="1">
      <alignment horizontal="right" vertical="center" wrapText="1"/>
    </xf>
    <xf numFmtId="168" fontId="19" fillId="0" borderId="0" xfId="27" applyNumberFormat="1" applyFont="1" applyFill="1" applyAlignment="1">
      <alignment vertical="center" wrapText="1"/>
    </xf>
    <xf numFmtId="166" fontId="20" fillId="0" borderId="0" xfId="27" applyNumberFormat="1" applyFont="1" applyFill="1" applyBorder="1" applyAlignment="1">
      <alignment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Alignment="1">
      <alignment horizontal="left" vertical="center" wrapText="1"/>
    </xf>
    <xf numFmtId="49" fontId="20" fillId="0" borderId="0" xfId="2" applyNumberFormat="1" applyFont="1" applyFill="1" applyBorder="1" applyAlignment="1">
      <alignment vertical="center"/>
    </xf>
    <xf numFmtId="1" fontId="20" fillId="0" borderId="0" xfId="2" applyNumberFormat="1" applyFont="1" applyFill="1" applyBorder="1" applyAlignment="1" applyProtection="1">
      <alignment vertical="center" wrapText="1"/>
      <protection locked="0"/>
    </xf>
    <xf numFmtId="1" fontId="20" fillId="0" borderId="0" xfId="3" applyNumberFormat="1" applyFont="1" applyFill="1" applyBorder="1" applyAlignment="1" applyProtection="1">
      <alignment vertical="center" wrapText="1"/>
      <protection locked="0"/>
    </xf>
    <xf numFmtId="0" fontId="20" fillId="0" borderId="0" xfId="27" applyFont="1" applyFill="1" applyBorder="1" applyAlignment="1">
      <alignment vertical="center" wrapText="1"/>
    </xf>
    <xf numFmtId="0" fontId="19" fillId="0" borderId="0" xfId="2" applyFont="1" applyFill="1" applyAlignment="1">
      <alignment vertical="center" wrapText="1"/>
    </xf>
    <xf numFmtId="49" fontId="19" fillId="0" borderId="0" xfId="2" applyNumberFormat="1" applyFont="1" applyFill="1" applyAlignment="1">
      <alignment horizontal="left" vertical="center" wrapText="1"/>
    </xf>
    <xf numFmtId="2" fontId="19" fillId="0" borderId="0" xfId="2" applyNumberFormat="1" applyFont="1" applyFill="1" applyAlignment="1">
      <alignment vertical="center" wrapText="1"/>
    </xf>
    <xf numFmtId="167" fontId="19" fillId="0" borderId="0" xfId="2" applyNumberFormat="1" applyFont="1" applyFill="1" applyAlignment="1">
      <alignment vertical="center" wrapText="1"/>
    </xf>
    <xf numFmtId="3" fontId="19" fillId="0" borderId="0" xfId="2" applyNumberFormat="1" applyFont="1" applyFill="1" applyBorder="1" applyAlignment="1">
      <alignment vertical="center" wrapText="1"/>
    </xf>
    <xf numFmtId="3" fontId="19" fillId="0" borderId="0" xfId="2" applyNumberFormat="1" applyFont="1" applyFill="1" applyAlignment="1">
      <alignment vertical="center" wrapText="1"/>
    </xf>
    <xf numFmtId="1" fontId="19" fillId="0" borderId="0" xfId="2" applyNumberFormat="1" applyFont="1" applyFill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20" fillId="0" borderId="0" xfId="2" applyFont="1" applyFill="1" applyAlignment="1">
      <alignment horizontal="center"/>
    </xf>
    <xf numFmtId="2" fontId="20" fillId="0" borderId="0" xfId="2" applyNumberFormat="1" applyFont="1" applyFill="1"/>
    <xf numFmtId="167" fontId="2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>
      <alignment horizontal="left"/>
    </xf>
    <xf numFmtId="2" fontId="20" fillId="0" borderId="0" xfId="2" applyNumberFormat="1" applyFont="1" applyFill="1" applyAlignment="1">
      <alignment horizontal="left"/>
    </xf>
    <xf numFmtId="179" fontId="19" fillId="0" borderId="0" xfId="2" applyNumberFormat="1" applyFont="1" applyFill="1"/>
    <xf numFmtId="2" fontId="20" fillId="0" borderId="0" xfId="2" applyNumberFormat="1" applyFont="1"/>
    <xf numFmtId="167" fontId="20" fillId="0" borderId="0" xfId="2" applyNumberFormat="1" applyFont="1"/>
    <xf numFmtId="0" fontId="44" fillId="0" borderId="0" xfId="3" applyFont="1" applyFill="1" applyBorder="1" applyAlignment="1">
      <alignment horizontal="left"/>
    </xf>
    <xf numFmtId="0" fontId="20" fillId="0" borderId="0" xfId="4" applyFont="1" applyBorder="1"/>
    <xf numFmtId="0" fontId="20" fillId="4" borderId="23" xfId="4" applyFont="1" applyFill="1" applyBorder="1"/>
    <xf numFmtId="0" fontId="19" fillId="4" borderId="23" xfId="4" applyFont="1" applyFill="1" applyBorder="1" applyAlignment="1">
      <alignment horizontal="center" vertical="center" wrapText="1"/>
    </xf>
    <xf numFmtId="2" fontId="19" fillId="4" borderId="23" xfId="3" applyNumberFormat="1" applyFont="1" applyFill="1" applyBorder="1" applyAlignment="1">
      <alignment horizontal="center" vertical="center"/>
    </xf>
    <xf numFmtId="2" fontId="20" fillId="0" borderId="0" xfId="4" applyNumberFormat="1" applyFont="1"/>
    <xf numFmtId="0" fontId="20" fillId="0" borderId="0" xfId="4" applyFont="1" applyBorder="1" applyAlignment="1">
      <alignment horizontal="center"/>
    </xf>
    <xf numFmtId="2" fontId="20" fillId="0" borderId="0" xfId="4" applyNumberFormat="1" applyFont="1" applyBorder="1" applyAlignment="1">
      <alignment horizontal="center"/>
    </xf>
    <xf numFmtId="3" fontId="20" fillId="0" borderId="0" xfId="4" applyNumberFormat="1" applyFont="1" applyBorder="1" applyAlignment="1">
      <alignment horizontal="center"/>
    </xf>
    <xf numFmtId="0" fontId="19" fillId="0" borderId="0" xfId="4" applyFont="1"/>
    <xf numFmtId="3" fontId="20" fillId="0" borderId="0" xfId="3" applyNumberFormat="1" applyFont="1" applyFill="1" applyBorder="1" applyAlignment="1">
      <alignment horizontal="center"/>
    </xf>
    <xf numFmtId="4" fontId="20" fillId="0" borderId="0" xfId="3" applyNumberFormat="1" applyFont="1" applyFill="1"/>
    <xf numFmtId="0" fontId="43" fillId="0" borderId="0" xfId="5" applyFont="1" applyFill="1"/>
    <xf numFmtId="0" fontId="20" fillId="0" borderId="0" xfId="5" applyFont="1" applyFill="1"/>
    <xf numFmtId="0" fontId="20" fillId="0" borderId="0" xfId="5" applyFont="1" applyFill="1" applyBorder="1"/>
    <xf numFmtId="0" fontId="19" fillId="0" borderId="0" xfId="5" applyFont="1" applyFill="1"/>
    <xf numFmtId="0" fontId="19" fillId="0" borderId="34" xfId="5" applyFont="1" applyFill="1" applyBorder="1" applyAlignment="1">
      <alignment horizontal="center"/>
    </xf>
    <xf numFmtId="0" fontId="19" fillId="0" borderId="0" xfId="3" applyFont="1" applyFill="1"/>
    <xf numFmtId="0" fontId="20" fillId="0" borderId="0" xfId="5" applyFont="1" applyFill="1" applyAlignment="1">
      <alignment vertical="center" wrapText="1"/>
    </xf>
    <xf numFmtId="0" fontId="20" fillId="0" borderId="0" xfId="3" applyFont="1" applyFill="1" applyAlignment="1">
      <alignment vertical="center" wrapText="1"/>
    </xf>
    <xf numFmtId="0" fontId="20" fillId="0" borderId="23" xfId="5" applyFont="1" applyFill="1" applyBorder="1" applyAlignment="1">
      <alignment horizontal="center"/>
    </xf>
    <xf numFmtId="3" fontId="20" fillId="0" borderId="23" xfId="5" applyNumberFormat="1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49" fontId="20" fillId="0" borderId="23" xfId="5" applyNumberFormat="1" applyFont="1" applyFill="1" applyBorder="1" applyAlignment="1">
      <alignment horizontal="center"/>
    </xf>
    <xf numFmtId="0" fontId="20" fillId="0" borderId="24" xfId="5" applyFont="1" applyFill="1" applyBorder="1" applyAlignment="1">
      <alignment horizontal="center"/>
    </xf>
    <xf numFmtId="0" fontId="43" fillId="0" borderId="0" xfId="3" applyFont="1" applyFill="1"/>
    <xf numFmtId="0" fontId="20" fillId="0" borderId="0" xfId="3" applyFont="1" applyFill="1" applyBorder="1"/>
    <xf numFmtId="0" fontId="19" fillId="0" borderId="34" xfId="3" applyFont="1" applyFill="1" applyBorder="1" applyAlignment="1">
      <alignment horizontal="center"/>
    </xf>
    <xf numFmtId="0" fontId="20" fillId="0" borderId="0" xfId="3" applyFont="1" applyFill="1" applyAlignment="1">
      <alignment wrapText="1"/>
    </xf>
    <xf numFmtId="0" fontId="20" fillId="0" borderId="23" xfId="3" applyFont="1" applyFill="1" applyBorder="1" applyAlignment="1">
      <alignment horizontal="center"/>
    </xf>
    <xf numFmtId="0" fontId="47" fillId="0" borderId="0" xfId="3" applyFont="1" applyFill="1"/>
    <xf numFmtId="0" fontId="20" fillId="0" borderId="0" xfId="6" applyFont="1" applyFill="1"/>
    <xf numFmtId="0" fontId="28" fillId="0" borderId="0" xfId="6" applyFont="1" applyFill="1"/>
    <xf numFmtId="0" fontId="46" fillId="0" borderId="0" xfId="6" applyFont="1" applyFill="1"/>
    <xf numFmtId="0" fontId="48" fillId="0" borderId="0" xfId="3" applyFont="1"/>
    <xf numFmtId="0" fontId="20" fillId="0" borderId="0" xfId="6" applyFont="1"/>
    <xf numFmtId="0" fontId="45" fillId="0" borderId="0" xfId="6" applyFont="1" applyAlignment="1">
      <alignment horizontal="center"/>
    </xf>
    <xf numFmtId="177" fontId="49" fillId="0" borderId="0" xfId="6" applyNumberFormat="1" applyFont="1"/>
    <xf numFmtId="0" fontId="50" fillId="0" borderId="0" xfId="6" applyFont="1" applyAlignment="1">
      <alignment horizontal="center"/>
    </xf>
    <xf numFmtId="177" fontId="50" fillId="0" borderId="0" xfId="6" applyNumberFormat="1" applyFont="1" applyAlignment="1">
      <alignment horizontal="center"/>
    </xf>
    <xf numFmtId="0" fontId="48" fillId="0" borderId="0" xfId="6" applyFont="1"/>
    <xf numFmtId="0" fontId="51" fillId="0" borderId="0" xfId="6" applyFont="1" applyAlignment="1">
      <alignment horizontal="center"/>
    </xf>
    <xf numFmtId="0" fontId="19" fillId="0" borderId="23" xfId="6" applyNumberFormat="1" applyFont="1" applyFill="1" applyBorder="1" applyAlignment="1">
      <alignment horizontal="center"/>
    </xf>
    <xf numFmtId="3" fontId="19" fillId="0" borderId="23" xfId="6" applyNumberFormat="1" applyFont="1" applyFill="1" applyBorder="1"/>
    <xf numFmtId="3" fontId="20" fillId="17" borderId="23" xfId="3" applyNumberFormat="1" applyFont="1" applyFill="1" applyBorder="1" applyAlignment="1">
      <alignment horizontal="center" vertical="center" wrapText="1"/>
    </xf>
    <xf numFmtId="3" fontId="20" fillId="0" borderId="23" xfId="6" applyNumberFormat="1" applyFont="1" applyFill="1" applyBorder="1" applyAlignment="1">
      <alignment horizontal="center"/>
    </xf>
    <xf numFmtId="3" fontId="19" fillId="18" borderId="23" xfId="6" applyNumberFormat="1" applyFont="1" applyFill="1" applyBorder="1" applyAlignment="1">
      <alignment horizontal="center"/>
    </xf>
    <xf numFmtId="3" fontId="49" fillId="20" borderId="23" xfId="6" applyNumberFormat="1" applyFont="1" applyFill="1" applyBorder="1" applyAlignment="1">
      <alignment horizontal="center"/>
    </xf>
    <xf numFmtId="3" fontId="49" fillId="18" borderId="23" xfId="6" applyNumberFormat="1" applyFont="1" applyFill="1" applyBorder="1" applyAlignment="1">
      <alignment horizontal="center"/>
    </xf>
    <xf numFmtId="3" fontId="19" fillId="19" borderId="23" xfId="6" applyNumberFormat="1" applyFont="1" applyFill="1" applyBorder="1" applyAlignment="1">
      <alignment horizontal="center"/>
    </xf>
    <xf numFmtId="3" fontId="49" fillId="8" borderId="23" xfId="6" applyNumberFormat="1" applyFont="1" applyFill="1" applyBorder="1" applyAlignment="1">
      <alignment horizontal="center"/>
    </xf>
    <xf numFmtId="3" fontId="49" fillId="19" borderId="23" xfId="6" applyNumberFormat="1" applyFont="1" applyFill="1" applyBorder="1" applyAlignment="1">
      <alignment horizontal="center"/>
    </xf>
    <xf numFmtId="4" fontId="19" fillId="20" borderId="23" xfId="6" applyNumberFormat="1" applyFont="1" applyFill="1" applyBorder="1" applyAlignment="1">
      <alignment horizontal="center"/>
    </xf>
    <xf numFmtId="4" fontId="19" fillId="8" borderId="23" xfId="6" applyNumberFormat="1" applyFont="1" applyFill="1" applyBorder="1" applyAlignment="1">
      <alignment horizontal="center"/>
    </xf>
    <xf numFmtId="0" fontId="46" fillId="0" borderId="0" xfId="6" applyFont="1"/>
    <xf numFmtId="0" fontId="52" fillId="0" borderId="0" xfId="6" applyFont="1" applyFill="1"/>
    <xf numFmtId="0" fontId="19" fillId="0" borderId="23" xfId="4" applyFont="1" applyFill="1" applyBorder="1" applyAlignment="1">
      <alignment horizontal="center" vertical="center" wrapText="1"/>
    </xf>
    <xf numFmtId="2" fontId="19" fillId="0" borderId="23" xfId="3" applyNumberFormat="1" applyFont="1" applyFill="1" applyBorder="1" applyAlignment="1">
      <alignment horizontal="center" vertical="center"/>
    </xf>
    <xf numFmtId="0" fontId="19" fillId="0" borderId="23" xfId="3" applyFont="1" applyFill="1" applyBorder="1" applyAlignment="1">
      <alignment horizontal="center" vertical="top" wrapText="1"/>
    </xf>
    <xf numFmtId="0" fontId="20" fillId="0" borderId="0" xfId="4" applyFont="1" applyFill="1"/>
    <xf numFmtId="4" fontId="29" fillId="2" borderId="43" xfId="3" quotePrefix="1" applyNumberFormat="1" applyFont="1" applyFill="1" applyBorder="1" applyAlignment="1">
      <alignment horizontal="center"/>
    </xf>
    <xf numFmtId="165" fontId="20" fillId="0" borderId="0" xfId="2" applyNumberFormat="1" applyFont="1" applyFill="1"/>
    <xf numFmtId="0" fontId="19" fillId="4" borderId="23" xfId="2" applyFont="1" applyFill="1" applyBorder="1" applyAlignment="1">
      <alignment horizontal="center" vertical="center" wrapText="1"/>
    </xf>
    <xf numFmtId="0" fontId="19" fillId="4" borderId="24" xfId="2" applyFont="1" applyFill="1" applyBorder="1" applyAlignment="1">
      <alignment horizontal="center" vertical="center" wrapText="1"/>
    </xf>
    <xf numFmtId="0" fontId="19" fillId="10" borderId="23" xfId="2" applyFont="1" applyFill="1" applyBorder="1" applyAlignment="1">
      <alignment horizontal="center" vertical="center" wrapText="1"/>
    </xf>
    <xf numFmtId="0" fontId="19" fillId="2" borderId="24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166" fontId="19" fillId="2" borderId="23" xfId="2" applyNumberFormat="1" applyFont="1" applyFill="1" applyBorder="1" applyAlignment="1">
      <alignment horizontal="center" vertical="center" wrapText="1"/>
    </xf>
    <xf numFmtId="3" fontId="20" fillId="0" borderId="0" xfId="2" applyNumberFormat="1" applyFont="1" applyFill="1" applyBorder="1" applyAlignment="1">
      <alignment horizontal="center" vertical="center" wrapText="1"/>
    </xf>
    <xf numFmtId="49" fontId="25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3" applyNumberFormat="1" applyFont="1" applyFill="1" applyBorder="1" applyAlignment="1" applyProtection="1">
      <alignment vertical="center"/>
      <protection locked="0"/>
    </xf>
    <xf numFmtId="49" fontId="25" fillId="0" borderId="0" xfId="3" applyNumberFormat="1" applyFont="1" applyFill="1" applyBorder="1" applyAlignment="1" applyProtection="1">
      <alignment vertical="center"/>
      <protection locked="0"/>
    </xf>
    <xf numFmtId="0" fontId="20" fillId="11" borderId="0" xfId="2" applyFont="1" applyFill="1" applyBorder="1" applyAlignment="1">
      <alignment horizontal="center"/>
    </xf>
    <xf numFmtId="0" fontId="29" fillId="4" borderId="23" xfId="3" applyFont="1" applyFill="1" applyBorder="1" applyAlignment="1">
      <alignment horizontal="left"/>
    </xf>
    <xf numFmtId="0" fontId="29" fillId="4" borderId="23" xfId="3" applyFont="1" applyFill="1" applyBorder="1" applyAlignment="1">
      <alignment horizontal="center"/>
    </xf>
    <xf numFmtId="2" fontId="29" fillId="4" borderId="23" xfId="3" applyNumberFormat="1" applyFont="1" applyFill="1" applyBorder="1" applyAlignment="1">
      <alignment horizontal="center"/>
    </xf>
    <xf numFmtId="0" fontId="13" fillId="4" borderId="23" xfId="3" applyFont="1" applyFill="1" applyBorder="1" applyAlignment="1">
      <alignment horizontal="center"/>
    </xf>
    <xf numFmtId="0" fontId="29" fillId="4" borderId="24" xfId="3" applyFont="1" applyFill="1" applyBorder="1" applyAlignment="1">
      <alignment horizontal="center"/>
    </xf>
    <xf numFmtId="0" fontId="20" fillId="4" borderId="78" xfId="5" applyFont="1" applyFill="1" applyBorder="1" applyAlignment="1">
      <alignment horizontal="center" vertical="center"/>
    </xf>
    <xf numFmtId="0" fontId="20" fillId="4" borderId="27" xfId="5" applyFont="1" applyFill="1" applyBorder="1" applyAlignment="1">
      <alignment horizontal="center" vertical="center" wrapText="1"/>
    </xf>
    <xf numFmtId="0" fontId="20" fillId="4" borderId="27" xfId="3" applyFont="1" applyFill="1" applyBorder="1" applyAlignment="1">
      <alignment horizontal="center" vertical="center" wrapText="1"/>
    </xf>
    <xf numFmtId="0" fontId="20" fillId="4" borderId="78" xfId="3" applyFont="1" applyFill="1" applyBorder="1" applyAlignment="1">
      <alignment horizontal="center" vertical="center"/>
    </xf>
    <xf numFmtId="1" fontId="3" fillId="9" borderId="69" xfId="0" applyNumberFormat="1" applyFont="1" applyFill="1" applyBorder="1" applyAlignment="1">
      <alignment horizontal="center" vertical="center" wrapText="1"/>
    </xf>
    <xf numFmtId="1" fontId="3" fillId="9" borderId="72" xfId="0" applyNumberFormat="1" applyFont="1" applyFill="1" applyBorder="1" applyAlignment="1">
      <alignment horizontal="center" vertical="center" wrapText="1"/>
    </xf>
    <xf numFmtId="1" fontId="3" fillId="9" borderId="74" xfId="0" applyNumberFormat="1" applyFont="1" applyFill="1" applyBorder="1" applyAlignment="1">
      <alignment horizontal="center" vertical="center" wrapText="1"/>
    </xf>
    <xf numFmtId="1" fontId="3" fillId="9" borderId="70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1" fontId="3" fillId="9" borderId="75" xfId="0" applyNumberFormat="1" applyFont="1" applyFill="1" applyBorder="1" applyAlignment="1">
      <alignment horizontal="center" vertical="center" wrapText="1"/>
    </xf>
    <xf numFmtId="1" fontId="3" fillId="9" borderId="70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75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0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75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14" fontId="5" fillId="0" borderId="65" xfId="0" applyNumberFormat="1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1" fontId="6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1" xfId="0" applyFont="1" applyFill="1" applyBorder="1" applyAlignment="1" applyProtection="1">
      <alignment horizontal="center" vertical="center" wrapText="1"/>
      <protection locked="0"/>
    </xf>
    <xf numFmtId="0" fontId="7" fillId="9" borderId="73" xfId="0" applyFont="1" applyFill="1" applyBorder="1" applyAlignment="1" applyProtection="1">
      <alignment horizontal="center" vertical="center" wrapText="1"/>
      <protection locked="0"/>
    </xf>
    <xf numFmtId="0" fontId="7" fillId="9" borderId="77" xfId="0" applyFont="1" applyFill="1" applyBorder="1" applyAlignment="1" applyProtection="1">
      <alignment horizontal="center" vertical="center" wrapText="1"/>
      <protection locked="0"/>
    </xf>
    <xf numFmtId="0" fontId="19" fillId="4" borderId="24" xfId="2" applyFont="1" applyFill="1" applyBorder="1" applyAlignment="1">
      <alignment horizontal="center" vertical="center" wrapText="1"/>
    </xf>
    <xf numFmtId="0" fontId="19" fillId="4" borderId="25" xfId="2" applyFont="1" applyFill="1" applyBorder="1" applyAlignment="1">
      <alignment horizontal="center" vertical="center" wrapText="1"/>
    </xf>
    <xf numFmtId="0" fontId="19" fillId="4" borderId="22" xfId="2" applyFont="1" applyFill="1" applyBorder="1" applyAlignment="1">
      <alignment horizontal="center" vertical="center" wrapText="1"/>
    </xf>
    <xf numFmtId="0" fontId="19" fillId="4" borderId="27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/>
    </xf>
    <xf numFmtId="2" fontId="19" fillId="4" borderId="22" xfId="2" applyNumberFormat="1" applyFont="1" applyFill="1" applyBorder="1" applyAlignment="1">
      <alignment horizontal="center" vertical="center" wrapText="1"/>
    </xf>
    <xf numFmtId="2" fontId="19" fillId="4" borderId="27" xfId="2" applyNumberFormat="1" applyFont="1" applyFill="1" applyBorder="1" applyAlignment="1">
      <alignment horizontal="center" vertical="center" wrapText="1"/>
    </xf>
    <xf numFmtId="166" fontId="19" fillId="4" borderId="22" xfId="2" applyNumberFormat="1" applyFont="1" applyFill="1" applyBorder="1" applyAlignment="1">
      <alignment horizontal="center" vertical="center" wrapText="1"/>
    </xf>
    <xf numFmtId="166" fontId="19" fillId="4" borderId="27" xfId="2" applyNumberFormat="1" applyFont="1" applyFill="1" applyBorder="1" applyAlignment="1">
      <alignment horizontal="center" vertical="center" wrapText="1"/>
    </xf>
    <xf numFmtId="167" fontId="19" fillId="4" borderId="22" xfId="2" applyNumberFormat="1" applyFont="1" applyFill="1" applyBorder="1" applyAlignment="1">
      <alignment horizontal="center" vertical="center" wrapText="1"/>
    </xf>
    <xf numFmtId="167" fontId="19" fillId="4" borderId="27" xfId="2" applyNumberFormat="1" applyFont="1" applyFill="1" applyBorder="1" applyAlignment="1">
      <alignment horizontal="center" vertical="center" wrapText="1"/>
    </xf>
    <xf numFmtId="0" fontId="20" fillId="4" borderId="26" xfId="2" applyFont="1" applyFill="1" applyBorder="1" applyAlignment="1">
      <alignment horizontal="center" vertical="center" wrapText="1"/>
    </xf>
    <xf numFmtId="0" fontId="19" fillId="4" borderId="22" xfId="2" applyNumberFormat="1" applyFont="1" applyFill="1" applyBorder="1" applyAlignment="1">
      <alignment horizontal="center" vertical="center" wrapText="1"/>
    </xf>
    <xf numFmtId="0" fontId="19" fillId="4" borderId="27" xfId="2" applyNumberFormat="1" applyFont="1" applyFill="1" applyBorder="1" applyAlignment="1">
      <alignment horizontal="center" vertical="center" wrapText="1"/>
    </xf>
    <xf numFmtId="0" fontId="19" fillId="4" borderId="26" xfId="2" applyFont="1" applyFill="1" applyBorder="1" applyAlignment="1">
      <alignment horizontal="center" vertical="center" wrapText="1"/>
    </xf>
    <xf numFmtId="0" fontId="19" fillId="4" borderId="23" xfId="2" applyFont="1" applyFill="1" applyBorder="1" applyAlignment="1">
      <alignment horizontal="center" vertical="center" wrapText="1"/>
    </xf>
    <xf numFmtId="0" fontId="19" fillId="10" borderId="24" xfId="2" applyFont="1" applyFill="1" applyBorder="1" applyAlignment="1">
      <alignment horizontal="center" vertical="center" wrapText="1"/>
    </xf>
    <xf numFmtId="0" fontId="19" fillId="10" borderId="25" xfId="2" applyFont="1" applyFill="1" applyBorder="1" applyAlignment="1">
      <alignment horizontal="center" vertical="center" wrapText="1"/>
    </xf>
    <xf numFmtId="0" fontId="19" fillId="10" borderId="26" xfId="2" applyFont="1" applyFill="1" applyBorder="1" applyAlignment="1">
      <alignment horizontal="center" vertical="center" wrapText="1"/>
    </xf>
    <xf numFmtId="0" fontId="19" fillId="10" borderId="23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19" fillId="12" borderId="22" xfId="2" applyFont="1" applyFill="1" applyBorder="1" applyAlignment="1">
      <alignment horizontal="center" vertical="center" wrapText="1"/>
    </xf>
    <xf numFmtId="0" fontId="19" fillId="12" borderId="27" xfId="2" applyFont="1" applyFill="1" applyBorder="1" applyAlignment="1">
      <alignment horizontal="center" vertical="center" wrapText="1"/>
    </xf>
    <xf numFmtId="0" fontId="19" fillId="2" borderId="24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>
      <alignment horizontal="center" vertical="center" wrapText="1"/>
    </xf>
    <xf numFmtId="0" fontId="19" fillId="3" borderId="24" xfId="2" applyFont="1" applyFill="1" applyBorder="1" applyAlignment="1">
      <alignment horizontal="center" vertical="center" wrapText="1"/>
    </xf>
    <xf numFmtId="0" fontId="19" fillId="3" borderId="25" xfId="2" applyFont="1" applyFill="1" applyBorder="1" applyAlignment="1">
      <alignment horizontal="center" vertical="center" wrapText="1"/>
    </xf>
    <xf numFmtId="0" fontId="19" fillId="3" borderId="26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center" vertical="center" wrapText="1"/>
    </xf>
    <xf numFmtId="0" fontId="19" fillId="2" borderId="22" xfId="2" applyNumberFormat="1" applyFont="1" applyFill="1" applyBorder="1" applyAlignment="1">
      <alignment horizontal="center" vertical="center" wrapText="1"/>
    </xf>
    <xf numFmtId="0" fontId="19" fillId="2" borderId="27" xfId="2" applyNumberFormat="1" applyFont="1" applyFill="1" applyBorder="1" applyAlignment="1">
      <alignment horizontal="center" vertical="center" wrapText="1"/>
    </xf>
    <xf numFmtId="0" fontId="19" fillId="2" borderId="26" xfId="2" applyFont="1" applyFill="1" applyBorder="1" applyAlignment="1">
      <alignment horizontal="center" vertical="center" wrapText="1"/>
    </xf>
    <xf numFmtId="2" fontId="19" fillId="2" borderId="22" xfId="2" applyNumberFormat="1" applyFont="1" applyFill="1" applyBorder="1" applyAlignment="1">
      <alignment horizontal="center" vertical="center" wrapText="1"/>
    </xf>
    <xf numFmtId="2" fontId="19" fillId="2" borderId="27" xfId="2" applyNumberFormat="1" applyFont="1" applyFill="1" applyBorder="1" applyAlignment="1">
      <alignment horizontal="center" vertical="center" wrapText="1"/>
    </xf>
    <xf numFmtId="166" fontId="19" fillId="2" borderId="22" xfId="2" applyNumberFormat="1" applyFont="1" applyFill="1" applyBorder="1" applyAlignment="1">
      <alignment horizontal="center" vertical="center" wrapText="1"/>
    </xf>
    <xf numFmtId="166" fontId="19" fillId="2" borderId="27" xfId="2" applyNumberFormat="1" applyFont="1" applyFill="1" applyBorder="1" applyAlignment="1">
      <alignment horizontal="center" vertical="center" wrapText="1"/>
    </xf>
    <xf numFmtId="167" fontId="19" fillId="2" borderId="22" xfId="2" applyNumberFormat="1" applyFont="1" applyFill="1" applyBorder="1" applyAlignment="1">
      <alignment horizontal="center" vertical="center" wrapText="1"/>
    </xf>
    <xf numFmtId="167" fontId="19" fillId="2" borderId="27" xfId="2" applyNumberFormat="1" applyFont="1" applyFill="1" applyBorder="1" applyAlignment="1">
      <alignment horizontal="center" vertical="center" wrapText="1"/>
    </xf>
    <xf numFmtId="0" fontId="20" fillId="2" borderId="26" xfId="2" applyFont="1" applyFill="1" applyBorder="1" applyAlignment="1">
      <alignment horizontal="center" vertical="center" wrapText="1"/>
    </xf>
    <xf numFmtId="0" fontId="19" fillId="2" borderId="22" xfId="2" applyFont="1" applyFill="1" applyBorder="1" applyAlignment="1">
      <alignment horizontal="center" vertical="center" wrapText="1"/>
    </xf>
    <xf numFmtId="0" fontId="19" fillId="2" borderId="27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/>
    </xf>
    <xf numFmtId="2" fontId="29" fillId="4" borderId="24" xfId="3" applyNumberFormat="1" applyFont="1" applyFill="1" applyBorder="1" applyAlignment="1">
      <alignment horizontal="center" vertical="center" wrapText="1"/>
    </xf>
    <xf numFmtId="2" fontId="29" fillId="4" borderId="25" xfId="3" applyNumberFormat="1" applyFont="1" applyFill="1" applyBorder="1" applyAlignment="1">
      <alignment horizontal="center" vertical="center" wrapText="1"/>
    </xf>
    <xf numFmtId="0" fontId="29" fillId="4" borderId="23" xfId="3" applyFont="1" applyFill="1" applyBorder="1" applyAlignment="1">
      <alignment horizontal="center" vertical="center" wrapText="1"/>
    </xf>
    <xf numFmtId="0" fontId="29" fillId="2" borderId="31" xfId="3" applyFont="1" applyFill="1" applyBorder="1" applyAlignment="1">
      <alignment horizontal="center"/>
    </xf>
    <xf numFmtId="0" fontId="29" fillId="2" borderId="32" xfId="3" applyFont="1" applyFill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70" fontId="13" fillId="0" borderId="52" xfId="0" applyNumberFormat="1" applyFont="1" applyBorder="1" applyAlignment="1">
      <alignment horizontal="center"/>
    </xf>
    <xf numFmtId="170" fontId="13" fillId="0" borderId="53" xfId="0" applyNumberFormat="1" applyFont="1" applyBorder="1" applyAlignment="1">
      <alignment horizontal="center"/>
    </xf>
    <xf numFmtId="170" fontId="13" fillId="0" borderId="38" xfId="0" applyNumberFormat="1" applyFont="1" applyBorder="1" applyAlignment="1">
      <alignment horizontal="center"/>
    </xf>
    <xf numFmtId="170" fontId="13" fillId="0" borderId="35" xfId="0" applyNumberFormat="1" applyFont="1" applyBorder="1" applyAlignment="1">
      <alignment horizontal="center"/>
    </xf>
    <xf numFmtId="170" fontId="13" fillId="0" borderId="38" xfId="3" applyNumberFormat="1" applyFont="1" applyBorder="1" applyAlignment="1">
      <alignment horizontal="center"/>
    </xf>
    <xf numFmtId="170" fontId="13" fillId="0" borderId="39" xfId="3" applyNumberFormat="1" applyFont="1" applyBorder="1" applyAlignment="1">
      <alignment horizontal="center"/>
    </xf>
    <xf numFmtId="0" fontId="29" fillId="2" borderId="29" xfId="3" applyFont="1" applyFill="1" applyBorder="1" applyAlignment="1">
      <alignment horizontal="center"/>
    </xf>
    <xf numFmtId="0" fontId="29" fillId="2" borderId="30" xfId="3" applyFont="1" applyFill="1" applyBorder="1" applyAlignment="1">
      <alignment horizontal="center"/>
    </xf>
    <xf numFmtId="11" fontId="13" fillId="0" borderId="46" xfId="3" applyNumberFormat="1" applyFont="1" applyBorder="1" applyAlignment="1">
      <alignment horizontal="center"/>
    </xf>
    <xf numFmtId="0" fontId="13" fillId="0" borderId="47" xfId="3" applyNumberFormat="1" applyFont="1" applyBorder="1" applyAlignment="1">
      <alignment horizontal="center"/>
    </xf>
    <xf numFmtId="2" fontId="13" fillId="0" borderId="54" xfId="0" applyNumberFormat="1" applyFont="1" applyFill="1" applyBorder="1" applyAlignment="1">
      <alignment horizontal="center"/>
    </xf>
    <xf numFmtId="2" fontId="13" fillId="0" borderId="55" xfId="0" applyNumberFormat="1" applyFont="1" applyFill="1" applyBorder="1" applyAlignment="1">
      <alignment horizontal="center"/>
    </xf>
    <xf numFmtId="171" fontId="13" fillId="0" borderId="46" xfId="3" applyNumberFormat="1" applyFont="1" applyBorder="1" applyAlignment="1">
      <alignment horizontal="center"/>
    </xf>
    <xf numFmtId="171" fontId="13" fillId="0" borderId="45" xfId="3" applyNumberFormat="1" applyFont="1" applyBorder="1" applyAlignment="1">
      <alignment horizontal="center"/>
    </xf>
    <xf numFmtId="11" fontId="13" fillId="0" borderId="46" xfId="0" applyNumberFormat="1" applyFont="1" applyBorder="1" applyAlignment="1">
      <alignment horizontal="center"/>
    </xf>
    <xf numFmtId="0" fontId="13" fillId="0" borderId="45" xfId="0" applyNumberFormat="1" applyFont="1" applyBorder="1" applyAlignment="1">
      <alignment horizontal="center"/>
    </xf>
    <xf numFmtId="170" fontId="13" fillId="0" borderId="24" xfId="0" quotePrefix="1" applyNumberFormat="1" applyFont="1" applyBorder="1" applyAlignment="1">
      <alignment horizontal="center"/>
    </xf>
    <xf numFmtId="170" fontId="13" fillId="0" borderId="26" xfId="0" applyNumberFormat="1" applyFont="1" applyBorder="1" applyAlignment="1">
      <alignment horizontal="center"/>
    </xf>
    <xf numFmtId="171" fontId="13" fillId="0" borderId="24" xfId="3" applyNumberFormat="1" applyFont="1" applyBorder="1" applyAlignment="1">
      <alignment horizontal="center"/>
    </xf>
    <xf numFmtId="171" fontId="13" fillId="0" borderId="42" xfId="3" applyNumberFormat="1" applyFont="1" applyBorder="1" applyAlignment="1">
      <alignment horizontal="center"/>
    </xf>
    <xf numFmtId="171" fontId="13" fillId="0" borderId="41" xfId="3" applyNumberFormat="1" applyFont="1" applyFill="1" applyBorder="1" applyAlignment="1">
      <alignment horizontal="center"/>
    </xf>
    <xf numFmtId="171" fontId="13" fillId="0" borderId="26" xfId="3" applyNumberFormat="1" applyFont="1" applyFill="1" applyBorder="1" applyAlignment="1">
      <alignment horizontal="center"/>
    </xf>
    <xf numFmtId="171" fontId="13" fillId="0" borderId="26" xfId="3" applyNumberFormat="1" applyFont="1" applyBorder="1" applyAlignment="1">
      <alignment horizontal="center"/>
    </xf>
    <xf numFmtId="170" fontId="13" fillId="0" borderId="24" xfId="0" applyNumberFormat="1" applyFont="1" applyBorder="1" applyAlignment="1">
      <alignment horizontal="center"/>
    </xf>
    <xf numFmtId="0" fontId="13" fillId="0" borderId="38" xfId="3" applyNumberFormat="1" applyFont="1" applyBorder="1" applyAlignment="1">
      <alignment horizontal="center"/>
    </xf>
    <xf numFmtId="0" fontId="13" fillId="0" borderId="39" xfId="3" applyNumberFormat="1" applyFont="1" applyBorder="1" applyAlignment="1">
      <alignment horizontal="center"/>
    </xf>
    <xf numFmtId="2" fontId="13" fillId="0" borderId="48" xfId="3" applyNumberFormat="1" applyFont="1" applyFill="1" applyBorder="1" applyAlignment="1">
      <alignment horizontal="center"/>
    </xf>
    <xf numFmtId="2" fontId="13" fillId="0" borderId="37" xfId="3" applyNumberFormat="1" applyFont="1" applyFill="1" applyBorder="1" applyAlignment="1">
      <alignment horizontal="center"/>
    </xf>
    <xf numFmtId="170" fontId="13" fillId="0" borderId="36" xfId="3" applyNumberFormat="1" applyFont="1" applyFill="1" applyBorder="1" applyAlignment="1">
      <alignment horizontal="center"/>
    </xf>
    <xf numFmtId="170" fontId="13" fillId="0" borderId="37" xfId="3" applyNumberFormat="1" applyFont="1" applyFill="1" applyBorder="1" applyAlignment="1">
      <alignment horizontal="center"/>
    </xf>
    <xf numFmtId="170" fontId="13" fillId="0" borderId="38" xfId="3" applyNumberFormat="1" applyFont="1" applyFill="1" applyBorder="1" applyAlignment="1">
      <alignment horizontal="center"/>
    </xf>
    <xf numFmtId="170" fontId="13" fillId="0" borderId="35" xfId="3" applyNumberFormat="1" applyFont="1" applyFill="1" applyBorder="1" applyAlignment="1">
      <alignment horizontal="center"/>
    </xf>
    <xf numFmtId="170" fontId="13" fillId="0" borderId="35" xfId="3" applyNumberFormat="1" applyFont="1" applyBorder="1" applyAlignment="1">
      <alignment horizontal="center"/>
    </xf>
    <xf numFmtId="2" fontId="13" fillId="0" borderId="49" xfId="3" applyNumberFormat="1" applyFont="1" applyFill="1" applyBorder="1" applyAlignment="1">
      <alignment horizontal="center"/>
    </xf>
    <xf numFmtId="2" fontId="13" fillId="0" borderId="45" xfId="3" applyNumberFormat="1" applyFont="1" applyFill="1" applyBorder="1" applyAlignment="1">
      <alignment horizontal="center"/>
    </xf>
    <xf numFmtId="171" fontId="13" fillId="0" borderId="46" xfId="3" applyNumberFormat="1" applyFont="1" applyFill="1" applyBorder="1" applyAlignment="1">
      <alignment horizontal="center"/>
    </xf>
    <xf numFmtId="171" fontId="13" fillId="0" borderId="45" xfId="3" applyNumberFormat="1" applyFont="1" applyFill="1" applyBorder="1" applyAlignment="1">
      <alignment horizontal="center"/>
    </xf>
    <xf numFmtId="0" fontId="13" fillId="0" borderId="50" xfId="3" applyNumberFormat="1" applyFont="1" applyBorder="1" applyAlignment="1">
      <alignment horizontal="center"/>
    </xf>
    <xf numFmtId="0" fontId="13" fillId="0" borderId="51" xfId="3" applyNumberFormat="1" applyFont="1" applyBorder="1" applyAlignment="1">
      <alignment horizontal="center"/>
    </xf>
    <xf numFmtId="171" fontId="13" fillId="0" borderId="41" xfId="0" applyNumberFormat="1" applyFont="1" applyFill="1" applyBorder="1" applyAlignment="1">
      <alignment horizontal="center"/>
    </xf>
    <xf numFmtId="171" fontId="13" fillId="0" borderId="26" xfId="0" applyNumberFormat="1" applyFont="1" applyFill="1" applyBorder="1" applyAlignment="1">
      <alignment horizontal="center"/>
    </xf>
    <xf numFmtId="171" fontId="13" fillId="0" borderId="24" xfId="0" applyNumberFormat="1" applyFont="1" applyBorder="1" applyAlignment="1">
      <alignment horizontal="center"/>
    </xf>
    <xf numFmtId="171" fontId="13" fillId="0" borderId="26" xfId="0" applyNumberFormat="1" applyFont="1" applyBorder="1" applyAlignment="1">
      <alignment horizontal="center"/>
    </xf>
    <xf numFmtId="171" fontId="13" fillId="0" borderId="24" xfId="3" applyNumberFormat="1" applyFont="1" applyFill="1" applyBorder="1" applyAlignment="1">
      <alignment horizontal="center"/>
    </xf>
    <xf numFmtId="2" fontId="13" fillId="0" borderId="34" xfId="3" applyNumberFormat="1" applyFont="1" applyBorder="1" applyAlignment="1">
      <alignment horizontal="center"/>
    </xf>
    <xf numFmtId="2" fontId="13" fillId="0" borderId="35" xfId="3" applyNumberFormat="1" applyFont="1" applyBorder="1" applyAlignment="1">
      <alignment horizontal="center"/>
    </xf>
    <xf numFmtId="0" fontId="13" fillId="0" borderId="35" xfId="3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170" fontId="13" fillId="0" borderId="39" xfId="0" applyNumberFormat="1" applyFont="1" applyBorder="1" applyAlignment="1">
      <alignment horizontal="center"/>
    </xf>
    <xf numFmtId="170" fontId="13" fillId="0" borderId="42" xfId="0" applyNumberFormat="1" applyFont="1" applyBorder="1" applyAlignment="1">
      <alignment horizontal="center"/>
    </xf>
    <xf numFmtId="0" fontId="13" fillId="0" borderId="44" xfId="3" applyNumberFormat="1" applyFont="1" applyBorder="1" applyAlignment="1">
      <alignment horizontal="center"/>
    </xf>
    <xf numFmtId="0" fontId="13" fillId="0" borderId="45" xfId="3" applyNumberFormat="1" applyFont="1" applyBorder="1" applyAlignment="1">
      <alignment horizontal="center"/>
    </xf>
    <xf numFmtId="0" fontId="13" fillId="0" borderId="46" xfId="3" applyNumberFormat="1" applyFont="1" applyBorder="1" applyAlignment="1">
      <alignment horizontal="center"/>
    </xf>
    <xf numFmtId="172" fontId="13" fillId="0" borderId="46" xfId="3" applyNumberFormat="1" applyFont="1" applyBorder="1" applyAlignment="1">
      <alignment horizontal="center"/>
    </xf>
    <xf numFmtId="172" fontId="13" fillId="0" borderId="45" xfId="3" applyNumberFormat="1" applyFont="1" applyBorder="1" applyAlignment="1">
      <alignment horizontal="center"/>
    </xf>
    <xf numFmtId="173" fontId="13" fillId="0" borderId="34" xfId="0" applyNumberFormat="1" applyFont="1" applyBorder="1" applyAlignment="1">
      <alignment horizontal="center"/>
    </xf>
    <xf numFmtId="173" fontId="13" fillId="0" borderId="35" xfId="0" applyNumberFormat="1" applyFont="1" applyBorder="1" applyAlignment="1">
      <alignment horizontal="center"/>
    </xf>
    <xf numFmtId="173" fontId="13" fillId="0" borderId="23" xfId="0" applyNumberFormat="1" applyFont="1" applyBorder="1" applyAlignment="1">
      <alignment horizontal="center"/>
    </xf>
    <xf numFmtId="173" fontId="13" fillId="0" borderId="38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11" fontId="13" fillId="0" borderId="56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11" fontId="13" fillId="0" borderId="50" xfId="0" applyNumberFormat="1" applyFont="1" applyBorder="1" applyAlignment="1">
      <alignment horizontal="center"/>
    </xf>
    <xf numFmtId="0" fontId="13" fillId="0" borderId="55" xfId="0" applyNumberFormat="1" applyFont="1" applyBorder="1" applyAlignment="1">
      <alignment horizontal="center"/>
    </xf>
    <xf numFmtId="0" fontId="13" fillId="0" borderId="51" xfId="0" applyNumberFormat="1" applyFont="1" applyBorder="1" applyAlignment="1">
      <alignment horizontal="center"/>
    </xf>
    <xf numFmtId="2" fontId="29" fillId="4" borderId="23" xfId="3" applyNumberFormat="1" applyFont="1" applyFill="1" applyBorder="1" applyAlignment="1">
      <alignment horizontal="center" vertical="center" wrapText="1"/>
    </xf>
    <xf numFmtId="0" fontId="29" fillId="2" borderId="58" xfId="3" applyFont="1" applyFill="1" applyBorder="1" applyAlignment="1">
      <alignment horizontal="center"/>
    </xf>
    <xf numFmtId="0" fontId="29" fillId="2" borderId="59" xfId="3" applyFont="1" applyFill="1" applyBorder="1" applyAlignment="1">
      <alignment horizontal="center"/>
    </xf>
    <xf numFmtId="2" fontId="13" fillId="0" borderId="27" xfId="3" applyNumberFormat="1" applyFont="1" applyFill="1" applyBorder="1" applyAlignment="1">
      <alignment horizontal="center"/>
    </xf>
    <xf numFmtId="172" fontId="13" fillId="0" borderId="27" xfId="3" applyNumberFormat="1" applyFont="1" applyFill="1" applyBorder="1" applyAlignment="1">
      <alignment horizontal="center"/>
    </xf>
    <xf numFmtId="0" fontId="13" fillId="0" borderId="27" xfId="3" applyNumberFormat="1" applyFont="1" applyFill="1" applyBorder="1" applyAlignment="1">
      <alignment horizontal="center"/>
    </xf>
    <xf numFmtId="0" fontId="13" fillId="0" borderId="61" xfId="3" applyNumberFormat="1" applyFont="1" applyFill="1" applyBorder="1" applyAlignment="1">
      <alignment horizontal="center"/>
    </xf>
    <xf numFmtId="0" fontId="29" fillId="2" borderId="57" xfId="3" applyFont="1" applyFill="1" applyBorder="1" applyAlignment="1">
      <alignment horizontal="center"/>
    </xf>
    <xf numFmtId="171" fontId="13" fillId="0" borderId="23" xfId="3" applyNumberFormat="1" applyFont="1" applyFill="1" applyBorder="1" applyAlignment="1">
      <alignment horizontal="center"/>
    </xf>
    <xf numFmtId="171" fontId="13" fillId="0" borderId="62" xfId="3" applyNumberFormat="1" applyFont="1" applyFill="1" applyBorder="1" applyAlignment="1">
      <alignment horizontal="center"/>
    </xf>
    <xf numFmtId="171" fontId="13" fillId="0" borderId="41" xfId="0" applyNumberFormat="1" applyFont="1" applyBorder="1" applyAlignment="1">
      <alignment horizontal="center"/>
    </xf>
    <xf numFmtId="171" fontId="13" fillId="0" borderId="24" xfId="0" applyNumberFormat="1" applyFont="1" applyFill="1" applyBorder="1" applyAlignment="1">
      <alignment horizontal="center"/>
    </xf>
    <xf numFmtId="0" fontId="13" fillId="0" borderId="56" xfId="3" applyNumberFormat="1" applyFont="1" applyFill="1" applyBorder="1" applyAlignment="1">
      <alignment horizontal="center"/>
    </xf>
    <xf numFmtId="0" fontId="13" fillId="0" borderId="63" xfId="3" applyNumberFormat="1" applyFont="1" applyFill="1" applyBorder="1" applyAlignment="1">
      <alignment horizontal="center"/>
    </xf>
    <xf numFmtId="2" fontId="13" fillId="0" borderId="56" xfId="3" applyNumberFormat="1" applyFont="1" applyFill="1" applyBorder="1" applyAlignment="1">
      <alignment horizontal="center"/>
    </xf>
    <xf numFmtId="0" fontId="29" fillId="8" borderId="31" xfId="3" applyFont="1" applyFill="1" applyBorder="1" applyAlignment="1">
      <alignment horizontal="center"/>
    </xf>
    <xf numFmtId="0" fontId="29" fillId="8" borderId="32" xfId="3" applyFont="1" applyFill="1" applyBorder="1" applyAlignment="1">
      <alignment horizontal="center"/>
    </xf>
    <xf numFmtId="0" fontId="13" fillId="0" borderId="60" xfId="3" applyNumberFormat="1" applyFont="1" applyBorder="1" applyAlignment="1">
      <alignment horizontal="center"/>
    </xf>
    <xf numFmtId="0" fontId="13" fillId="0" borderId="34" xfId="3" applyNumberFormat="1" applyFont="1" applyBorder="1" applyAlignment="1">
      <alignment horizontal="center"/>
    </xf>
    <xf numFmtId="0" fontId="29" fillId="8" borderId="29" xfId="3" applyFont="1" applyFill="1" applyBorder="1" applyAlignment="1">
      <alignment horizontal="center"/>
    </xf>
    <xf numFmtId="0" fontId="29" fillId="8" borderId="30" xfId="3" applyFont="1" applyFill="1" applyBorder="1" applyAlignment="1">
      <alignment horizontal="center"/>
    </xf>
    <xf numFmtId="0" fontId="29" fillId="8" borderId="57" xfId="3" applyFont="1" applyFill="1" applyBorder="1" applyAlignment="1">
      <alignment horizontal="center"/>
    </xf>
    <xf numFmtId="0" fontId="13" fillId="0" borderId="49" xfId="3" applyNumberFormat="1" applyFont="1" applyBorder="1" applyAlignment="1">
      <alignment horizontal="center"/>
    </xf>
    <xf numFmtId="175" fontId="13" fillId="0" borderId="46" xfId="3" applyNumberFormat="1" applyFont="1" applyBorder="1" applyAlignment="1">
      <alignment horizontal="center"/>
    </xf>
    <xf numFmtId="175" fontId="13" fillId="0" borderId="45" xfId="3" applyNumberFormat="1" applyFont="1" applyBorder="1" applyAlignment="1">
      <alignment horizontal="center"/>
    </xf>
    <xf numFmtId="170" fontId="13" fillId="0" borderId="23" xfId="0" applyNumberFormat="1" applyFont="1" applyBorder="1" applyAlignment="1">
      <alignment horizontal="center"/>
    </xf>
    <xf numFmtId="2" fontId="41" fillId="0" borderId="34" xfId="0" applyNumberFormat="1" applyFont="1" applyBorder="1" applyAlignment="1">
      <alignment horizontal="center"/>
    </xf>
    <xf numFmtId="2" fontId="41" fillId="0" borderId="35" xfId="0" applyNumberFormat="1" applyFont="1" applyBorder="1" applyAlignment="1">
      <alignment horizontal="center"/>
    </xf>
    <xf numFmtId="170" fontId="41" fillId="0" borderId="52" xfId="0" applyNumberFormat="1" applyFont="1" applyBorder="1" applyAlignment="1">
      <alignment horizontal="center"/>
    </xf>
    <xf numFmtId="170" fontId="41" fillId="0" borderId="53" xfId="0" applyNumberFormat="1" applyFont="1" applyBorder="1" applyAlignment="1">
      <alignment horizontal="center"/>
    </xf>
    <xf numFmtId="170" fontId="41" fillId="0" borderId="38" xfId="0" applyNumberFormat="1" applyFont="1" applyBorder="1" applyAlignment="1">
      <alignment horizontal="center"/>
    </xf>
    <xf numFmtId="170" fontId="41" fillId="0" borderId="35" xfId="0" applyNumberFormat="1" applyFont="1" applyBorder="1" applyAlignment="1">
      <alignment horizontal="center"/>
    </xf>
    <xf numFmtId="170" fontId="41" fillId="0" borderId="39" xfId="0" applyNumberFormat="1" applyFont="1" applyBorder="1" applyAlignment="1">
      <alignment horizontal="center"/>
    </xf>
    <xf numFmtId="171" fontId="41" fillId="0" borderId="41" xfId="0" applyNumberFormat="1" applyFont="1" applyBorder="1" applyAlignment="1">
      <alignment horizontal="center"/>
    </xf>
    <xf numFmtId="171" fontId="41" fillId="0" borderId="26" xfId="0" applyNumberFormat="1" applyFont="1" applyBorder="1" applyAlignment="1">
      <alignment horizontal="center"/>
    </xf>
    <xf numFmtId="171" fontId="41" fillId="0" borderId="24" xfId="0" applyNumberFormat="1" applyFont="1" applyBorder="1" applyAlignment="1">
      <alignment horizontal="center"/>
    </xf>
    <xf numFmtId="171" fontId="41" fillId="0" borderId="38" xfId="0" applyNumberFormat="1" applyFont="1" applyBorder="1" applyAlignment="1">
      <alignment horizontal="center"/>
    </xf>
    <xf numFmtId="171" fontId="41" fillId="0" borderId="35" xfId="0" applyNumberFormat="1" applyFont="1" applyBorder="1" applyAlignment="1">
      <alignment horizontal="center"/>
    </xf>
    <xf numFmtId="171" fontId="41" fillId="0" borderId="34" xfId="0" applyNumberFormat="1" applyFont="1" applyBorder="1" applyAlignment="1">
      <alignment horizontal="center"/>
    </xf>
    <xf numFmtId="171" fontId="41" fillId="0" borderId="23" xfId="0" applyNumberFormat="1" applyFont="1" applyBorder="1" applyAlignment="1">
      <alignment horizontal="center"/>
    </xf>
    <xf numFmtId="171" fontId="41" fillId="0" borderId="39" xfId="0" applyNumberFormat="1" applyFont="1" applyBorder="1" applyAlignment="1">
      <alignment horizontal="center"/>
    </xf>
    <xf numFmtId="2" fontId="41" fillId="0" borderId="44" xfId="0" applyNumberFormat="1" applyFont="1" applyBorder="1" applyAlignment="1">
      <alignment horizontal="center"/>
    </xf>
    <xf numFmtId="2" fontId="41" fillId="0" borderId="45" xfId="0" applyNumberFormat="1" applyFont="1" applyBorder="1" applyAlignment="1">
      <alignment horizontal="center"/>
    </xf>
    <xf numFmtId="11" fontId="41" fillId="0" borderId="46" xfId="0" applyNumberFormat="1" applyFont="1" applyBorder="1" applyAlignment="1">
      <alignment horizontal="center"/>
    </xf>
    <xf numFmtId="0" fontId="41" fillId="0" borderId="45" xfId="0" applyNumberFormat="1" applyFont="1" applyBorder="1" applyAlignment="1">
      <alignment horizontal="center"/>
    </xf>
    <xf numFmtId="172" fontId="41" fillId="0" borderId="46" xfId="0" applyNumberFormat="1" applyFont="1" applyBorder="1" applyAlignment="1">
      <alignment horizontal="center"/>
    </xf>
    <xf numFmtId="172" fontId="41" fillId="0" borderId="45" xfId="0" applyNumberFormat="1" applyFont="1" applyBorder="1" applyAlignment="1">
      <alignment horizontal="center"/>
    </xf>
    <xf numFmtId="0" fontId="41" fillId="0" borderId="47" xfId="0" applyNumberFormat="1" applyFont="1" applyBorder="1" applyAlignment="1">
      <alignment horizontal="center"/>
    </xf>
    <xf numFmtId="170" fontId="13" fillId="0" borderId="52" xfId="3" applyNumberFormat="1" applyFont="1" applyBorder="1" applyAlignment="1">
      <alignment horizontal="center"/>
    </xf>
    <xf numFmtId="170" fontId="13" fillId="0" borderId="53" xfId="3" applyNumberFormat="1" applyFont="1" applyBorder="1" applyAlignment="1">
      <alignment horizontal="center"/>
    </xf>
    <xf numFmtId="171" fontId="41" fillId="0" borderId="42" xfId="0" applyNumberFormat="1" applyFont="1" applyBorder="1" applyAlignment="1">
      <alignment horizontal="center"/>
    </xf>
    <xf numFmtId="2" fontId="13" fillId="0" borderId="44" xfId="3" applyNumberFormat="1" applyFont="1" applyBorder="1" applyAlignment="1">
      <alignment horizontal="center"/>
    </xf>
    <xf numFmtId="2" fontId="13" fillId="0" borderId="45" xfId="3" applyNumberFormat="1" applyFont="1" applyBorder="1" applyAlignment="1">
      <alignment horizontal="center"/>
    </xf>
    <xf numFmtId="0" fontId="13" fillId="0" borderId="60" xfId="3" applyNumberFormat="1" applyFont="1" applyFill="1" applyBorder="1" applyAlignment="1">
      <alignment horizontal="center"/>
    </xf>
    <xf numFmtId="0" fontId="13" fillId="0" borderId="34" xfId="3" applyNumberFormat="1" applyFont="1" applyFill="1" applyBorder="1" applyAlignment="1">
      <alignment horizontal="center"/>
    </xf>
    <xf numFmtId="0" fontId="13" fillId="0" borderId="35" xfId="3" applyNumberFormat="1" applyFont="1" applyFill="1" applyBorder="1" applyAlignment="1">
      <alignment horizontal="center"/>
    </xf>
    <xf numFmtId="0" fontId="13" fillId="0" borderId="38" xfId="3" applyNumberFormat="1" applyFont="1" applyFill="1" applyBorder="1" applyAlignment="1">
      <alignment horizontal="center"/>
    </xf>
    <xf numFmtId="171" fontId="41" fillId="0" borderId="56" xfId="0" applyNumberFormat="1" applyFont="1" applyBorder="1" applyAlignment="1">
      <alignment horizontal="center"/>
    </xf>
    <xf numFmtId="171" fontId="41" fillId="0" borderId="46" xfId="0" applyNumberFormat="1" applyFont="1" applyBorder="1" applyAlignment="1">
      <alignment horizontal="center"/>
    </xf>
    <xf numFmtId="171" fontId="41" fillId="0" borderId="45" xfId="0" applyNumberFormat="1" applyFont="1" applyBorder="1" applyAlignment="1">
      <alignment horizontal="center"/>
    </xf>
    <xf numFmtId="171" fontId="41" fillId="0" borderId="50" xfId="0" applyNumberFormat="1" applyFont="1" applyBorder="1" applyAlignment="1">
      <alignment horizontal="center"/>
    </xf>
    <xf numFmtId="171" fontId="41" fillId="0" borderId="55" xfId="0" applyNumberFormat="1" applyFont="1" applyBorder="1" applyAlignment="1">
      <alignment horizontal="center"/>
    </xf>
    <xf numFmtId="171" fontId="41" fillId="0" borderId="51" xfId="0" applyNumberFormat="1" applyFont="1" applyBorder="1" applyAlignment="1">
      <alignment horizontal="center"/>
    </xf>
    <xf numFmtId="2" fontId="13" fillId="0" borderId="60" xfId="3" applyNumberFormat="1" applyFont="1" applyFill="1" applyBorder="1" applyAlignment="1">
      <alignment horizontal="center"/>
    </xf>
    <xf numFmtId="2" fontId="13" fillId="0" borderId="34" xfId="3" applyNumberFormat="1" applyFont="1" applyFill="1" applyBorder="1" applyAlignment="1">
      <alignment horizontal="center"/>
    </xf>
    <xf numFmtId="170" fontId="41" fillId="0" borderId="24" xfId="0" applyNumberFormat="1" applyFont="1" applyBorder="1" applyAlignment="1">
      <alignment horizontal="center"/>
    </xf>
    <xf numFmtId="170" fontId="41" fillId="0" borderId="26" xfId="0" applyNumberFormat="1" applyFont="1" applyBorder="1" applyAlignment="1">
      <alignment horizontal="center"/>
    </xf>
    <xf numFmtId="170" fontId="41" fillId="0" borderId="42" xfId="0" applyNumberFormat="1" applyFont="1" applyBorder="1" applyAlignment="1">
      <alignment horizontal="center"/>
    </xf>
    <xf numFmtId="171" fontId="41" fillId="0" borderId="49" xfId="0" applyNumberFormat="1" applyFont="1" applyBorder="1" applyAlignment="1">
      <alignment horizontal="center"/>
    </xf>
    <xf numFmtId="2" fontId="19" fillId="4" borderId="24" xfId="3" applyNumberFormat="1" applyFont="1" applyFill="1" applyBorder="1" applyAlignment="1">
      <alignment horizontal="center" vertical="center" wrapText="1"/>
    </xf>
    <xf numFmtId="2" fontId="19" fillId="4" borderId="25" xfId="3" applyNumberFormat="1" applyFont="1" applyFill="1" applyBorder="1" applyAlignment="1">
      <alignment horizontal="center" vertical="center" wrapText="1"/>
    </xf>
    <xf numFmtId="2" fontId="19" fillId="4" borderId="26" xfId="3" applyNumberFormat="1" applyFont="1" applyFill="1" applyBorder="1" applyAlignment="1">
      <alignment horizontal="center" vertical="center" wrapText="1"/>
    </xf>
    <xf numFmtId="0" fontId="19" fillId="4" borderId="24" xfId="3" applyFont="1" applyFill="1" applyBorder="1" applyAlignment="1">
      <alignment horizontal="center" vertical="center" wrapText="1"/>
    </xf>
    <xf numFmtId="0" fontId="19" fillId="4" borderId="26" xfId="3" applyFont="1" applyFill="1" applyBorder="1" applyAlignment="1">
      <alignment horizontal="center" vertical="center" wrapText="1"/>
    </xf>
    <xf numFmtId="0" fontId="19" fillId="4" borderId="23" xfId="3" applyFont="1" applyFill="1" applyBorder="1" applyAlignment="1">
      <alignment horizontal="center" vertical="center" wrapText="1"/>
    </xf>
    <xf numFmtId="49" fontId="19" fillId="0" borderId="23" xfId="6" applyNumberFormat="1" applyFont="1" applyFill="1" applyBorder="1" applyAlignment="1">
      <alignment horizontal="center" vertical="center" wrapText="1"/>
    </xf>
    <xf numFmtId="49" fontId="20" fillId="0" borderId="23" xfId="6" applyNumberFormat="1" applyFont="1" applyFill="1" applyBorder="1" applyAlignment="1">
      <alignment horizontal="center" vertical="center" wrapText="1"/>
    </xf>
    <xf numFmtId="49" fontId="19" fillId="0" borderId="23" xfId="6" applyNumberFormat="1" applyFont="1" applyBorder="1" applyAlignment="1">
      <alignment horizontal="center" vertical="center" wrapText="1"/>
    </xf>
    <xf numFmtId="49" fontId="20" fillId="0" borderId="23" xfId="6" applyNumberFormat="1" applyFont="1" applyBorder="1" applyAlignment="1">
      <alignment horizontal="center" vertical="center" wrapText="1"/>
    </xf>
    <xf numFmtId="49" fontId="19" fillId="17" borderId="23" xfId="3" applyNumberFormat="1" applyFont="1" applyFill="1" applyBorder="1" applyAlignment="1">
      <alignment horizontal="center" vertical="center" wrapText="1"/>
    </xf>
    <xf numFmtId="49" fontId="20" fillId="17" borderId="23" xfId="3" applyNumberFormat="1" applyFont="1" applyFill="1" applyBorder="1" applyAlignment="1">
      <alignment horizontal="center" vertical="center" wrapText="1"/>
    </xf>
    <xf numFmtId="49" fontId="19" fillId="18" borderId="23" xfId="6" applyNumberFormat="1" applyFont="1" applyFill="1" applyBorder="1" applyAlignment="1">
      <alignment horizontal="center" vertical="center" wrapText="1"/>
    </xf>
    <xf numFmtId="49" fontId="20" fillId="18" borderId="23" xfId="6" applyNumberFormat="1" applyFont="1" applyFill="1" applyBorder="1" applyAlignment="1">
      <alignment horizontal="center" vertical="center" wrapText="1"/>
    </xf>
    <xf numFmtId="49" fontId="19" fillId="18" borderId="22" xfId="6" applyNumberFormat="1" applyFont="1" applyFill="1" applyBorder="1" applyAlignment="1">
      <alignment horizontal="center" vertical="center" wrapText="1"/>
    </xf>
    <xf numFmtId="49" fontId="19" fillId="18" borderId="79" xfId="6" applyNumberFormat="1" applyFont="1" applyFill="1" applyBorder="1" applyAlignment="1">
      <alignment horizontal="center" vertical="center" wrapText="1"/>
    </xf>
    <xf numFmtId="49" fontId="19" fillId="18" borderId="27" xfId="6" applyNumberFormat="1" applyFont="1" applyFill="1" applyBorder="1" applyAlignment="1">
      <alignment horizontal="center" vertical="center" wrapText="1"/>
    </xf>
    <xf numFmtId="49" fontId="49" fillId="18" borderId="23" xfId="6" applyNumberFormat="1" applyFont="1" applyFill="1" applyBorder="1" applyAlignment="1">
      <alignment horizontal="center" vertical="center" wrapText="1"/>
    </xf>
    <xf numFmtId="49" fontId="46" fillId="18" borderId="23" xfId="6" applyNumberFormat="1" applyFont="1" applyFill="1" applyBorder="1" applyAlignment="1">
      <alignment horizontal="center" vertical="center" wrapText="1"/>
    </xf>
    <xf numFmtId="49" fontId="19" fillId="19" borderId="23" xfId="6" applyNumberFormat="1" applyFont="1" applyFill="1" applyBorder="1" applyAlignment="1">
      <alignment horizontal="center" vertical="center" wrapText="1"/>
    </xf>
    <xf numFmtId="49" fontId="20" fillId="19" borderId="23" xfId="6" applyNumberFormat="1" applyFont="1" applyFill="1" applyBorder="1" applyAlignment="1">
      <alignment horizontal="center" vertical="center" wrapText="1"/>
    </xf>
  </cellXfs>
  <cellStyles count="31">
    <cellStyle name="Excel Built-in Normal" xfId="8"/>
    <cellStyle name="Normální" xfId="0" builtinId="0"/>
    <cellStyle name="Normální 10" xfId="9"/>
    <cellStyle name="Normální 11" xfId="10"/>
    <cellStyle name="Normální 12" xfId="11"/>
    <cellStyle name="Normální 13" xfId="28"/>
    <cellStyle name="Normální 14" xfId="29"/>
    <cellStyle name="Normální 2" xfId="1"/>
    <cellStyle name="normální 2 2" xfId="3"/>
    <cellStyle name="normální 2 2 2" xfId="5"/>
    <cellStyle name="normální 2 3" xfId="12"/>
    <cellStyle name="normální 3" xfId="6"/>
    <cellStyle name="normální 3 2" xfId="13"/>
    <cellStyle name="normální 4" xfId="14"/>
    <cellStyle name="normální 4 2" xfId="15"/>
    <cellStyle name="normální 4 3" xfId="16"/>
    <cellStyle name="normální 5" xfId="17"/>
    <cellStyle name="normální 5 2" xfId="18"/>
    <cellStyle name="normální 6" xfId="19"/>
    <cellStyle name="normální 6 2" xfId="7"/>
    <cellStyle name="normální 7" xfId="20"/>
    <cellStyle name="normální 7 2" xfId="21"/>
    <cellStyle name="normální 7 3" xfId="30"/>
    <cellStyle name="normální 8" xfId="22"/>
    <cellStyle name="normální 8 2" xfId="23"/>
    <cellStyle name="normální 9" xfId="24"/>
    <cellStyle name="normální_BEN_RS01" xfId="27"/>
    <cellStyle name="normální_DM2005-normativy" xfId="4"/>
    <cellStyle name="normální_VZOR2005" xfId="2"/>
    <cellStyle name="procent 2" xfId="25"/>
    <cellStyle name="procent 3" xfId="26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  <color rgb="FF66FFFF"/>
      <color rgb="FFFF66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Sezn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opis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1"/>
  <sheetViews>
    <sheetView tabSelected="1" zoomScaleNormal="100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 x14ac:dyDescent="0.25"/>
  <cols>
    <col min="1" max="1" width="5.140625" style="161" customWidth="1"/>
    <col min="2" max="2" width="36.140625" style="80" customWidth="1"/>
    <col min="3" max="3" width="10.42578125" style="162" customWidth="1"/>
    <col min="4" max="4" width="19.42578125" style="80" customWidth="1"/>
    <col min="5" max="5" width="11" style="82" customWidth="1"/>
    <col min="6" max="6" width="13" style="82" customWidth="1"/>
    <col min="7" max="7" width="9.42578125" style="82" customWidth="1"/>
    <col min="8" max="10" width="8.140625" style="82" customWidth="1"/>
    <col min="11" max="11" width="9.42578125" style="82" customWidth="1"/>
    <col min="12" max="12" width="7.42578125" style="82" customWidth="1"/>
    <col min="13" max="13" width="6.85546875" style="84" customWidth="1"/>
    <col min="14" max="14" width="6.28515625" style="84" customWidth="1"/>
    <col min="15" max="15" width="6.7109375" style="84" customWidth="1"/>
    <col min="16" max="16" width="6.28515625" style="84" customWidth="1"/>
    <col min="17" max="17" width="8.140625" style="84" customWidth="1"/>
    <col min="18" max="18" width="8" style="84" customWidth="1"/>
    <col min="19" max="19" width="9.140625" style="185" customWidth="1"/>
    <col min="20" max="236" width="9.140625" style="80"/>
    <col min="237" max="237" width="5.140625" style="80" customWidth="1"/>
    <col min="238" max="238" width="36.140625" style="80" customWidth="1"/>
    <col min="239" max="239" width="10.42578125" style="80" customWidth="1"/>
    <col min="240" max="240" width="19.42578125" style="80" customWidth="1"/>
    <col min="241" max="241" width="11" style="80" customWidth="1"/>
    <col min="242" max="242" width="13" style="80" customWidth="1"/>
    <col min="243" max="243" width="9.42578125" style="80" customWidth="1"/>
    <col min="244" max="246" width="8.140625" style="80" customWidth="1"/>
    <col min="247" max="247" width="9.42578125" style="80" customWidth="1"/>
    <col min="248" max="248" width="7.42578125" style="80" customWidth="1"/>
    <col min="249" max="249" width="6.85546875" style="80" customWidth="1"/>
    <col min="250" max="250" width="6.28515625" style="80" customWidth="1"/>
    <col min="251" max="251" width="6.7109375" style="80" customWidth="1"/>
    <col min="252" max="252" width="6.28515625" style="80" customWidth="1"/>
    <col min="253" max="253" width="8.140625" style="80" customWidth="1"/>
    <col min="254" max="254" width="8" style="80" customWidth="1"/>
    <col min="255" max="492" width="9.140625" style="80"/>
    <col min="493" max="493" width="5.140625" style="80" customWidth="1"/>
    <col min="494" max="494" width="36.140625" style="80" customWidth="1"/>
    <col min="495" max="495" width="10.42578125" style="80" customWidth="1"/>
    <col min="496" max="496" width="19.42578125" style="80" customWidth="1"/>
    <col min="497" max="497" width="11" style="80" customWidth="1"/>
    <col min="498" max="498" width="13" style="80" customWidth="1"/>
    <col min="499" max="499" width="9.42578125" style="80" customWidth="1"/>
    <col min="500" max="502" width="8.140625" style="80" customWidth="1"/>
    <col min="503" max="503" width="9.42578125" style="80" customWidth="1"/>
    <col min="504" max="504" width="7.42578125" style="80" customWidth="1"/>
    <col min="505" max="505" width="6.85546875" style="80" customWidth="1"/>
    <col min="506" max="506" width="6.28515625" style="80" customWidth="1"/>
    <col min="507" max="507" width="6.7109375" style="80" customWidth="1"/>
    <col min="508" max="508" width="6.28515625" style="80" customWidth="1"/>
    <col min="509" max="509" width="8.140625" style="80" customWidth="1"/>
    <col min="510" max="510" width="8" style="80" customWidth="1"/>
    <col min="511" max="748" width="9.140625" style="80"/>
    <col min="749" max="749" width="5.140625" style="80" customWidth="1"/>
    <col min="750" max="750" width="36.140625" style="80" customWidth="1"/>
    <col min="751" max="751" width="10.42578125" style="80" customWidth="1"/>
    <col min="752" max="752" width="19.42578125" style="80" customWidth="1"/>
    <col min="753" max="753" width="11" style="80" customWidth="1"/>
    <col min="754" max="754" width="13" style="80" customWidth="1"/>
    <col min="755" max="755" width="9.42578125" style="80" customWidth="1"/>
    <col min="756" max="758" width="8.140625" style="80" customWidth="1"/>
    <col min="759" max="759" width="9.42578125" style="80" customWidth="1"/>
    <col min="760" max="760" width="7.42578125" style="80" customWidth="1"/>
    <col min="761" max="761" width="6.85546875" style="80" customWidth="1"/>
    <col min="762" max="762" width="6.28515625" style="80" customWidth="1"/>
    <col min="763" max="763" width="6.7109375" style="80" customWidth="1"/>
    <col min="764" max="764" width="6.28515625" style="80" customWidth="1"/>
    <col min="765" max="765" width="8.140625" style="80" customWidth="1"/>
    <col min="766" max="766" width="8" style="80" customWidth="1"/>
    <col min="767" max="1004" width="9.140625" style="80"/>
    <col min="1005" max="1005" width="5.140625" style="80" customWidth="1"/>
    <col min="1006" max="1006" width="36.140625" style="80" customWidth="1"/>
    <col min="1007" max="1007" width="10.42578125" style="80" customWidth="1"/>
    <col min="1008" max="1008" width="19.42578125" style="80" customWidth="1"/>
    <col min="1009" max="1009" width="11" style="80" customWidth="1"/>
    <col min="1010" max="1010" width="13" style="80" customWidth="1"/>
    <col min="1011" max="1011" width="9.42578125" style="80" customWidth="1"/>
    <col min="1012" max="1014" width="8.140625" style="80" customWidth="1"/>
    <col min="1015" max="1015" width="9.42578125" style="80" customWidth="1"/>
    <col min="1016" max="1016" width="7.42578125" style="80" customWidth="1"/>
    <col min="1017" max="1017" width="6.85546875" style="80" customWidth="1"/>
    <col min="1018" max="1018" width="6.28515625" style="80" customWidth="1"/>
    <col min="1019" max="1019" width="6.7109375" style="80" customWidth="1"/>
    <col min="1020" max="1020" width="6.28515625" style="80" customWidth="1"/>
    <col min="1021" max="1021" width="8.140625" style="80" customWidth="1"/>
    <col min="1022" max="1022" width="8" style="80" customWidth="1"/>
    <col min="1023" max="1260" width="9.140625" style="80"/>
    <col min="1261" max="1261" width="5.140625" style="80" customWidth="1"/>
    <col min="1262" max="1262" width="36.140625" style="80" customWidth="1"/>
    <col min="1263" max="1263" width="10.42578125" style="80" customWidth="1"/>
    <col min="1264" max="1264" width="19.42578125" style="80" customWidth="1"/>
    <col min="1265" max="1265" width="11" style="80" customWidth="1"/>
    <col min="1266" max="1266" width="13" style="80" customWidth="1"/>
    <col min="1267" max="1267" width="9.42578125" style="80" customWidth="1"/>
    <col min="1268" max="1270" width="8.140625" style="80" customWidth="1"/>
    <col min="1271" max="1271" width="9.42578125" style="80" customWidth="1"/>
    <col min="1272" max="1272" width="7.42578125" style="80" customWidth="1"/>
    <col min="1273" max="1273" width="6.85546875" style="80" customWidth="1"/>
    <col min="1274" max="1274" width="6.28515625" style="80" customWidth="1"/>
    <col min="1275" max="1275" width="6.7109375" style="80" customWidth="1"/>
    <col min="1276" max="1276" width="6.28515625" style="80" customWidth="1"/>
    <col min="1277" max="1277" width="8.140625" style="80" customWidth="1"/>
    <col min="1278" max="1278" width="8" style="80" customWidth="1"/>
    <col min="1279" max="1516" width="9.140625" style="80"/>
    <col min="1517" max="1517" width="5.140625" style="80" customWidth="1"/>
    <col min="1518" max="1518" width="36.140625" style="80" customWidth="1"/>
    <col min="1519" max="1519" width="10.42578125" style="80" customWidth="1"/>
    <col min="1520" max="1520" width="19.42578125" style="80" customWidth="1"/>
    <col min="1521" max="1521" width="11" style="80" customWidth="1"/>
    <col min="1522" max="1522" width="13" style="80" customWidth="1"/>
    <col min="1523" max="1523" width="9.42578125" style="80" customWidth="1"/>
    <col min="1524" max="1526" width="8.140625" style="80" customWidth="1"/>
    <col min="1527" max="1527" width="9.42578125" style="80" customWidth="1"/>
    <col min="1528" max="1528" width="7.42578125" style="80" customWidth="1"/>
    <col min="1529" max="1529" width="6.85546875" style="80" customWidth="1"/>
    <col min="1530" max="1530" width="6.28515625" style="80" customWidth="1"/>
    <col min="1531" max="1531" width="6.7109375" style="80" customWidth="1"/>
    <col min="1532" max="1532" width="6.28515625" style="80" customWidth="1"/>
    <col min="1533" max="1533" width="8.140625" style="80" customWidth="1"/>
    <col min="1534" max="1534" width="8" style="80" customWidth="1"/>
    <col min="1535" max="1772" width="9.140625" style="80"/>
    <col min="1773" max="1773" width="5.140625" style="80" customWidth="1"/>
    <col min="1774" max="1774" width="36.140625" style="80" customWidth="1"/>
    <col min="1775" max="1775" width="10.42578125" style="80" customWidth="1"/>
    <col min="1776" max="1776" width="19.42578125" style="80" customWidth="1"/>
    <col min="1777" max="1777" width="11" style="80" customWidth="1"/>
    <col min="1778" max="1778" width="13" style="80" customWidth="1"/>
    <col min="1779" max="1779" width="9.42578125" style="80" customWidth="1"/>
    <col min="1780" max="1782" width="8.140625" style="80" customWidth="1"/>
    <col min="1783" max="1783" width="9.42578125" style="80" customWidth="1"/>
    <col min="1784" max="1784" width="7.42578125" style="80" customWidth="1"/>
    <col min="1785" max="1785" width="6.85546875" style="80" customWidth="1"/>
    <col min="1786" max="1786" width="6.28515625" style="80" customWidth="1"/>
    <col min="1787" max="1787" width="6.7109375" style="80" customWidth="1"/>
    <col min="1788" max="1788" width="6.28515625" style="80" customWidth="1"/>
    <col min="1789" max="1789" width="8.140625" style="80" customWidth="1"/>
    <col min="1790" max="1790" width="8" style="80" customWidth="1"/>
    <col min="1791" max="2028" width="9.140625" style="80"/>
    <col min="2029" max="2029" width="5.140625" style="80" customWidth="1"/>
    <col min="2030" max="2030" width="36.140625" style="80" customWidth="1"/>
    <col min="2031" max="2031" width="10.42578125" style="80" customWidth="1"/>
    <col min="2032" max="2032" width="19.42578125" style="80" customWidth="1"/>
    <col min="2033" max="2033" width="11" style="80" customWidth="1"/>
    <col min="2034" max="2034" width="13" style="80" customWidth="1"/>
    <col min="2035" max="2035" width="9.42578125" style="80" customWidth="1"/>
    <col min="2036" max="2038" width="8.140625" style="80" customWidth="1"/>
    <col min="2039" max="2039" width="9.42578125" style="80" customWidth="1"/>
    <col min="2040" max="2040" width="7.42578125" style="80" customWidth="1"/>
    <col min="2041" max="2041" width="6.85546875" style="80" customWidth="1"/>
    <col min="2042" max="2042" width="6.28515625" style="80" customWidth="1"/>
    <col min="2043" max="2043" width="6.7109375" style="80" customWidth="1"/>
    <col min="2044" max="2044" width="6.28515625" style="80" customWidth="1"/>
    <col min="2045" max="2045" width="8.140625" style="80" customWidth="1"/>
    <col min="2046" max="2046" width="8" style="80" customWidth="1"/>
    <col min="2047" max="2284" width="9.140625" style="80"/>
    <col min="2285" max="2285" width="5.140625" style="80" customWidth="1"/>
    <col min="2286" max="2286" width="36.140625" style="80" customWidth="1"/>
    <col min="2287" max="2287" width="10.42578125" style="80" customWidth="1"/>
    <col min="2288" max="2288" width="19.42578125" style="80" customWidth="1"/>
    <col min="2289" max="2289" width="11" style="80" customWidth="1"/>
    <col min="2290" max="2290" width="13" style="80" customWidth="1"/>
    <col min="2291" max="2291" width="9.42578125" style="80" customWidth="1"/>
    <col min="2292" max="2294" width="8.140625" style="80" customWidth="1"/>
    <col min="2295" max="2295" width="9.42578125" style="80" customWidth="1"/>
    <col min="2296" max="2296" width="7.42578125" style="80" customWidth="1"/>
    <col min="2297" max="2297" width="6.85546875" style="80" customWidth="1"/>
    <col min="2298" max="2298" width="6.28515625" style="80" customWidth="1"/>
    <col min="2299" max="2299" width="6.7109375" style="80" customWidth="1"/>
    <col min="2300" max="2300" width="6.28515625" style="80" customWidth="1"/>
    <col min="2301" max="2301" width="8.140625" style="80" customWidth="1"/>
    <col min="2302" max="2302" width="8" style="80" customWidth="1"/>
    <col min="2303" max="2540" width="9.140625" style="80"/>
    <col min="2541" max="2541" width="5.140625" style="80" customWidth="1"/>
    <col min="2542" max="2542" width="36.140625" style="80" customWidth="1"/>
    <col min="2543" max="2543" width="10.42578125" style="80" customWidth="1"/>
    <col min="2544" max="2544" width="19.42578125" style="80" customWidth="1"/>
    <col min="2545" max="2545" width="11" style="80" customWidth="1"/>
    <col min="2546" max="2546" width="13" style="80" customWidth="1"/>
    <col min="2547" max="2547" width="9.42578125" style="80" customWidth="1"/>
    <col min="2548" max="2550" width="8.140625" style="80" customWidth="1"/>
    <col min="2551" max="2551" width="9.42578125" style="80" customWidth="1"/>
    <col min="2552" max="2552" width="7.42578125" style="80" customWidth="1"/>
    <col min="2553" max="2553" width="6.85546875" style="80" customWidth="1"/>
    <col min="2554" max="2554" width="6.28515625" style="80" customWidth="1"/>
    <col min="2555" max="2555" width="6.7109375" style="80" customWidth="1"/>
    <col min="2556" max="2556" width="6.28515625" style="80" customWidth="1"/>
    <col min="2557" max="2557" width="8.140625" style="80" customWidth="1"/>
    <col min="2558" max="2558" width="8" style="80" customWidth="1"/>
    <col min="2559" max="2796" width="9.140625" style="80"/>
    <col min="2797" max="2797" width="5.140625" style="80" customWidth="1"/>
    <col min="2798" max="2798" width="36.140625" style="80" customWidth="1"/>
    <col min="2799" max="2799" width="10.42578125" style="80" customWidth="1"/>
    <col min="2800" max="2800" width="19.42578125" style="80" customWidth="1"/>
    <col min="2801" max="2801" width="11" style="80" customWidth="1"/>
    <col min="2802" max="2802" width="13" style="80" customWidth="1"/>
    <col min="2803" max="2803" width="9.42578125" style="80" customWidth="1"/>
    <col min="2804" max="2806" width="8.140625" style="80" customWidth="1"/>
    <col min="2807" max="2807" width="9.42578125" style="80" customWidth="1"/>
    <col min="2808" max="2808" width="7.42578125" style="80" customWidth="1"/>
    <col min="2809" max="2809" width="6.85546875" style="80" customWidth="1"/>
    <col min="2810" max="2810" width="6.28515625" style="80" customWidth="1"/>
    <col min="2811" max="2811" width="6.7109375" style="80" customWidth="1"/>
    <col min="2812" max="2812" width="6.28515625" style="80" customWidth="1"/>
    <col min="2813" max="2813" width="8.140625" style="80" customWidth="1"/>
    <col min="2814" max="2814" width="8" style="80" customWidth="1"/>
    <col min="2815" max="3052" width="9.140625" style="80"/>
    <col min="3053" max="3053" width="5.140625" style="80" customWidth="1"/>
    <col min="3054" max="3054" width="36.140625" style="80" customWidth="1"/>
    <col min="3055" max="3055" width="10.42578125" style="80" customWidth="1"/>
    <col min="3056" max="3056" width="19.42578125" style="80" customWidth="1"/>
    <col min="3057" max="3057" width="11" style="80" customWidth="1"/>
    <col min="3058" max="3058" width="13" style="80" customWidth="1"/>
    <col min="3059" max="3059" width="9.42578125" style="80" customWidth="1"/>
    <col min="3060" max="3062" width="8.140625" style="80" customWidth="1"/>
    <col min="3063" max="3063" width="9.42578125" style="80" customWidth="1"/>
    <col min="3064" max="3064" width="7.42578125" style="80" customWidth="1"/>
    <col min="3065" max="3065" width="6.85546875" style="80" customWidth="1"/>
    <col min="3066" max="3066" width="6.28515625" style="80" customWidth="1"/>
    <col min="3067" max="3067" width="6.7109375" style="80" customWidth="1"/>
    <col min="3068" max="3068" width="6.28515625" style="80" customWidth="1"/>
    <col min="3069" max="3069" width="8.140625" style="80" customWidth="1"/>
    <col min="3070" max="3070" width="8" style="80" customWidth="1"/>
    <col min="3071" max="3308" width="9.140625" style="80"/>
    <col min="3309" max="3309" width="5.140625" style="80" customWidth="1"/>
    <col min="3310" max="3310" width="36.140625" style="80" customWidth="1"/>
    <col min="3311" max="3311" width="10.42578125" style="80" customWidth="1"/>
    <col min="3312" max="3312" width="19.42578125" style="80" customWidth="1"/>
    <col min="3313" max="3313" width="11" style="80" customWidth="1"/>
    <col min="3314" max="3314" width="13" style="80" customWidth="1"/>
    <col min="3315" max="3315" width="9.42578125" style="80" customWidth="1"/>
    <col min="3316" max="3318" width="8.140625" style="80" customWidth="1"/>
    <col min="3319" max="3319" width="9.42578125" style="80" customWidth="1"/>
    <col min="3320" max="3320" width="7.42578125" style="80" customWidth="1"/>
    <col min="3321" max="3321" width="6.85546875" style="80" customWidth="1"/>
    <col min="3322" max="3322" width="6.28515625" style="80" customWidth="1"/>
    <col min="3323" max="3323" width="6.7109375" style="80" customWidth="1"/>
    <col min="3324" max="3324" width="6.28515625" style="80" customWidth="1"/>
    <col min="3325" max="3325" width="8.140625" style="80" customWidth="1"/>
    <col min="3326" max="3326" width="8" style="80" customWidth="1"/>
    <col min="3327" max="3564" width="9.140625" style="80"/>
    <col min="3565" max="3565" width="5.140625" style="80" customWidth="1"/>
    <col min="3566" max="3566" width="36.140625" style="80" customWidth="1"/>
    <col min="3567" max="3567" width="10.42578125" style="80" customWidth="1"/>
    <col min="3568" max="3568" width="19.42578125" style="80" customWidth="1"/>
    <col min="3569" max="3569" width="11" style="80" customWidth="1"/>
    <col min="3570" max="3570" width="13" style="80" customWidth="1"/>
    <col min="3571" max="3571" width="9.42578125" style="80" customWidth="1"/>
    <col min="3572" max="3574" width="8.140625" style="80" customWidth="1"/>
    <col min="3575" max="3575" width="9.42578125" style="80" customWidth="1"/>
    <col min="3576" max="3576" width="7.42578125" style="80" customWidth="1"/>
    <col min="3577" max="3577" width="6.85546875" style="80" customWidth="1"/>
    <col min="3578" max="3578" width="6.28515625" style="80" customWidth="1"/>
    <col min="3579" max="3579" width="6.7109375" style="80" customWidth="1"/>
    <col min="3580" max="3580" width="6.28515625" style="80" customWidth="1"/>
    <col min="3581" max="3581" width="8.140625" style="80" customWidth="1"/>
    <col min="3582" max="3582" width="8" style="80" customWidth="1"/>
    <col min="3583" max="3820" width="9.140625" style="80"/>
    <col min="3821" max="3821" width="5.140625" style="80" customWidth="1"/>
    <col min="3822" max="3822" width="36.140625" style="80" customWidth="1"/>
    <col min="3823" max="3823" width="10.42578125" style="80" customWidth="1"/>
    <col min="3824" max="3824" width="19.42578125" style="80" customWidth="1"/>
    <col min="3825" max="3825" width="11" style="80" customWidth="1"/>
    <col min="3826" max="3826" width="13" style="80" customWidth="1"/>
    <col min="3827" max="3827" width="9.42578125" style="80" customWidth="1"/>
    <col min="3828" max="3830" width="8.140625" style="80" customWidth="1"/>
    <col min="3831" max="3831" width="9.42578125" style="80" customWidth="1"/>
    <col min="3832" max="3832" width="7.42578125" style="80" customWidth="1"/>
    <col min="3833" max="3833" width="6.85546875" style="80" customWidth="1"/>
    <col min="3834" max="3834" width="6.28515625" style="80" customWidth="1"/>
    <col min="3835" max="3835" width="6.7109375" style="80" customWidth="1"/>
    <col min="3836" max="3836" width="6.28515625" style="80" customWidth="1"/>
    <col min="3837" max="3837" width="8.140625" style="80" customWidth="1"/>
    <col min="3838" max="3838" width="8" style="80" customWidth="1"/>
    <col min="3839" max="4076" width="9.140625" style="80"/>
    <col min="4077" max="4077" width="5.140625" style="80" customWidth="1"/>
    <col min="4078" max="4078" width="36.140625" style="80" customWidth="1"/>
    <col min="4079" max="4079" width="10.42578125" style="80" customWidth="1"/>
    <col min="4080" max="4080" width="19.42578125" style="80" customWidth="1"/>
    <col min="4081" max="4081" width="11" style="80" customWidth="1"/>
    <col min="4082" max="4082" width="13" style="80" customWidth="1"/>
    <col min="4083" max="4083" width="9.42578125" style="80" customWidth="1"/>
    <col min="4084" max="4086" width="8.140625" style="80" customWidth="1"/>
    <col min="4087" max="4087" width="9.42578125" style="80" customWidth="1"/>
    <col min="4088" max="4088" width="7.42578125" style="80" customWidth="1"/>
    <col min="4089" max="4089" width="6.85546875" style="80" customWidth="1"/>
    <col min="4090" max="4090" width="6.28515625" style="80" customWidth="1"/>
    <col min="4091" max="4091" width="6.7109375" style="80" customWidth="1"/>
    <col min="4092" max="4092" width="6.28515625" style="80" customWidth="1"/>
    <col min="4093" max="4093" width="8.140625" style="80" customWidth="1"/>
    <col min="4094" max="4094" width="8" style="80" customWidth="1"/>
    <col min="4095" max="4332" width="9.140625" style="80"/>
    <col min="4333" max="4333" width="5.140625" style="80" customWidth="1"/>
    <col min="4334" max="4334" width="36.140625" style="80" customWidth="1"/>
    <col min="4335" max="4335" width="10.42578125" style="80" customWidth="1"/>
    <col min="4336" max="4336" width="19.42578125" style="80" customWidth="1"/>
    <col min="4337" max="4337" width="11" style="80" customWidth="1"/>
    <col min="4338" max="4338" width="13" style="80" customWidth="1"/>
    <col min="4339" max="4339" width="9.42578125" style="80" customWidth="1"/>
    <col min="4340" max="4342" width="8.140625" style="80" customWidth="1"/>
    <col min="4343" max="4343" width="9.42578125" style="80" customWidth="1"/>
    <col min="4344" max="4344" width="7.42578125" style="80" customWidth="1"/>
    <col min="4345" max="4345" width="6.85546875" style="80" customWidth="1"/>
    <col min="4346" max="4346" width="6.28515625" style="80" customWidth="1"/>
    <col min="4347" max="4347" width="6.7109375" style="80" customWidth="1"/>
    <col min="4348" max="4348" width="6.28515625" style="80" customWidth="1"/>
    <col min="4349" max="4349" width="8.140625" style="80" customWidth="1"/>
    <col min="4350" max="4350" width="8" style="80" customWidth="1"/>
    <col min="4351" max="4588" width="9.140625" style="80"/>
    <col min="4589" max="4589" width="5.140625" style="80" customWidth="1"/>
    <col min="4590" max="4590" width="36.140625" style="80" customWidth="1"/>
    <col min="4591" max="4591" width="10.42578125" style="80" customWidth="1"/>
    <col min="4592" max="4592" width="19.42578125" style="80" customWidth="1"/>
    <col min="4593" max="4593" width="11" style="80" customWidth="1"/>
    <col min="4594" max="4594" width="13" style="80" customWidth="1"/>
    <col min="4595" max="4595" width="9.42578125" style="80" customWidth="1"/>
    <col min="4596" max="4598" width="8.140625" style="80" customWidth="1"/>
    <col min="4599" max="4599" width="9.42578125" style="80" customWidth="1"/>
    <col min="4600" max="4600" width="7.42578125" style="80" customWidth="1"/>
    <col min="4601" max="4601" width="6.85546875" style="80" customWidth="1"/>
    <col min="4602" max="4602" width="6.28515625" style="80" customWidth="1"/>
    <col min="4603" max="4603" width="6.7109375" style="80" customWidth="1"/>
    <col min="4604" max="4604" width="6.28515625" style="80" customWidth="1"/>
    <col min="4605" max="4605" width="8.140625" style="80" customWidth="1"/>
    <col min="4606" max="4606" width="8" style="80" customWidth="1"/>
    <col min="4607" max="4844" width="9.140625" style="80"/>
    <col min="4845" max="4845" width="5.140625" style="80" customWidth="1"/>
    <col min="4846" max="4846" width="36.140625" style="80" customWidth="1"/>
    <col min="4847" max="4847" width="10.42578125" style="80" customWidth="1"/>
    <col min="4848" max="4848" width="19.42578125" style="80" customWidth="1"/>
    <col min="4849" max="4849" width="11" style="80" customWidth="1"/>
    <col min="4850" max="4850" width="13" style="80" customWidth="1"/>
    <col min="4851" max="4851" width="9.42578125" style="80" customWidth="1"/>
    <col min="4852" max="4854" width="8.140625" style="80" customWidth="1"/>
    <col min="4855" max="4855" width="9.42578125" style="80" customWidth="1"/>
    <col min="4856" max="4856" width="7.42578125" style="80" customWidth="1"/>
    <col min="4857" max="4857" width="6.85546875" style="80" customWidth="1"/>
    <col min="4858" max="4858" width="6.28515625" style="80" customWidth="1"/>
    <col min="4859" max="4859" width="6.7109375" style="80" customWidth="1"/>
    <col min="4860" max="4860" width="6.28515625" style="80" customWidth="1"/>
    <col min="4861" max="4861" width="8.140625" style="80" customWidth="1"/>
    <col min="4862" max="4862" width="8" style="80" customWidth="1"/>
    <col min="4863" max="5100" width="9.140625" style="80"/>
    <col min="5101" max="5101" width="5.140625" style="80" customWidth="1"/>
    <col min="5102" max="5102" width="36.140625" style="80" customWidth="1"/>
    <col min="5103" max="5103" width="10.42578125" style="80" customWidth="1"/>
    <col min="5104" max="5104" width="19.42578125" style="80" customWidth="1"/>
    <col min="5105" max="5105" width="11" style="80" customWidth="1"/>
    <col min="5106" max="5106" width="13" style="80" customWidth="1"/>
    <col min="5107" max="5107" width="9.42578125" style="80" customWidth="1"/>
    <col min="5108" max="5110" width="8.140625" style="80" customWidth="1"/>
    <col min="5111" max="5111" width="9.42578125" style="80" customWidth="1"/>
    <col min="5112" max="5112" width="7.42578125" style="80" customWidth="1"/>
    <col min="5113" max="5113" width="6.85546875" style="80" customWidth="1"/>
    <col min="5114" max="5114" width="6.28515625" style="80" customWidth="1"/>
    <col min="5115" max="5115" width="6.7109375" style="80" customWidth="1"/>
    <col min="5116" max="5116" width="6.28515625" style="80" customWidth="1"/>
    <col min="5117" max="5117" width="8.140625" style="80" customWidth="1"/>
    <col min="5118" max="5118" width="8" style="80" customWidth="1"/>
    <col min="5119" max="5356" width="9.140625" style="80"/>
    <col min="5357" max="5357" width="5.140625" style="80" customWidth="1"/>
    <col min="5358" max="5358" width="36.140625" style="80" customWidth="1"/>
    <col min="5359" max="5359" width="10.42578125" style="80" customWidth="1"/>
    <col min="5360" max="5360" width="19.42578125" style="80" customWidth="1"/>
    <col min="5361" max="5361" width="11" style="80" customWidth="1"/>
    <col min="5362" max="5362" width="13" style="80" customWidth="1"/>
    <col min="5363" max="5363" width="9.42578125" style="80" customWidth="1"/>
    <col min="5364" max="5366" width="8.140625" style="80" customWidth="1"/>
    <col min="5367" max="5367" width="9.42578125" style="80" customWidth="1"/>
    <col min="5368" max="5368" width="7.42578125" style="80" customWidth="1"/>
    <col min="5369" max="5369" width="6.85546875" style="80" customWidth="1"/>
    <col min="5370" max="5370" width="6.28515625" style="80" customWidth="1"/>
    <col min="5371" max="5371" width="6.7109375" style="80" customWidth="1"/>
    <col min="5372" max="5372" width="6.28515625" style="80" customWidth="1"/>
    <col min="5373" max="5373" width="8.140625" style="80" customWidth="1"/>
    <col min="5374" max="5374" width="8" style="80" customWidth="1"/>
    <col min="5375" max="5612" width="9.140625" style="80"/>
    <col min="5613" max="5613" width="5.140625" style="80" customWidth="1"/>
    <col min="5614" max="5614" width="36.140625" style="80" customWidth="1"/>
    <col min="5615" max="5615" width="10.42578125" style="80" customWidth="1"/>
    <col min="5616" max="5616" width="19.42578125" style="80" customWidth="1"/>
    <col min="5617" max="5617" width="11" style="80" customWidth="1"/>
    <col min="5618" max="5618" width="13" style="80" customWidth="1"/>
    <col min="5619" max="5619" width="9.42578125" style="80" customWidth="1"/>
    <col min="5620" max="5622" width="8.140625" style="80" customWidth="1"/>
    <col min="5623" max="5623" width="9.42578125" style="80" customWidth="1"/>
    <col min="5624" max="5624" width="7.42578125" style="80" customWidth="1"/>
    <col min="5625" max="5625" width="6.85546875" style="80" customWidth="1"/>
    <col min="5626" max="5626" width="6.28515625" style="80" customWidth="1"/>
    <col min="5627" max="5627" width="6.7109375" style="80" customWidth="1"/>
    <col min="5628" max="5628" width="6.28515625" style="80" customWidth="1"/>
    <col min="5629" max="5629" width="8.140625" style="80" customWidth="1"/>
    <col min="5630" max="5630" width="8" style="80" customWidth="1"/>
    <col min="5631" max="5868" width="9.140625" style="80"/>
    <col min="5869" max="5869" width="5.140625" style="80" customWidth="1"/>
    <col min="5870" max="5870" width="36.140625" style="80" customWidth="1"/>
    <col min="5871" max="5871" width="10.42578125" style="80" customWidth="1"/>
    <col min="5872" max="5872" width="19.42578125" style="80" customWidth="1"/>
    <col min="5873" max="5873" width="11" style="80" customWidth="1"/>
    <col min="5874" max="5874" width="13" style="80" customWidth="1"/>
    <col min="5875" max="5875" width="9.42578125" style="80" customWidth="1"/>
    <col min="5876" max="5878" width="8.140625" style="80" customWidth="1"/>
    <col min="5879" max="5879" width="9.42578125" style="80" customWidth="1"/>
    <col min="5880" max="5880" width="7.42578125" style="80" customWidth="1"/>
    <col min="5881" max="5881" width="6.85546875" style="80" customWidth="1"/>
    <col min="5882" max="5882" width="6.28515625" style="80" customWidth="1"/>
    <col min="5883" max="5883" width="6.7109375" style="80" customWidth="1"/>
    <col min="5884" max="5884" width="6.28515625" style="80" customWidth="1"/>
    <col min="5885" max="5885" width="8.140625" style="80" customWidth="1"/>
    <col min="5886" max="5886" width="8" style="80" customWidth="1"/>
    <col min="5887" max="6124" width="9.140625" style="80"/>
    <col min="6125" max="6125" width="5.140625" style="80" customWidth="1"/>
    <col min="6126" max="6126" width="36.140625" style="80" customWidth="1"/>
    <col min="6127" max="6127" width="10.42578125" style="80" customWidth="1"/>
    <col min="6128" max="6128" width="19.42578125" style="80" customWidth="1"/>
    <col min="6129" max="6129" width="11" style="80" customWidth="1"/>
    <col min="6130" max="6130" width="13" style="80" customWidth="1"/>
    <col min="6131" max="6131" width="9.42578125" style="80" customWidth="1"/>
    <col min="6132" max="6134" width="8.140625" style="80" customWidth="1"/>
    <col min="6135" max="6135" width="9.42578125" style="80" customWidth="1"/>
    <col min="6136" max="6136" width="7.42578125" style="80" customWidth="1"/>
    <col min="6137" max="6137" width="6.85546875" style="80" customWidth="1"/>
    <col min="6138" max="6138" width="6.28515625" style="80" customWidth="1"/>
    <col min="6139" max="6139" width="6.7109375" style="80" customWidth="1"/>
    <col min="6140" max="6140" width="6.28515625" style="80" customWidth="1"/>
    <col min="6141" max="6141" width="8.140625" style="80" customWidth="1"/>
    <col min="6142" max="6142" width="8" style="80" customWidth="1"/>
    <col min="6143" max="6380" width="9.140625" style="80"/>
    <col min="6381" max="6381" width="5.140625" style="80" customWidth="1"/>
    <col min="6382" max="6382" width="36.140625" style="80" customWidth="1"/>
    <col min="6383" max="6383" width="10.42578125" style="80" customWidth="1"/>
    <col min="6384" max="6384" width="19.42578125" style="80" customWidth="1"/>
    <col min="6385" max="6385" width="11" style="80" customWidth="1"/>
    <col min="6386" max="6386" width="13" style="80" customWidth="1"/>
    <col min="6387" max="6387" width="9.42578125" style="80" customWidth="1"/>
    <col min="6388" max="6390" width="8.140625" style="80" customWidth="1"/>
    <col min="6391" max="6391" width="9.42578125" style="80" customWidth="1"/>
    <col min="6392" max="6392" width="7.42578125" style="80" customWidth="1"/>
    <col min="6393" max="6393" width="6.85546875" style="80" customWidth="1"/>
    <col min="6394" max="6394" width="6.28515625" style="80" customWidth="1"/>
    <col min="6395" max="6395" width="6.7109375" style="80" customWidth="1"/>
    <col min="6396" max="6396" width="6.28515625" style="80" customWidth="1"/>
    <col min="6397" max="6397" width="8.140625" style="80" customWidth="1"/>
    <col min="6398" max="6398" width="8" style="80" customWidth="1"/>
    <col min="6399" max="6636" width="9.140625" style="80"/>
    <col min="6637" max="6637" width="5.140625" style="80" customWidth="1"/>
    <col min="6638" max="6638" width="36.140625" style="80" customWidth="1"/>
    <col min="6639" max="6639" width="10.42578125" style="80" customWidth="1"/>
    <col min="6640" max="6640" width="19.42578125" style="80" customWidth="1"/>
    <col min="6641" max="6641" width="11" style="80" customWidth="1"/>
    <col min="6642" max="6642" width="13" style="80" customWidth="1"/>
    <col min="6643" max="6643" width="9.42578125" style="80" customWidth="1"/>
    <col min="6644" max="6646" width="8.140625" style="80" customWidth="1"/>
    <col min="6647" max="6647" width="9.42578125" style="80" customWidth="1"/>
    <col min="6648" max="6648" width="7.42578125" style="80" customWidth="1"/>
    <col min="6649" max="6649" width="6.85546875" style="80" customWidth="1"/>
    <col min="6650" max="6650" width="6.28515625" style="80" customWidth="1"/>
    <col min="6651" max="6651" width="6.7109375" style="80" customWidth="1"/>
    <col min="6652" max="6652" width="6.28515625" style="80" customWidth="1"/>
    <col min="6653" max="6653" width="8.140625" style="80" customWidth="1"/>
    <col min="6654" max="6654" width="8" style="80" customWidth="1"/>
    <col min="6655" max="6892" width="9.140625" style="80"/>
    <col min="6893" max="6893" width="5.140625" style="80" customWidth="1"/>
    <col min="6894" max="6894" width="36.140625" style="80" customWidth="1"/>
    <col min="6895" max="6895" width="10.42578125" style="80" customWidth="1"/>
    <col min="6896" max="6896" width="19.42578125" style="80" customWidth="1"/>
    <col min="6897" max="6897" width="11" style="80" customWidth="1"/>
    <col min="6898" max="6898" width="13" style="80" customWidth="1"/>
    <col min="6899" max="6899" width="9.42578125" style="80" customWidth="1"/>
    <col min="6900" max="6902" width="8.140625" style="80" customWidth="1"/>
    <col min="6903" max="6903" width="9.42578125" style="80" customWidth="1"/>
    <col min="6904" max="6904" width="7.42578125" style="80" customWidth="1"/>
    <col min="6905" max="6905" width="6.85546875" style="80" customWidth="1"/>
    <col min="6906" max="6906" width="6.28515625" style="80" customWidth="1"/>
    <col min="6907" max="6907" width="6.7109375" style="80" customWidth="1"/>
    <col min="6908" max="6908" width="6.28515625" style="80" customWidth="1"/>
    <col min="6909" max="6909" width="8.140625" style="80" customWidth="1"/>
    <col min="6910" max="6910" width="8" style="80" customWidth="1"/>
    <col min="6911" max="7148" width="9.140625" style="80"/>
    <col min="7149" max="7149" width="5.140625" style="80" customWidth="1"/>
    <col min="7150" max="7150" width="36.140625" style="80" customWidth="1"/>
    <col min="7151" max="7151" width="10.42578125" style="80" customWidth="1"/>
    <col min="7152" max="7152" width="19.42578125" style="80" customWidth="1"/>
    <col min="7153" max="7153" width="11" style="80" customWidth="1"/>
    <col min="7154" max="7154" width="13" style="80" customWidth="1"/>
    <col min="7155" max="7155" width="9.42578125" style="80" customWidth="1"/>
    <col min="7156" max="7158" width="8.140625" style="80" customWidth="1"/>
    <col min="7159" max="7159" width="9.42578125" style="80" customWidth="1"/>
    <col min="7160" max="7160" width="7.42578125" style="80" customWidth="1"/>
    <col min="7161" max="7161" width="6.85546875" style="80" customWidth="1"/>
    <col min="7162" max="7162" width="6.28515625" style="80" customWidth="1"/>
    <col min="7163" max="7163" width="6.7109375" style="80" customWidth="1"/>
    <col min="7164" max="7164" width="6.28515625" style="80" customWidth="1"/>
    <col min="7165" max="7165" width="8.140625" style="80" customWidth="1"/>
    <col min="7166" max="7166" width="8" style="80" customWidth="1"/>
    <col min="7167" max="7404" width="9.140625" style="80"/>
    <col min="7405" max="7405" width="5.140625" style="80" customWidth="1"/>
    <col min="7406" max="7406" width="36.140625" style="80" customWidth="1"/>
    <col min="7407" max="7407" width="10.42578125" style="80" customWidth="1"/>
    <col min="7408" max="7408" width="19.42578125" style="80" customWidth="1"/>
    <col min="7409" max="7409" width="11" style="80" customWidth="1"/>
    <col min="7410" max="7410" width="13" style="80" customWidth="1"/>
    <col min="7411" max="7411" width="9.42578125" style="80" customWidth="1"/>
    <col min="7412" max="7414" width="8.140625" style="80" customWidth="1"/>
    <col min="7415" max="7415" width="9.42578125" style="80" customWidth="1"/>
    <col min="7416" max="7416" width="7.42578125" style="80" customWidth="1"/>
    <col min="7417" max="7417" width="6.85546875" style="80" customWidth="1"/>
    <col min="7418" max="7418" width="6.28515625" style="80" customWidth="1"/>
    <col min="7419" max="7419" width="6.7109375" style="80" customWidth="1"/>
    <col min="7420" max="7420" width="6.28515625" style="80" customWidth="1"/>
    <col min="7421" max="7421" width="8.140625" style="80" customWidth="1"/>
    <col min="7422" max="7422" width="8" style="80" customWidth="1"/>
    <col min="7423" max="7660" width="9.140625" style="80"/>
    <col min="7661" max="7661" width="5.140625" style="80" customWidth="1"/>
    <col min="7662" max="7662" width="36.140625" style="80" customWidth="1"/>
    <col min="7663" max="7663" width="10.42578125" style="80" customWidth="1"/>
    <col min="7664" max="7664" width="19.42578125" style="80" customWidth="1"/>
    <col min="7665" max="7665" width="11" style="80" customWidth="1"/>
    <col min="7666" max="7666" width="13" style="80" customWidth="1"/>
    <col min="7667" max="7667" width="9.42578125" style="80" customWidth="1"/>
    <col min="7668" max="7670" width="8.140625" style="80" customWidth="1"/>
    <col min="7671" max="7671" width="9.42578125" style="80" customWidth="1"/>
    <col min="7672" max="7672" width="7.42578125" style="80" customWidth="1"/>
    <col min="7673" max="7673" width="6.85546875" style="80" customWidth="1"/>
    <col min="7674" max="7674" width="6.28515625" style="80" customWidth="1"/>
    <col min="7675" max="7675" width="6.7109375" style="80" customWidth="1"/>
    <col min="7676" max="7676" width="6.28515625" style="80" customWidth="1"/>
    <col min="7677" max="7677" width="8.140625" style="80" customWidth="1"/>
    <col min="7678" max="7678" width="8" style="80" customWidth="1"/>
    <col min="7679" max="7916" width="9.140625" style="80"/>
    <col min="7917" max="7917" width="5.140625" style="80" customWidth="1"/>
    <col min="7918" max="7918" width="36.140625" style="80" customWidth="1"/>
    <col min="7919" max="7919" width="10.42578125" style="80" customWidth="1"/>
    <col min="7920" max="7920" width="19.42578125" style="80" customWidth="1"/>
    <col min="7921" max="7921" width="11" style="80" customWidth="1"/>
    <col min="7922" max="7922" width="13" style="80" customWidth="1"/>
    <col min="7923" max="7923" width="9.42578125" style="80" customWidth="1"/>
    <col min="7924" max="7926" width="8.140625" style="80" customWidth="1"/>
    <col min="7927" max="7927" width="9.42578125" style="80" customWidth="1"/>
    <col min="7928" max="7928" width="7.42578125" style="80" customWidth="1"/>
    <col min="7929" max="7929" width="6.85546875" style="80" customWidth="1"/>
    <col min="7930" max="7930" width="6.28515625" style="80" customWidth="1"/>
    <col min="7931" max="7931" width="6.7109375" style="80" customWidth="1"/>
    <col min="7932" max="7932" width="6.28515625" style="80" customWidth="1"/>
    <col min="7933" max="7933" width="8.140625" style="80" customWidth="1"/>
    <col min="7934" max="7934" width="8" style="80" customWidth="1"/>
    <col min="7935" max="8172" width="9.140625" style="80"/>
    <col min="8173" max="8173" width="5.140625" style="80" customWidth="1"/>
    <col min="8174" max="8174" width="36.140625" style="80" customWidth="1"/>
    <col min="8175" max="8175" width="10.42578125" style="80" customWidth="1"/>
    <col min="8176" max="8176" width="19.42578125" style="80" customWidth="1"/>
    <col min="8177" max="8177" width="11" style="80" customWidth="1"/>
    <col min="8178" max="8178" width="13" style="80" customWidth="1"/>
    <col min="8179" max="8179" width="9.42578125" style="80" customWidth="1"/>
    <col min="8180" max="8182" width="8.140625" style="80" customWidth="1"/>
    <col min="8183" max="8183" width="9.42578125" style="80" customWidth="1"/>
    <col min="8184" max="8184" width="7.42578125" style="80" customWidth="1"/>
    <col min="8185" max="8185" width="6.85546875" style="80" customWidth="1"/>
    <col min="8186" max="8186" width="6.28515625" style="80" customWidth="1"/>
    <col min="8187" max="8187" width="6.7109375" style="80" customWidth="1"/>
    <col min="8188" max="8188" width="6.28515625" style="80" customWidth="1"/>
    <col min="8189" max="8189" width="8.140625" style="80" customWidth="1"/>
    <col min="8190" max="8190" width="8" style="80" customWidth="1"/>
    <col min="8191" max="8428" width="9.140625" style="80"/>
    <col min="8429" max="8429" width="5.140625" style="80" customWidth="1"/>
    <col min="8430" max="8430" width="36.140625" style="80" customWidth="1"/>
    <col min="8431" max="8431" width="10.42578125" style="80" customWidth="1"/>
    <col min="8432" max="8432" width="19.42578125" style="80" customWidth="1"/>
    <col min="8433" max="8433" width="11" style="80" customWidth="1"/>
    <col min="8434" max="8434" width="13" style="80" customWidth="1"/>
    <col min="8435" max="8435" width="9.42578125" style="80" customWidth="1"/>
    <col min="8436" max="8438" width="8.140625" style="80" customWidth="1"/>
    <col min="8439" max="8439" width="9.42578125" style="80" customWidth="1"/>
    <col min="8440" max="8440" width="7.42578125" style="80" customWidth="1"/>
    <col min="8441" max="8441" width="6.85546875" style="80" customWidth="1"/>
    <col min="8442" max="8442" width="6.28515625" style="80" customWidth="1"/>
    <col min="8443" max="8443" width="6.7109375" style="80" customWidth="1"/>
    <col min="8444" max="8444" width="6.28515625" style="80" customWidth="1"/>
    <col min="8445" max="8445" width="8.140625" style="80" customWidth="1"/>
    <col min="8446" max="8446" width="8" style="80" customWidth="1"/>
    <col min="8447" max="8684" width="9.140625" style="80"/>
    <col min="8685" max="8685" width="5.140625" style="80" customWidth="1"/>
    <col min="8686" max="8686" width="36.140625" style="80" customWidth="1"/>
    <col min="8687" max="8687" width="10.42578125" style="80" customWidth="1"/>
    <col min="8688" max="8688" width="19.42578125" style="80" customWidth="1"/>
    <col min="8689" max="8689" width="11" style="80" customWidth="1"/>
    <col min="8690" max="8690" width="13" style="80" customWidth="1"/>
    <col min="8691" max="8691" width="9.42578125" style="80" customWidth="1"/>
    <col min="8692" max="8694" width="8.140625" style="80" customWidth="1"/>
    <col min="8695" max="8695" width="9.42578125" style="80" customWidth="1"/>
    <col min="8696" max="8696" width="7.42578125" style="80" customWidth="1"/>
    <col min="8697" max="8697" width="6.85546875" style="80" customWidth="1"/>
    <col min="8698" max="8698" width="6.28515625" style="80" customWidth="1"/>
    <col min="8699" max="8699" width="6.7109375" style="80" customWidth="1"/>
    <col min="8700" max="8700" width="6.28515625" style="80" customWidth="1"/>
    <col min="8701" max="8701" width="8.140625" style="80" customWidth="1"/>
    <col min="8702" max="8702" width="8" style="80" customWidth="1"/>
    <col min="8703" max="8940" width="9.140625" style="80"/>
    <col min="8941" max="8941" width="5.140625" style="80" customWidth="1"/>
    <col min="8942" max="8942" width="36.140625" style="80" customWidth="1"/>
    <col min="8943" max="8943" width="10.42578125" style="80" customWidth="1"/>
    <col min="8944" max="8944" width="19.42578125" style="80" customWidth="1"/>
    <col min="8945" max="8945" width="11" style="80" customWidth="1"/>
    <col min="8946" max="8946" width="13" style="80" customWidth="1"/>
    <col min="8947" max="8947" width="9.42578125" style="80" customWidth="1"/>
    <col min="8948" max="8950" width="8.140625" style="80" customWidth="1"/>
    <col min="8951" max="8951" width="9.42578125" style="80" customWidth="1"/>
    <col min="8952" max="8952" width="7.42578125" style="80" customWidth="1"/>
    <col min="8953" max="8953" width="6.85546875" style="80" customWidth="1"/>
    <col min="8954" max="8954" width="6.28515625" style="80" customWidth="1"/>
    <col min="8955" max="8955" width="6.7109375" style="80" customWidth="1"/>
    <col min="8956" max="8956" width="6.28515625" style="80" customWidth="1"/>
    <col min="8957" max="8957" width="8.140625" style="80" customWidth="1"/>
    <col min="8958" max="8958" width="8" style="80" customWidth="1"/>
    <col min="8959" max="9196" width="9.140625" style="80"/>
    <col min="9197" max="9197" width="5.140625" style="80" customWidth="1"/>
    <col min="9198" max="9198" width="36.140625" style="80" customWidth="1"/>
    <col min="9199" max="9199" width="10.42578125" style="80" customWidth="1"/>
    <col min="9200" max="9200" width="19.42578125" style="80" customWidth="1"/>
    <col min="9201" max="9201" width="11" style="80" customWidth="1"/>
    <col min="9202" max="9202" width="13" style="80" customWidth="1"/>
    <col min="9203" max="9203" width="9.42578125" style="80" customWidth="1"/>
    <col min="9204" max="9206" width="8.140625" style="80" customWidth="1"/>
    <col min="9207" max="9207" width="9.42578125" style="80" customWidth="1"/>
    <col min="9208" max="9208" width="7.42578125" style="80" customWidth="1"/>
    <col min="9209" max="9209" width="6.85546875" style="80" customWidth="1"/>
    <col min="9210" max="9210" width="6.28515625" style="80" customWidth="1"/>
    <col min="9211" max="9211" width="6.7109375" style="80" customWidth="1"/>
    <col min="9212" max="9212" width="6.28515625" style="80" customWidth="1"/>
    <col min="9213" max="9213" width="8.140625" style="80" customWidth="1"/>
    <col min="9214" max="9214" width="8" style="80" customWidth="1"/>
    <col min="9215" max="9452" width="9.140625" style="80"/>
    <col min="9453" max="9453" width="5.140625" style="80" customWidth="1"/>
    <col min="9454" max="9454" width="36.140625" style="80" customWidth="1"/>
    <col min="9455" max="9455" width="10.42578125" style="80" customWidth="1"/>
    <col min="9456" max="9456" width="19.42578125" style="80" customWidth="1"/>
    <col min="9457" max="9457" width="11" style="80" customWidth="1"/>
    <col min="9458" max="9458" width="13" style="80" customWidth="1"/>
    <col min="9459" max="9459" width="9.42578125" style="80" customWidth="1"/>
    <col min="9460" max="9462" width="8.140625" style="80" customWidth="1"/>
    <col min="9463" max="9463" width="9.42578125" style="80" customWidth="1"/>
    <col min="9464" max="9464" width="7.42578125" style="80" customWidth="1"/>
    <col min="9465" max="9465" width="6.85546875" style="80" customWidth="1"/>
    <col min="9466" max="9466" width="6.28515625" style="80" customWidth="1"/>
    <col min="9467" max="9467" width="6.7109375" style="80" customWidth="1"/>
    <col min="9468" max="9468" width="6.28515625" style="80" customWidth="1"/>
    <col min="9469" max="9469" width="8.140625" style="80" customWidth="1"/>
    <col min="9470" max="9470" width="8" style="80" customWidth="1"/>
    <col min="9471" max="9708" width="9.140625" style="80"/>
    <col min="9709" max="9709" width="5.140625" style="80" customWidth="1"/>
    <col min="9710" max="9710" width="36.140625" style="80" customWidth="1"/>
    <col min="9711" max="9711" width="10.42578125" style="80" customWidth="1"/>
    <col min="9712" max="9712" width="19.42578125" style="80" customWidth="1"/>
    <col min="9713" max="9713" width="11" style="80" customWidth="1"/>
    <col min="9714" max="9714" width="13" style="80" customWidth="1"/>
    <col min="9715" max="9715" width="9.42578125" style="80" customWidth="1"/>
    <col min="9716" max="9718" width="8.140625" style="80" customWidth="1"/>
    <col min="9719" max="9719" width="9.42578125" style="80" customWidth="1"/>
    <col min="9720" max="9720" width="7.42578125" style="80" customWidth="1"/>
    <col min="9721" max="9721" width="6.85546875" style="80" customWidth="1"/>
    <col min="9722" max="9722" width="6.28515625" style="80" customWidth="1"/>
    <col min="9723" max="9723" width="6.7109375" style="80" customWidth="1"/>
    <col min="9724" max="9724" width="6.28515625" style="80" customWidth="1"/>
    <col min="9725" max="9725" width="8.140625" style="80" customWidth="1"/>
    <col min="9726" max="9726" width="8" style="80" customWidth="1"/>
    <col min="9727" max="9964" width="9.140625" style="80"/>
    <col min="9965" max="9965" width="5.140625" style="80" customWidth="1"/>
    <col min="9966" max="9966" width="36.140625" style="80" customWidth="1"/>
    <col min="9967" max="9967" width="10.42578125" style="80" customWidth="1"/>
    <col min="9968" max="9968" width="19.42578125" style="80" customWidth="1"/>
    <col min="9969" max="9969" width="11" style="80" customWidth="1"/>
    <col min="9970" max="9970" width="13" style="80" customWidth="1"/>
    <col min="9971" max="9971" width="9.42578125" style="80" customWidth="1"/>
    <col min="9972" max="9974" width="8.140625" style="80" customWidth="1"/>
    <col min="9975" max="9975" width="9.42578125" style="80" customWidth="1"/>
    <col min="9976" max="9976" width="7.42578125" style="80" customWidth="1"/>
    <col min="9977" max="9977" width="6.85546875" style="80" customWidth="1"/>
    <col min="9978" max="9978" width="6.28515625" style="80" customWidth="1"/>
    <col min="9979" max="9979" width="6.7109375" style="80" customWidth="1"/>
    <col min="9980" max="9980" width="6.28515625" style="80" customWidth="1"/>
    <col min="9981" max="9981" width="8.140625" style="80" customWidth="1"/>
    <col min="9982" max="9982" width="8" style="80" customWidth="1"/>
    <col min="9983" max="10220" width="9.140625" style="80"/>
    <col min="10221" max="10221" width="5.140625" style="80" customWidth="1"/>
    <col min="10222" max="10222" width="36.140625" style="80" customWidth="1"/>
    <col min="10223" max="10223" width="10.42578125" style="80" customWidth="1"/>
    <col min="10224" max="10224" width="19.42578125" style="80" customWidth="1"/>
    <col min="10225" max="10225" width="11" style="80" customWidth="1"/>
    <col min="10226" max="10226" width="13" style="80" customWidth="1"/>
    <col min="10227" max="10227" width="9.42578125" style="80" customWidth="1"/>
    <col min="10228" max="10230" width="8.140625" style="80" customWidth="1"/>
    <col min="10231" max="10231" width="9.42578125" style="80" customWidth="1"/>
    <col min="10232" max="10232" width="7.42578125" style="80" customWidth="1"/>
    <col min="10233" max="10233" width="6.85546875" style="80" customWidth="1"/>
    <col min="10234" max="10234" width="6.28515625" style="80" customWidth="1"/>
    <col min="10235" max="10235" width="6.7109375" style="80" customWidth="1"/>
    <col min="10236" max="10236" width="6.28515625" style="80" customWidth="1"/>
    <col min="10237" max="10237" width="8.140625" style="80" customWidth="1"/>
    <col min="10238" max="10238" width="8" style="80" customWidth="1"/>
    <col min="10239" max="10476" width="9.140625" style="80"/>
    <col min="10477" max="10477" width="5.140625" style="80" customWidth="1"/>
    <col min="10478" max="10478" width="36.140625" style="80" customWidth="1"/>
    <col min="10479" max="10479" width="10.42578125" style="80" customWidth="1"/>
    <col min="10480" max="10480" width="19.42578125" style="80" customWidth="1"/>
    <col min="10481" max="10481" width="11" style="80" customWidth="1"/>
    <col min="10482" max="10482" width="13" style="80" customWidth="1"/>
    <col min="10483" max="10483" width="9.42578125" style="80" customWidth="1"/>
    <col min="10484" max="10486" width="8.140625" style="80" customWidth="1"/>
    <col min="10487" max="10487" width="9.42578125" style="80" customWidth="1"/>
    <col min="10488" max="10488" width="7.42578125" style="80" customWidth="1"/>
    <col min="10489" max="10489" width="6.85546875" style="80" customWidth="1"/>
    <col min="10490" max="10490" width="6.28515625" style="80" customWidth="1"/>
    <col min="10491" max="10491" width="6.7109375" style="80" customWidth="1"/>
    <col min="10492" max="10492" width="6.28515625" style="80" customWidth="1"/>
    <col min="10493" max="10493" width="8.140625" style="80" customWidth="1"/>
    <col min="10494" max="10494" width="8" style="80" customWidth="1"/>
    <col min="10495" max="10732" width="9.140625" style="80"/>
    <col min="10733" max="10733" width="5.140625" style="80" customWidth="1"/>
    <col min="10734" max="10734" width="36.140625" style="80" customWidth="1"/>
    <col min="10735" max="10735" width="10.42578125" style="80" customWidth="1"/>
    <col min="10736" max="10736" width="19.42578125" style="80" customWidth="1"/>
    <col min="10737" max="10737" width="11" style="80" customWidth="1"/>
    <col min="10738" max="10738" width="13" style="80" customWidth="1"/>
    <col min="10739" max="10739" width="9.42578125" style="80" customWidth="1"/>
    <col min="10740" max="10742" width="8.140625" style="80" customWidth="1"/>
    <col min="10743" max="10743" width="9.42578125" style="80" customWidth="1"/>
    <col min="10744" max="10744" width="7.42578125" style="80" customWidth="1"/>
    <col min="10745" max="10745" width="6.85546875" style="80" customWidth="1"/>
    <col min="10746" max="10746" width="6.28515625" style="80" customWidth="1"/>
    <col min="10747" max="10747" width="6.7109375" style="80" customWidth="1"/>
    <col min="10748" max="10748" width="6.28515625" style="80" customWidth="1"/>
    <col min="10749" max="10749" width="8.140625" style="80" customWidth="1"/>
    <col min="10750" max="10750" width="8" style="80" customWidth="1"/>
    <col min="10751" max="10988" width="9.140625" style="80"/>
    <col min="10989" max="10989" width="5.140625" style="80" customWidth="1"/>
    <col min="10990" max="10990" width="36.140625" style="80" customWidth="1"/>
    <col min="10991" max="10991" width="10.42578125" style="80" customWidth="1"/>
    <col min="10992" max="10992" width="19.42578125" style="80" customWidth="1"/>
    <col min="10993" max="10993" width="11" style="80" customWidth="1"/>
    <col min="10994" max="10994" width="13" style="80" customWidth="1"/>
    <col min="10995" max="10995" width="9.42578125" style="80" customWidth="1"/>
    <col min="10996" max="10998" width="8.140625" style="80" customWidth="1"/>
    <col min="10999" max="10999" width="9.42578125" style="80" customWidth="1"/>
    <col min="11000" max="11000" width="7.42578125" style="80" customWidth="1"/>
    <col min="11001" max="11001" width="6.85546875" style="80" customWidth="1"/>
    <col min="11002" max="11002" width="6.28515625" style="80" customWidth="1"/>
    <col min="11003" max="11003" width="6.7109375" style="80" customWidth="1"/>
    <col min="11004" max="11004" width="6.28515625" style="80" customWidth="1"/>
    <col min="11005" max="11005" width="8.140625" style="80" customWidth="1"/>
    <col min="11006" max="11006" width="8" style="80" customWidth="1"/>
    <col min="11007" max="11244" width="9.140625" style="80"/>
    <col min="11245" max="11245" width="5.140625" style="80" customWidth="1"/>
    <col min="11246" max="11246" width="36.140625" style="80" customWidth="1"/>
    <col min="11247" max="11247" width="10.42578125" style="80" customWidth="1"/>
    <col min="11248" max="11248" width="19.42578125" style="80" customWidth="1"/>
    <col min="11249" max="11249" width="11" style="80" customWidth="1"/>
    <col min="11250" max="11250" width="13" style="80" customWidth="1"/>
    <col min="11251" max="11251" width="9.42578125" style="80" customWidth="1"/>
    <col min="11252" max="11254" width="8.140625" style="80" customWidth="1"/>
    <col min="11255" max="11255" width="9.42578125" style="80" customWidth="1"/>
    <col min="11256" max="11256" width="7.42578125" style="80" customWidth="1"/>
    <col min="11257" max="11257" width="6.85546875" style="80" customWidth="1"/>
    <col min="11258" max="11258" width="6.28515625" style="80" customWidth="1"/>
    <col min="11259" max="11259" width="6.7109375" style="80" customWidth="1"/>
    <col min="11260" max="11260" width="6.28515625" style="80" customWidth="1"/>
    <col min="11261" max="11261" width="8.140625" style="80" customWidth="1"/>
    <col min="11262" max="11262" width="8" style="80" customWidth="1"/>
    <col min="11263" max="11500" width="9.140625" style="80"/>
    <col min="11501" max="11501" width="5.140625" style="80" customWidth="1"/>
    <col min="11502" max="11502" width="36.140625" style="80" customWidth="1"/>
    <col min="11503" max="11503" width="10.42578125" style="80" customWidth="1"/>
    <col min="11504" max="11504" width="19.42578125" style="80" customWidth="1"/>
    <col min="11505" max="11505" width="11" style="80" customWidth="1"/>
    <col min="11506" max="11506" width="13" style="80" customWidth="1"/>
    <col min="11507" max="11507" width="9.42578125" style="80" customWidth="1"/>
    <col min="11508" max="11510" width="8.140625" style="80" customWidth="1"/>
    <col min="11511" max="11511" width="9.42578125" style="80" customWidth="1"/>
    <col min="11512" max="11512" width="7.42578125" style="80" customWidth="1"/>
    <col min="11513" max="11513" width="6.85546875" style="80" customWidth="1"/>
    <col min="11514" max="11514" width="6.28515625" style="80" customWidth="1"/>
    <col min="11515" max="11515" width="6.7109375" style="80" customWidth="1"/>
    <col min="11516" max="11516" width="6.28515625" style="80" customWidth="1"/>
    <col min="11517" max="11517" width="8.140625" style="80" customWidth="1"/>
    <col min="11518" max="11518" width="8" style="80" customWidth="1"/>
    <col min="11519" max="11756" width="9.140625" style="80"/>
    <col min="11757" max="11757" width="5.140625" style="80" customWidth="1"/>
    <col min="11758" max="11758" width="36.140625" style="80" customWidth="1"/>
    <col min="11759" max="11759" width="10.42578125" style="80" customWidth="1"/>
    <col min="11760" max="11760" width="19.42578125" style="80" customWidth="1"/>
    <col min="11761" max="11761" width="11" style="80" customWidth="1"/>
    <col min="11762" max="11762" width="13" style="80" customWidth="1"/>
    <col min="11763" max="11763" width="9.42578125" style="80" customWidth="1"/>
    <col min="11764" max="11766" width="8.140625" style="80" customWidth="1"/>
    <col min="11767" max="11767" width="9.42578125" style="80" customWidth="1"/>
    <col min="11768" max="11768" width="7.42578125" style="80" customWidth="1"/>
    <col min="11769" max="11769" width="6.85546875" style="80" customWidth="1"/>
    <col min="11770" max="11770" width="6.28515625" style="80" customWidth="1"/>
    <col min="11771" max="11771" width="6.7109375" style="80" customWidth="1"/>
    <col min="11772" max="11772" width="6.28515625" style="80" customWidth="1"/>
    <col min="11773" max="11773" width="8.140625" style="80" customWidth="1"/>
    <col min="11774" max="11774" width="8" style="80" customWidth="1"/>
    <col min="11775" max="12012" width="9.140625" style="80"/>
    <col min="12013" max="12013" width="5.140625" style="80" customWidth="1"/>
    <col min="12014" max="12014" width="36.140625" style="80" customWidth="1"/>
    <col min="12015" max="12015" width="10.42578125" style="80" customWidth="1"/>
    <col min="12016" max="12016" width="19.42578125" style="80" customWidth="1"/>
    <col min="12017" max="12017" width="11" style="80" customWidth="1"/>
    <col min="12018" max="12018" width="13" style="80" customWidth="1"/>
    <col min="12019" max="12019" width="9.42578125" style="80" customWidth="1"/>
    <col min="12020" max="12022" width="8.140625" style="80" customWidth="1"/>
    <col min="12023" max="12023" width="9.42578125" style="80" customWidth="1"/>
    <col min="12024" max="12024" width="7.42578125" style="80" customWidth="1"/>
    <col min="12025" max="12025" width="6.85546875" style="80" customWidth="1"/>
    <col min="12026" max="12026" width="6.28515625" style="80" customWidth="1"/>
    <col min="12027" max="12027" width="6.7109375" style="80" customWidth="1"/>
    <col min="12028" max="12028" width="6.28515625" style="80" customWidth="1"/>
    <col min="12029" max="12029" width="8.140625" style="80" customWidth="1"/>
    <col min="12030" max="12030" width="8" style="80" customWidth="1"/>
    <col min="12031" max="12268" width="9.140625" style="80"/>
    <col min="12269" max="12269" width="5.140625" style="80" customWidth="1"/>
    <col min="12270" max="12270" width="36.140625" style="80" customWidth="1"/>
    <col min="12271" max="12271" width="10.42578125" style="80" customWidth="1"/>
    <col min="12272" max="12272" width="19.42578125" style="80" customWidth="1"/>
    <col min="12273" max="12273" width="11" style="80" customWidth="1"/>
    <col min="12274" max="12274" width="13" style="80" customWidth="1"/>
    <col min="12275" max="12275" width="9.42578125" style="80" customWidth="1"/>
    <col min="12276" max="12278" width="8.140625" style="80" customWidth="1"/>
    <col min="12279" max="12279" width="9.42578125" style="80" customWidth="1"/>
    <col min="12280" max="12280" width="7.42578125" style="80" customWidth="1"/>
    <col min="12281" max="12281" width="6.85546875" style="80" customWidth="1"/>
    <col min="12282" max="12282" width="6.28515625" style="80" customWidth="1"/>
    <col min="12283" max="12283" width="6.7109375" style="80" customWidth="1"/>
    <col min="12284" max="12284" width="6.28515625" style="80" customWidth="1"/>
    <col min="12285" max="12285" width="8.140625" style="80" customWidth="1"/>
    <col min="12286" max="12286" width="8" style="80" customWidth="1"/>
    <col min="12287" max="12524" width="9.140625" style="80"/>
    <col min="12525" max="12525" width="5.140625" style="80" customWidth="1"/>
    <col min="12526" max="12526" width="36.140625" style="80" customWidth="1"/>
    <col min="12527" max="12527" width="10.42578125" style="80" customWidth="1"/>
    <col min="12528" max="12528" width="19.42578125" style="80" customWidth="1"/>
    <col min="12529" max="12529" width="11" style="80" customWidth="1"/>
    <col min="12530" max="12530" width="13" style="80" customWidth="1"/>
    <col min="12531" max="12531" width="9.42578125" style="80" customWidth="1"/>
    <col min="12532" max="12534" width="8.140625" style="80" customWidth="1"/>
    <col min="12535" max="12535" width="9.42578125" style="80" customWidth="1"/>
    <col min="12536" max="12536" width="7.42578125" style="80" customWidth="1"/>
    <col min="12537" max="12537" width="6.85546875" style="80" customWidth="1"/>
    <col min="12538" max="12538" width="6.28515625" style="80" customWidth="1"/>
    <col min="12539" max="12539" width="6.7109375" style="80" customWidth="1"/>
    <col min="12540" max="12540" width="6.28515625" style="80" customWidth="1"/>
    <col min="12541" max="12541" width="8.140625" style="80" customWidth="1"/>
    <col min="12542" max="12542" width="8" style="80" customWidth="1"/>
    <col min="12543" max="12780" width="9.140625" style="80"/>
    <col min="12781" max="12781" width="5.140625" style="80" customWidth="1"/>
    <col min="12782" max="12782" width="36.140625" style="80" customWidth="1"/>
    <col min="12783" max="12783" width="10.42578125" style="80" customWidth="1"/>
    <col min="12784" max="12784" width="19.42578125" style="80" customWidth="1"/>
    <col min="12785" max="12785" width="11" style="80" customWidth="1"/>
    <col min="12786" max="12786" width="13" style="80" customWidth="1"/>
    <col min="12787" max="12787" width="9.42578125" style="80" customWidth="1"/>
    <col min="12788" max="12790" width="8.140625" style="80" customWidth="1"/>
    <col min="12791" max="12791" width="9.42578125" style="80" customWidth="1"/>
    <col min="12792" max="12792" width="7.42578125" style="80" customWidth="1"/>
    <col min="12793" max="12793" width="6.85546875" style="80" customWidth="1"/>
    <col min="12794" max="12794" width="6.28515625" style="80" customWidth="1"/>
    <col min="12795" max="12795" width="6.7109375" style="80" customWidth="1"/>
    <col min="12796" max="12796" width="6.28515625" style="80" customWidth="1"/>
    <col min="12797" max="12797" width="8.140625" style="80" customWidth="1"/>
    <col min="12798" max="12798" width="8" style="80" customWidth="1"/>
    <col min="12799" max="13036" width="9.140625" style="80"/>
    <col min="13037" max="13037" width="5.140625" style="80" customWidth="1"/>
    <col min="13038" max="13038" width="36.140625" style="80" customWidth="1"/>
    <col min="13039" max="13039" width="10.42578125" style="80" customWidth="1"/>
    <col min="13040" max="13040" width="19.42578125" style="80" customWidth="1"/>
    <col min="13041" max="13041" width="11" style="80" customWidth="1"/>
    <col min="13042" max="13042" width="13" style="80" customWidth="1"/>
    <col min="13043" max="13043" width="9.42578125" style="80" customWidth="1"/>
    <col min="13044" max="13046" width="8.140625" style="80" customWidth="1"/>
    <col min="13047" max="13047" width="9.42578125" style="80" customWidth="1"/>
    <col min="13048" max="13048" width="7.42578125" style="80" customWidth="1"/>
    <col min="13049" max="13049" width="6.85546875" style="80" customWidth="1"/>
    <col min="13050" max="13050" width="6.28515625" style="80" customWidth="1"/>
    <col min="13051" max="13051" width="6.7109375" style="80" customWidth="1"/>
    <col min="13052" max="13052" width="6.28515625" style="80" customWidth="1"/>
    <col min="13053" max="13053" width="8.140625" style="80" customWidth="1"/>
    <col min="13054" max="13054" width="8" style="80" customWidth="1"/>
    <col min="13055" max="13292" width="9.140625" style="80"/>
    <col min="13293" max="13293" width="5.140625" style="80" customWidth="1"/>
    <col min="13294" max="13294" width="36.140625" style="80" customWidth="1"/>
    <col min="13295" max="13295" width="10.42578125" style="80" customWidth="1"/>
    <col min="13296" max="13296" width="19.42578125" style="80" customWidth="1"/>
    <col min="13297" max="13297" width="11" style="80" customWidth="1"/>
    <col min="13298" max="13298" width="13" style="80" customWidth="1"/>
    <col min="13299" max="13299" width="9.42578125" style="80" customWidth="1"/>
    <col min="13300" max="13302" width="8.140625" style="80" customWidth="1"/>
    <col min="13303" max="13303" width="9.42578125" style="80" customWidth="1"/>
    <col min="13304" max="13304" width="7.42578125" style="80" customWidth="1"/>
    <col min="13305" max="13305" width="6.85546875" style="80" customWidth="1"/>
    <col min="13306" max="13306" width="6.28515625" style="80" customWidth="1"/>
    <col min="13307" max="13307" width="6.7109375" style="80" customWidth="1"/>
    <col min="13308" max="13308" width="6.28515625" style="80" customWidth="1"/>
    <col min="13309" max="13309" width="8.140625" style="80" customWidth="1"/>
    <col min="13310" max="13310" width="8" style="80" customWidth="1"/>
    <col min="13311" max="13548" width="9.140625" style="80"/>
    <col min="13549" max="13549" width="5.140625" style="80" customWidth="1"/>
    <col min="13550" max="13550" width="36.140625" style="80" customWidth="1"/>
    <col min="13551" max="13551" width="10.42578125" style="80" customWidth="1"/>
    <col min="13552" max="13552" width="19.42578125" style="80" customWidth="1"/>
    <col min="13553" max="13553" width="11" style="80" customWidth="1"/>
    <col min="13554" max="13554" width="13" style="80" customWidth="1"/>
    <col min="13555" max="13555" width="9.42578125" style="80" customWidth="1"/>
    <col min="13556" max="13558" width="8.140625" style="80" customWidth="1"/>
    <col min="13559" max="13559" width="9.42578125" style="80" customWidth="1"/>
    <col min="13560" max="13560" width="7.42578125" style="80" customWidth="1"/>
    <col min="13561" max="13561" width="6.85546875" style="80" customWidth="1"/>
    <col min="13562" max="13562" width="6.28515625" style="80" customWidth="1"/>
    <col min="13563" max="13563" width="6.7109375" style="80" customWidth="1"/>
    <col min="13564" max="13564" width="6.28515625" style="80" customWidth="1"/>
    <col min="13565" max="13565" width="8.140625" style="80" customWidth="1"/>
    <col min="13566" max="13566" width="8" style="80" customWidth="1"/>
    <col min="13567" max="13804" width="9.140625" style="80"/>
    <col min="13805" max="13805" width="5.140625" style="80" customWidth="1"/>
    <col min="13806" max="13806" width="36.140625" style="80" customWidth="1"/>
    <col min="13807" max="13807" width="10.42578125" style="80" customWidth="1"/>
    <col min="13808" max="13808" width="19.42578125" style="80" customWidth="1"/>
    <col min="13809" max="13809" width="11" style="80" customWidth="1"/>
    <col min="13810" max="13810" width="13" style="80" customWidth="1"/>
    <col min="13811" max="13811" width="9.42578125" style="80" customWidth="1"/>
    <col min="13812" max="13814" width="8.140625" style="80" customWidth="1"/>
    <col min="13815" max="13815" width="9.42578125" style="80" customWidth="1"/>
    <col min="13816" max="13816" width="7.42578125" style="80" customWidth="1"/>
    <col min="13817" max="13817" width="6.85546875" style="80" customWidth="1"/>
    <col min="13818" max="13818" width="6.28515625" style="80" customWidth="1"/>
    <col min="13819" max="13819" width="6.7109375" style="80" customWidth="1"/>
    <col min="13820" max="13820" width="6.28515625" style="80" customWidth="1"/>
    <col min="13821" max="13821" width="8.140625" style="80" customWidth="1"/>
    <col min="13822" max="13822" width="8" style="80" customWidth="1"/>
    <col min="13823" max="14060" width="9.140625" style="80"/>
    <col min="14061" max="14061" width="5.140625" style="80" customWidth="1"/>
    <col min="14062" max="14062" width="36.140625" style="80" customWidth="1"/>
    <col min="14063" max="14063" width="10.42578125" style="80" customWidth="1"/>
    <col min="14064" max="14064" width="19.42578125" style="80" customWidth="1"/>
    <col min="14065" max="14065" width="11" style="80" customWidth="1"/>
    <col min="14066" max="14066" width="13" style="80" customWidth="1"/>
    <col min="14067" max="14067" width="9.42578125" style="80" customWidth="1"/>
    <col min="14068" max="14070" width="8.140625" style="80" customWidth="1"/>
    <col min="14071" max="14071" width="9.42578125" style="80" customWidth="1"/>
    <col min="14072" max="14072" width="7.42578125" style="80" customWidth="1"/>
    <col min="14073" max="14073" width="6.85546875" style="80" customWidth="1"/>
    <col min="14074" max="14074" width="6.28515625" style="80" customWidth="1"/>
    <col min="14075" max="14075" width="6.7109375" style="80" customWidth="1"/>
    <col min="14076" max="14076" width="6.28515625" style="80" customWidth="1"/>
    <col min="14077" max="14077" width="8.140625" style="80" customWidth="1"/>
    <col min="14078" max="14078" width="8" style="80" customWidth="1"/>
    <col min="14079" max="14316" width="9.140625" style="80"/>
    <col min="14317" max="14317" width="5.140625" style="80" customWidth="1"/>
    <col min="14318" max="14318" width="36.140625" style="80" customWidth="1"/>
    <col min="14319" max="14319" width="10.42578125" style="80" customWidth="1"/>
    <col min="14320" max="14320" width="19.42578125" style="80" customWidth="1"/>
    <col min="14321" max="14321" width="11" style="80" customWidth="1"/>
    <col min="14322" max="14322" width="13" style="80" customWidth="1"/>
    <col min="14323" max="14323" width="9.42578125" style="80" customWidth="1"/>
    <col min="14324" max="14326" width="8.140625" style="80" customWidth="1"/>
    <col min="14327" max="14327" width="9.42578125" style="80" customWidth="1"/>
    <col min="14328" max="14328" width="7.42578125" style="80" customWidth="1"/>
    <col min="14329" max="14329" width="6.85546875" style="80" customWidth="1"/>
    <col min="14330" max="14330" width="6.28515625" style="80" customWidth="1"/>
    <col min="14331" max="14331" width="6.7109375" style="80" customWidth="1"/>
    <col min="14332" max="14332" width="6.28515625" style="80" customWidth="1"/>
    <col min="14333" max="14333" width="8.140625" style="80" customWidth="1"/>
    <col min="14334" max="14334" width="8" style="80" customWidth="1"/>
    <col min="14335" max="14572" width="9.140625" style="80"/>
    <col min="14573" max="14573" width="5.140625" style="80" customWidth="1"/>
    <col min="14574" max="14574" width="36.140625" style="80" customWidth="1"/>
    <col min="14575" max="14575" width="10.42578125" style="80" customWidth="1"/>
    <col min="14576" max="14576" width="19.42578125" style="80" customWidth="1"/>
    <col min="14577" max="14577" width="11" style="80" customWidth="1"/>
    <col min="14578" max="14578" width="13" style="80" customWidth="1"/>
    <col min="14579" max="14579" width="9.42578125" style="80" customWidth="1"/>
    <col min="14580" max="14582" width="8.140625" style="80" customWidth="1"/>
    <col min="14583" max="14583" width="9.42578125" style="80" customWidth="1"/>
    <col min="14584" max="14584" width="7.42578125" style="80" customWidth="1"/>
    <col min="14585" max="14585" width="6.85546875" style="80" customWidth="1"/>
    <col min="14586" max="14586" width="6.28515625" style="80" customWidth="1"/>
    <col min="14587" max="14587" width="6.7109375" style="80" customWidth="1"/>
    <col min="14588" max="14588" width="6.28515625" style="80" customWidth="1"/>
    <col min="14589" max="14589" width="8.140625" style="80" customWidth="1"/>
    <col min="14590" max="14590" width="8" style="80" customWidth="1"/>
    <col min="14591" max="14828" width="9.140625" style="80"/>
    <col min="14829" max="14829" width="5.140625" style="80" customWidth="1"/>
    <col min="14830" max="14830" width="36.140625" style="80" customWidth="1"/>
    <col min="14831" max="14831" width="10.42578125" style="80" customWidth="1"/>
    <col min="14832" max="14832" width="19.42578125" style="80" customWidth="1"/>
    <col min="14833" max="14833" width="11" style="80" customWidth="1"/>
    <col min="14834" max="14834" width="13" style="80" customWidth="1"/>
    <col min="14835" max="14835" width="9.42578125" style="80" customWidth="1"/>
    <col min="14836" max="14838" width="8.140625" style="80" customWidth="1"/>
    <col min="14839" max="14839" width="9.42578125" style="80" customWidth="1"/>
    <col min="14840" max="14840" width="7.42578125" style="80" customWidth="1"/>
    <col min="14841" max="14841" width="6.85546875" style="80" customWidth="1"/>
    <col min="14842" max="14842" width="6.28515625" style="80" customWidth="1"/>
    <col min="14843" max="14843" width="6.7109375" style="80" customWidth="1"/>
    <col min="14844" max="14844" width="6.28515625" style="80" customWidth="1"/>
    <col min="14845" max="14845" width="8.140625" style="80" customWidth="1"/>
    <col min="14846" max="14846" width="8" style="80" customWidth="1"/>
    <col min="14847" max="15084" width="9.140625" style="80"/>
    <col min="15085" max="15085" width="5.140625" style="80" customWidth="1"/>
    <col min="15086" max="15086" width="36.140625" style="80" customWidth="1"/>
    <col min="15087" max="15087" width="10.42578125" style="80" customWidth="1"/>
    <col min="15088" max="15088" width="19.42578125" style="80" customWidth="1"/>
    <col min="15089" max="15089" width="11" style="80" customWidth="1"/>
    <col min="15090" max="15090" width="13" style="80" customWidth="1"/>
    <col min="15091" max="15091" width="9.42578125" style="80" customWidth="1"/>
    <col min="15092" max="15094" width="8.140625" style="80" customWidth="1"/>
    <col min="15095" max="15095" width="9.42578125" style="80" customWidth="1"/>
    <col min="15096" max="15096" width="7.42578125" style="80" customWidth="1"/>
    <col min="15097" max="15097" width="6.85546875" style="80" customWidth="1"/>
    <col min="15098" max="15098" width="6.28515625" style="80" customWidth="1"/>
    <col min="15099" max="15099" width="6.7109375" style="80" customWidth="1"/>
    <col min="15100" max="15100" width="6.28515625" style="80" customWidth="1"/>
    <col min="15101" max="15101" width="8.140625" style="80" customWidth="1"/>
    <col min="15102" max="15102" width="8" style="80" customWidth="1"/>
    <col min="15103" max="15340" width="9.140625" style="80"/>
    <col min="15341" max="15341" width="5.140625" style="80" customWidth="1"/>
    <col min="15342" max="15342" width="36.140625" style="80" customWidth="1"/>
    <col min="15343" max="15343" width="10.42578125" style="80" customWidth="1"/>
    <col min="15344" max="15344" width="19.42578125" style="80" customWidth="1"/>
    <col min="15345" max="15345" width="11" style="80" customWidth="1"/>
    <col min="15346" max="15346" width="13" style="80" customWidth="1"/>
    <col min="15347" max="15347" width="9.42578125" style="80" customWidth="1"/>
    <col min="15348" max="15350" width="8.140625" style="80" customWidth="1"/>
    <col min="15351" max="15351" width="9.42578125" style="80" customWidth="1"/>
    <col min="15352" max="15352" width="7.42578125" style="80" customWidth="1"/>
    <col min="15353" max="15353" width="6.85546875" style="80" customWidth="1"/>
    <col min="15354" max="15354" width="6.28515625" style="80" customWidth="1"/>
    <col min="15355" max="15355" width="6.7109375" style="80" customWidth="1"/>
    <col min="15356" max="15356" width="6.28515625" style="80" customWidth="1"/>
    <col min="15357" max="15357" width="8.140625" style="80" customWidth="1"/>
    <col min="15358" max="15358" width="8" style="80" customWidth="1"/>
    <col min="15359" max="15596" width="9.140625" style="80"/>
    <col min="15597" max="15597" width="5.140625" style="80" customWidth="1"/>
    <col min="15598" max="15598" width="36.140625" style="80" customWidth="1"/>
    <col min="15599" max="15599" width="10.42578125" style="80" customWidth="1"/>
    <col min="15600" max="15600" width="19.42578125" style="80" customWidth="1"/>
    <col min="15601" max="15601" width="11" style="80" customWidth="1"/>
    <col min="15602" max="15602" width="13" style="80" customWidth="1"/>
    <col min="15603" max="15603" width="9.42578125" style="80" customWidth="1"/>
    <col min="15604" max="15606" width="8.140625" style="80" customWidth="1"/>
    <col min="15607" max="15607" width="9.42578125" style="80" customWidth="1"/>
    <col min="15608" max="15608" width="7.42578125" style="80" customWidth="1"/>
    <col min="15609" max="15609" width="6.85546875" style="80" customWidth="1"/>
    <col min="15610" max="15610" width="6.28515625" style="80" customWidth="1"/>
    <col min="15611" max="15611" width="6.7109375" style="80" customWidth="1"/>
    <col min="15612" max="15612" width="6.28515625" style="80" customWidth="1"/>
    <col min="15613" max="15613" width="8.140625" style="80" customWidth="1"/>
    <col min="15614" max="15614" width="8" style="80" customWidth="1"/>
    <col min="15615" max="15852" width="9.140625" style="80"/>
    <col min="15853" max="15853" width="5.140625" style="80" customWidth="1"/>
    <col min="15854" max="15854" width="36.140625" style="80" customWidth="1"/>
    <col min="15855" max="15855" width="10.42578125" style="80" customWidth="1"/>
    <col min="15856" max="15856" width="19.42578125" style="80" customWidth="1"/>
    <col min="15857" max="15857" width="11" style="80" customWidth="1"/>
    <col min="15858" max="15858" width="13" style="80" customWidth="1"/>
    <col min="15859" max="15859" width="9.42578125" style="80" customWidth="1"/>
    <col min="15860" max="15862" width="8.140625" style="80" customWidth="1"/>
    <col min="15863" max="15863" width="9.42578125" style="80" customWidth="1"/>
    <col min="15864" max="15864" width="7.42578125" style="80" customWidth="1"/>
    <col min="15865" max="15865" width="6.85546875" style="80" customWidth="1"/>
    <col min="15866" max="15866" width="6.28515625" style="80" customWidth="1"/>
    <col min="15867" max="15867" width="6.7109375" style="80" customWidth="1"/>
    <col min="15868" max="15868" width="6.28515625" style="80" customWidth="1"/>
    <col min="15869" max="15869" width="8.140625" style="80" customWidth="1"/>
    <col min="15870" max="15870" width="8" style="80" customWidth="1"/>
    <col min="15871" max="16108" width="9.140625" style="80"/>
    <col min="16109" max="16109" width="5.140625" style="80" customWidth="1"/>
    <col min="16110" max="16110" width="36.140625" style="80" customWidth="1"/>
    <col min="16111" max="16111" width="10.42578125" style="80" customWidth="1"/>
    <col min="16112" max="16112" width="19.42578125" style="80" customWidth="1"/>
    <col min="16113" max="16113" width="11" style="80" customWidth="1"/>
    <col min="16114" max="16114" width="13" style="80" customWidth="1"/>
    <col min="16115" max="16115" width="9.42578125" style="80" customWidth="1"/>
    <col min="16116" max="16118" width="8.140625" style="80" customWidth="1"/>
    <col min="16119" max="16119" width="9.42578125" style="80" customWidth="1"/>
    <col min="16120" max="16120" width="7.42578125" style="80" customWidth="1"/>
    <col min="16121" max="16121" width="6.85546875" style="80" customWidth="1"/>
    <col min="16122" max="16122" width="6.28515625" style="80" customWidth="1"/>
    <col min="16123" max="16123" width="6.7109375" style="80" customWidth="1"/>
    <col min="16124" max="16124" width="6.28515625" style="80" customWidth="1"/>
    <col min="16125" max="16125" width="8.140625" style="80" customWidth="1"/>
    <col min="16126" max="16126" width="8" style="80" customWidth="1"/>
    <col min="16127" max="16364" width="9.140625" style="80"/>
    <col min="16365" max="16384" width="8.85546875" style="80" customWidth="1"/>
  </cols>
  <sheetData>
    <row r="1" spans="1:19" ht="12.75" customHeight="1" x14ac:dyDescent="0.25">
      <c r="A1" s="80"/>
      <c r="B1" s="81"/>
      <c r="C1" s="82"/>
      <c r="D1" s="82"/>
      <c r="E1" s="83"/>
      <c r="F1" s="83"/>
    </row>
    <row r="2" spans="1:19" ht="12.75" customHeight="1" thickBot="1" x14ac:dyDescent="0.3">
      <c r="A2" s="85"/>
      <c r="C2" s="80"/>
      <c r="R2" s="86"/>
    </row>
    <row r="3" spans="1:19" ht="40.5" customHeight="1" thickBot="1" x14ac:dyDescent="0.3">
      <c r="A3" s="80"/>
      <c r="B3" s="501" t="s">
        <v>917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</row>
    <row r="4" spans="1:19" ht="16.5" customHeight="1" thickBot="1" x14ac:dyDescent="0.3">
      <c r="A4" s="80"/>
      <c r="B4" s="502"/>
      <c r="C4" s="503"/>
      <c r="D4" s="503"/>
      <c r="E4" s="503"/>
      <c r="F4" s="503"/>
      <c r="G4" s="504" t="s">
        <v>918</v>
      </c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</row>
    <row r="5" spans="1:19" ht="19.149999999999999" customHeight="1" thickBot="1" x14ac:dyDescent="0.3">
      <c r="A5" s="489" t="s">
        <v>0</v>
      </c>
      <c r="B5" s="492" t="s">
        <v>1</v>
      </c>
      <c r="C5" s="492" t="s">
        <v>2</v>
      </c>
      <c r="D5" s="492" t="s">
        <v>3</v>
      </c>
      <c r="E5" s="495" t="s">
        <v>4</v>
      </c>
      <c r="F5" s="495" t="s">
        <v>5</v>
      </c>
      <c r="G5" s="498" t="s">
        <v>6</v>
      </c>
      <c r="H5" s="498" t="s">
        <v>7</v>
      </c>
      <c r="I5" s="498"/>
      <c r="J5" s="498"/>
      <c r="K5" s="498" t="s">
        <v>8</v>
      </c>
      <c r="L5" s="498" t="s">
        <v>9</v>
      </c>
      <c r="M5" s="498" t="s">
        <v>10</v>
      </c>
      <c r="N5" s="498" t="s">
        <v>11</v>
      </c>
      <c r="O5" s="498" t="s">
        <v>12</v>
      </c>
      <c r="P5" s="498" t="s">
        <v>13</v>
      </c>
      <c r="Q5" s="498" t="s">
        <v>14</v>
      </c>
      <c r="R5" s="505" t="s">
        <v>15</v>
      </c>
    </row>
    <row r="6" spans="1:19" ht="19.149999999999999" customHeight="1" thickBot="1" x14ac:dyDescent="0.3">
      <c r="A6" s="490"/>
      <c r="B6" s="493"/>
      <c r="C6" s="493"/>
      <c r="D6" s="493"/>
      <c r="E6" s="496"/>
      <c r="F6" s="496"/>
      <c r="G6" s="499"/>
      <c r="H6" s="163" t="s">
        <v>16</v>
      </c>
      <c r="I6" s="163" t="s">
        <v>17</v>
      </c>
      <c r="J6" s="163" t="s">
        <v>18</v>
      </c>
      <c r="K6" s="499"/>
      <c r="L6" s="499"/>
      <c r="M6" s="499"/>
      <c r="N6" s="499"/>
      <c r="O6" s="499"/>
      <c r="P6" s="499"/>
      <c r="Q6" s="499"/>
      <c r="R6" s="506"/>
    </row>
    <row r="7" spans="1:19" ht="19.149999999999999" customHeight="1" thickBot="1" x14ac:dyDescent="0.3">
      <c r="A7" s="491"/>
      <c r="B7" s="494"/>
      <c r="C7" s="494"/>
      <c r="D7" s="494"/>
      <c r="E7" s="497"/>
      <c r="F7" s="497"/>
      <c r="G7" s="500"/>
      <c r="H7" s="324" t="s">
        <v>19</v>
      </c>
      <c r="I7" s="324" t="s">
        <v>20</v>
      </c>
      <c r="J7" s="324" t="s">
        <v>19</v>
      </c>
      <c r="K7" s="500"/>
      <c r="L7" s="500"/>
      <c r="M7" s="500"/>
      <c r="N7" s="500"/>
      <c r="O7" s="500"/>
      <c r="P7" s="500"/>
      <c r="Q7" s="500"/>
      <c r="R7" s="507"/>
    </row>
    <row r="8" spans="1:19" s="99" customFormat="1" ht="25.5" x14ac:dyDescent="0.25">
      <c r="A8" s="315">
        <v>1</v>
      </c>
      <c r="B8" s="316" t="s">
        <v>21</v>
      </c>
      <c r="C8" s="130"/>
      <c r="D8" s="100" t="s">
        <v>22</v>
      </c>
      <c r="E8" s="317"/>
      <c r="F8" s="317" t="s">
        <v>23</v>
      </c>
      <c r="G8" s="318" t="s">
        <v>776</v>
      </c>
      <c r="H8" s="318">
        <v>24</v>
      </c>
      <c r="I8" s="319">
        <v>9.85</v>
      </c>
      <c r="J8" s="318">
        <v>24</v>
      </c>
      <c r="K8" s="320" t="s">
        <v>776</v>
      </c>
      <c r="L8" s="321">
        <v>424</v>
      </c>
      <c r="M8" s="96">
        <v>27847</v>
      </c>
      <c r="N8" s="96">
        <v>1200</v>
      </c>
      <c r="O8" s="96">
        <v>15500</v>
      </c>
      <c r="P8" s="96">
        <v>690</v>
      </c>
      <c r="Q8" s="322" t="s">
        <v>776</v>
      </c>
      <c r="R8" s="323" t="s">
        <v>776</v>
      </c>
      <c r="S8" s="186"/>
    </row>
    <row r="9" spans="1:19" s="99" customFormat="1" ht="25.5" x14ac:dyDescent="0.25">
      <c r="A9" s="87">
        <v>2</v>
      </c>
      <c r="B9" s="88" t="s">
        <v>24</v>
      </c>
      <c r="C9" s="89"/>
      <c r="D9" s="90" t="s">
        <v>25</v>
      </c>
      <c r="E9" s="91" t="s">
        <v>777</v>
      </c>
      <c r="F9" s="91" t="s">
        <v>23</v>
      </c>
      <c r="G9" s="92" t="s">
        <v>776</v>
      </c>
      <c r="H9" s="92">
        <v>12</v>
      </c>
      <c r="I9" s="93">
        <v>9.85</v>
      </c>
      <c r="J9" s="92">
        <v>24</v>
      </c>
      <c r="K9" s="94" t="s">
        <v>776</v>
      </c>
      <c r="L9" s="95">
        <f>ROUND(L8*0.5,0)</f>
        <v>212</v>
      </c>
      <c r="M9" s="96">
        <v>27847</v>
      </c>
      <c r="N9" s="96">
        <v>1200</v>
      </c>
      <c r="O9" s="96">
        <v>15500</v>
      </c>
      <c r="P9" s="96">
        <v>690</v>
      </c>
      <c r="Q9" s="97" t="s">
        <v>776</v>
      </c>
      <c r="R9" s="98" t="s">
        <v>776</v>
      </c>
      <c r="S9" s="186"/>
    </row>
    <row r="10" spans="1:19" s="99" customFormat="1" x14ac:dyDescent="0.25">
      <c r="A10" s="87"/>
      <c r="B10" s="88"/>
      <c r="C10" s="89"/>
      <c r="D10" s="90"/>
      <c r="E10" s="91"/>
      <c r="F10" s="91"/>
      <c r="G10" s="92"/>
      <c r="H10" s="92"/>
      <c r="I10" s="93"/>
      <c r="J10" s="92"/>
      <c r="K10" s="94"/>
      <c r="L10" s="95"/>
      <c r="M10" s="96"/>
      <c r="N10" s="96"/>
      <c r="O10" s="96"/>
      <c r="P10" s="96"/>
      <c r="Q10" s="97"/>
      <c r="R10" s="98"/>
      <c r="S10" s="186"/>
    </row>
    <row r="11" spans="1:19" s="99" customFormat="1" ht="25.5" x14ac:dyDescent="0.25">
      <c r="A11" s="87">
        <v>3</v>
      </c>
      <c r="B11" s="88" t="s">
        <v>21</v>
      </c>
      <c r="C11" s="89"/>
      <c r="D11" s="90" t="s">
        <v>22</v>
      </c>
      <c r="E11" s="91"/>
      <c r="F11" s="91" t="s">
        <v>26</v>
      </c>
      <c r="G11" s="92" t="s">
        <v>776</v>
      </c>
      <c r="H11" s="92">
        <v>50</v>
      </c>
      <c r="I11" s="93">
        <v>22.962962962962962</v>
      </c>
      <c r="J11" s="92">
        <v>27</v>
      </c>
      <c r="K11" s="94" t="s">
        <v>776</v>
      </c>
      <c r="L11" s="95">
        <v>424</v>
      </c>
      <c r="M11" s="96">
        <v>27847</v>
      </c>
      <c r="N11" s="96">
        <v>1200</v>
      </c>
      <c r="O11" s="96">
        <v>15500</v>
      </c>
      <c r="P11" s="96">
        <v>690</v>
      </c>
      <c r="Q11" s="97" t="s">
        <v>776</v>
      </c>
      <c r="R11" s="98" t="s">
        <v>776</v>
      </c>
      <c r="S11" s="186"/>
    </row>
    <row r="12" spans="1:19" s="99" customFormat="1" ht="25.5" x14ac:dyDescent="0.25">
      <c r="A12" s="87">
        <v>4</v>
      </c>
      <c r="B12" s="88" t="s">
        <v>24</v>
      </c>
      <c r="C12" s="89"/>
      <c r="D12" s="90" t="s">
        <v>25</v>
      </c>
      <c r="E12" s="91" t="s">
        <v>777</v>
      </c>
      <c r="F12" s="91" t="s">
        <v>26</v>
      </c>
      <c r="G12" s="92" t="s">
        <v>776</v>
      </c>
      <c r="H12" s="92">
        <v>25</v>
      </c>
      <c r="I12" s="93">
        <v>22.96</v>
      </c>
      <c r="J12" s="92">
        <v>27</v>
      </c>
      <c r="K12" s="94" t="s">
        <v>776</v>
      </c>
      <c r="L12" s="95">
        <f>ROUND(L11*0.5,0)</f>
        <v>212</v>
      </c>
      <c r="M12" s="96">
        <v>27847</v>
      </c>
      <c r="N12" s="96">
        <v>1200</v>
      </c>
      <c r="O12" s="96">
        <v>15500</v>
      </c>
      <c r="P12" s="96">
        <v>690</v>
      </c>
      <c r="Q12" s="97" t="s">
        <v>776</v>
      </c>
      <c r="R12" s="98" t="s">
        <v>776</v>
      </c>
      <c r="S12" s="186"/>
    </row>
    <row r="13" spans="1:19" s="99" customFormat="1" x14ac:dyDescent="0.25">
      <c r="A13" s="87"/>
      <c r="B13" s="88"/>
      <c r="C13" s="89"/>
      <c r="D13" s="90"/>
      <c r="E13" s="91"/>
      <c r="F13" s="91"/>
      <c r="G13" s="92"/>
      <c r="H13" s="92"/>
      <c r="I13" s="93"/>
      <c r="J13" s="92"/>
      <c r="K13" s="94"/>
      <c r="L13" s="95"/>
      <c r="M13" s="96"/>
      <c r="N13" s="96"/>
      <c r="O13" s="96"/>
      <c r="P13" s="96"/>
      <c r="Q13" s="97"/>
      <c r="R13" s="98"/>
      <c r="S13" s="186"/>
    </row>
    <row r="14" spans="1:19" s="99" customFormat="1" ht="25.5" x14ac:dyDescent="0.25">
      <c r="A14" s="87">
        <v>5</v>
      </c>
      <c r="B14" s="88" t="s">
        <v>21</v>
      </c>
      <c r="C14" s="89"/>
      <c r="D14" s="90" t="s">
        <v>22</v>
      </c>
      <c r="E14" s="91"/>
      <c r="F14" s="91" t="s">
        <v>27</v>
      </c>
      <c r="G14" s="92" t="s">
        <v>776</v>
      </c>
      <c r="H14" s="92">
        <v>55</v>
      </c>
      <c r="I14" s="93">
        <v>25.476785714285715</v>
      </c>
      <c r="J14" s="92">
        <v>28</v>
      </c>
      <c r="K14" s="94" t="s">
        <v>776</v>
      </c>
      <c r="L14" s="95">
        <v>424</v>
      </c>
      <c r="M14" s="96">
        <v>27847</v>
      </c>
      <c r="N14" s="96">
        <v>1200</v>
      </c>
      <c r="O14" s="96">
        <v>15500</v>
      </c>
      <c r="P14" s="96">
        <v>690</v>
      </c>
      <c r="Q14" s="97" t="s">
        <v>776</v>
      </c>
      <c r="R14" s="98" t="s">
        <v>776</v>
      </c>
      <c r="S14" s="186"/>
    </row>
    <row r="15" spans="1:19" s="99" customFormat="1" ht="25.5" x14ac:dyDescent="0.25">
      <c r="A15" s="87">
        <v>6</v>
      </c>
      <c r="B15" s="88" t="s">
        <v>24</v>
      </c>
      <c r="C15" s="89"/>
      <c r="D15" s="90" t="s">
        <v>25</v>
      </c>
      <c r="E15" s="91" t="s">
        <v>777</v>
      </c>
      <c r="F15" s="91" t="s">
        <v>27</v>
      </c>
      <c r="G15" s="92" t="s">
        <v>776</v>
      </c>
      <c r="H15" s="92">
        <v>27.5</v>
      </c>
      <c r="I15" s="93">
        <v>25.476785714285715</v>
      </c>
      <c r="J15" s="92">
        <v>28</v>
      </c>
      <c r="K15" s="94" t="s">
        <v>776</v>
      </c>
      <c r="L15" s="95">
        <f>ROUND(L14*0.5,0)</f>
        <v>212</v>
      </c>
      <c r="M15" s="96">
        <v>27847</v>
      </c>
      <c r="N15" s="96">
        <v>1200</v>
      </c>
      <c r="O15" s="96">
        <v>15500</v>
      </c>
      <c r="P15" s="96">
        <v>690</v>
      </c>
      <c r="Q15" s="97" t="s">
        <v>776</v>
      </c>
      <c r="R15" s="98" t="s">
        <v>776</v>
      </c>
      <c r="S15" s="186"/>
    </row>
    <row r="16" spans="1:19" s="99" customFormat="1" x14ac:dyDescent="0.25">
      <c r="A16" s="87"/>
      <c r="B16" s="88"/>
      <c r="C16" s="89"/>
      <c r="D16" s="90"/>
      <c r="E16" s="91"/>
      <c r="F16" s="91"/>
      <c r="G16" s="92"/>
      <c r="H16" s="92"/>
      <c r="I16" s="93"/>
      <c r="J16" s="92"/>
      <c r="K16" s="94"/>
      <c r="L16" s="95"/>
      <c r="M16" s="96"/>
      <c r="N16" s="96"/>
      <c r="O16" s="96"/>
      <c r="P16" s="96"/>
      <c r="Q16" s="97"/>
      <c r="R16" s="98"/>
      <c r="S16" s="186"/>
    </row>
    <row r="17" spans="1:19" s="99" customFormat="1" ht="25.5" x14ac:dyDescent="0.25">
      <c r="A17" s="87">
        <v>7</v>
      </c>
      <c r="B17" s="88" t="s">
        <v>21</v>
      </c>
      <c r="C17" s="89"/>
      <c r="D17" s="90" t="s">
        <v>22</v>
      </c>
      <c r="E17" s="91"/>
      <c r="F17" s="91" t="s">
        <v>28</v>
      </c>
      <c r="G17" s="92" t="s">
        <v>776</v>
      </c>
      <c r="H17" s="92">
        <v>55</v>
      </c>
      <c r="I17" s="93">
        <v>24.99655172413793</v>
      </c>
      <c r="J17" s="92">
        <v>29</v>
      </c>
      <c r="K17" s="94" t="s">
        <v>776</v>
      </c>
      <c r="L17" s="95">
        <v>424</v>
      </c>
      <c r="M17" s="96">
        <v>27847</v>
      </c>
      <c r="N17" s="96">
        <v>1200</v>
      </c>
      <c r="O17" s="96">
        <v>15500</v>
      </c>
      <c r="P17" s="96">
        <v>690</v>
      </c>
      <c r="Q17" s="97" t="s">
        <v>776</v>
      </c>
      <c r="R17" s="98" t="s">
        <v>776</v>
      </c>
      <c r="S17" s="186"/>
    </row>
    <row r="18" spans="1:19" s="99" customFormat="1" ht="25.5" x14ac:dyDescent="0.25">
      <c r="A18" s="87">
        <v>8</v>
      </c>
      <c r="B18" s="88" t="s">
        <v>24</v>
      </c>
      <c r="C18" s="89"/>
      <c r="D18" s="90" t="s">
        <v>25</v>
      </c>
      <c r="E18" s="91" t="s">
        <v>777</v>
      </c>
      <c r="F18" s="91" t="s">
        <v>28</v>
      </c>
      <c r="G18" s="92" t="s">
        <v>776</v>
      </c>
      <c r="H18" s="92">
        <v>27.5</v>
      </c>
      <c r="I18" s="93">
        <v>24.99655172413793</v>
      </c>
      <c r="J18" s="92">
        <v>29</v>
      </c>
      <c r="K18" s="94" t="s">
        <v>776</v>
      </c>
      <c r="L18" s="95">
        <f>ROUND(L17*0.5,0)</f>
        <v>212</v>
      </c>
      <c r="M18" s="96">
        <v>27847</v>
      </c>
      <c r="N18" s="96">
        <v>1200</v>
      </c>
      <c r="O18" s="96">
        <v>15500</v>
      </c>
      <c r="P18" s="96">
        <v>690</v>
      </c>
      <c r="Q18" s="97" t="s">
        <v>776</v>
      </c>
      <c r="R18" s="98" t="s">
        <v>776</v>
      </c>
      <c r="S18" s="186"/>
    </row>
    <row r="19" spans="1:19" s="99" customFormat="1" x14ac:dyDescent="0.25">
      <c r="A19" s="87"/>
      <c r="B19" s="88"/>
      <c r="C19" s="89"/>
      <c r="D19" s="90"/>
      <c r="E19" s="91"/>
      <c r="F19" s="91"/>
      <c r="G19" s="92"/>
      <c r="H19" s="92"/>
      <c r="I19" s="93"/>
      <c r="J19" s="92"/>
      <c r="K19" s="94"/>
      <c r="L19" s="95"/>
      <c r="M19" s="96"/>
      <c r="N19" s="96"/>
      <c r="O19" s="96"/>
      <c r="P19" s="96"/>
      <c r="Q19" s="97"/>
      <c r="R19" s="98"/>
      <c r="S19" s="186"/>
    </row>
    <row r="20" spans="1:19" s="99" customFormat="1" ht="25.5" x14ac:dyDescent="0.25">
      <c r="A20" s="87">
        <v>9</v>
      </c>
      <c r="B20" s="88" t="s">
        <v>21</v>
      </c>
      <c r="C20" s="89"/>
      <c r="D20" s="90" t="s">
        <v>22</v>
      </c>
      <c r="E20" s="91"/>
      <c r="F20" s="91" t="s">
        <v>29</v>
      </c>
      <c r="G20" s="92" t="s">
        <v>776</v>
      </c>
      <c r="H20" s="92">
        <v>55</v>
      </c>
      <c r="I20" s="93">
        <v>24.871186440677967</v>
      </c>
      <c r="J20" s="92">
        <v>29.5</v>
      </c>
      <c r="K20" s="94" t="s">
        <v>776</v>
      </c>
      <c r="L20" s="95">
        <v>424</v>
      </c>
      <c r="M20" s="96">
        <v>27847</v>
      </c>
      <c r="N20" s="96">
        <v>1200</v>
      </c>
      <c r="O20" s="96">
        <v>15500</v>
      </c>
      <c r="P20" s="96">
        <v>690</v>
      </c>
      <c r="Q20" s="97" t="s">
        <v>776</v>
      </c>
      <c r="R20" s="98" t="s">
        <v>776</v>
      </c>
      <c r="S20" s="186"/>
    </row>
    <row r="21" spans="1:19" s="99" customFormat="1" ht="25.5" x14ac:dyDescent="0.25">
      <c r="A21" s="87">
        <v>10</v>
      </c>
      <c r="B21" s="88" t="s">
        <v>24</v>
      </c>
      <c r="C21" s="89"/>
      <c r="D21" s="90" t="s">
        <v>25</v>
      </c>
      <c r="E21" s="91" t="s">
        <v>777</v>
      </c>
      <c r="F21" s="91" t="s">
        <v>29</v>
      </c>
      <c r="G21" s="92" t="s">
        <v>776</v>
      </c>
      <c r="H21" s="92">
        <v>27.5</v>
      </c>
      <c r="I21" s="93">
        <v>24.871186440677967</v>
      </c>
      <c r="J21" s="92">
        <v>29.5</v>
      </c>
      <c r="K21" s="94" t="s">
        <v>776</v>
      </c>
      <c r="L21" s="95">
        <f>ROUND(L20*0.5,0)</f>
        <v>212</v>
      </c>
      <c r="M21" s="96">
        <v>27847</v>
      </c>
      <c r="N21" s="96">
        <v>1200</v>
      </c>
      <c r="O21" s="96">
        <v>15500</v>
      </c>
      <c r="P21" s="96">
        <v>690</v>
      </c>
      <c r="Q21" s="97" t="s">
        <v>776</v>
      </c>
      <c r="R21" s="98" t="s">
        <v>776</v>
      </c>
      <c r="S21" s="186"/>
    </row>
    <row r="22" spans="1:19" s="99" customFormat="1" x14ac:dyDescent="0.25">
      <c r="A22" s="87"/>
      <c r="B22" s="88"/>
      <c r="C22" s="89"/>
      <c r="D22" s="90"/>
      <c r="E22" s="91"/>
      <c r="F22" s="91"/>
      <c r="G22" s="92"/>
      <c r="H22" s="92"/>
      <c r="I22" s="93"/>
      <c r="J22" s="92"/>
      <c r="K22" s="94"/>
      <c r="L22" s="95"/>
      <c r="M22" s="96"/>
      <c r="N22" s="96"/>
      <c r="O22" s="96"/>
      <c r="P22" s="96"/>
      <c r="Q22" s="97"/>
      <c r="R22" s="98"/>
      <c r="S22" s="186"/>
    </row>
    <row r="23" spans="1:19" s="99" customFormat="1" ht="51" x14ac:dyDescent="0.25">
      <c r="A23" s="87">
        <v>11</v>
      </c>
      <c r="B23" s="100" t="s">
        <v>21</v>
      </c>
      <c r="C23" s="89"/>
      <c r="D23" s="90" t="s">
        <v>750</v>
      </c>
      <c r="E23" s="101"/>
      <c r="F23" s="101" t="s">
        <v>30</v>
      </c>
      <c r="G23" s="102"/>
      <c r="H23" s="103"/>
      <c r="I23" s="103"/>
      <c r="J23" s="103"/>
      <c r="K23" s="104"/>
      <c r="L23" s="105"/>
      <c r="M23" s="96">
        <v>26884</v>
      </c>
      <c r="N23" s="96">
        <v>1200</v>
      </c>
      <c r="O23" s="96">
        <v>16435</v>
      </c>
      <c r="P23" s="96">
        <v>920</v>
      </c>
      <c r="Q23" s="97"/>
      <c r="R23" s="98"/>
      <c r="S23" s="186"/>
    </row>
    <row r="24" spans="1:19" s="99" customFormat="1" ht="25.5" x14ac:dyDescent="0.25">
      <c r="A24" s="87">
        <v>12</v>
      </c>
      <c r="B24" s="88" t="s">
        <v>778</v>
      </c>
      <c r="C24" s="89"/>
      <c r="D24" s="90" t="s">
        <v>31</v>
      </c>
      <c r="E24" s="91"/>
      <c r="F24" s="91" t="s">
        <v>32</v>
      </c>
      <c r="G24" s="92" t="s">
        <v>776</v>
      </c>
      <c r="H24" s="92">
        <v>25.5</v>
      </c>
      <c r="I24" s="93">
        <v>12.806666666666665</v>
      </c>
      <c r="J24" s="92">
        <v>18</v>
      </c>
      <c r="K24" s="94" t="s">
        <v>776</v>
      </c>
      <c r="L24" s="95">
        <v>1456</v>
      </c>
      <c r="M24" s="96">
        <v>31848</v>
      </c>
      <c r="N24" s="96">
        <v>1760</v>
      </c>
      <c r="O24" s="96">
        <v>17554</v>
      </c>
      <c r="P24" s="96">
        <v>730</v>
      </c>
      <c r="Q24" s="97" t="s">
        <v>776</v>
      </c>
      <c r="R24" s="98" t="s">
        <v>776</v>
      </c>
      <c r="S24" s="186"/>
    </row>
    <row r="25" spans="1:19" s="99" customFormat="1" ht="25.5" x14ac:dyDescent="0.25">
      <c r="A25" s="87">
        <v>13</v>
      </c>
      <c r="B25" s="88" t="s">
        <v>778</v>
      </c>
      <c r="C25" s="89"/>
      <c r="D25" s="90" t="s">
        <v>31</v>
      </c>
      <c r="E25" s="91"/>
      <c r="F25" s="91" t="s">
        <v>33</v>
      </c>
      <c r="G25" s="92" t="s">
        <v>776</v>
      </c>
      <c r="H25" s="92">
        <v>25.5</v>
      </c>
      <c r="I25" s="93">
        <v>15.03157894736842</v>
      </c>
      <c r="J25" s="92">
        <v>19</v>
      </c>
      <c r="K25" s="94" t="s">
        <v>776</v>
      </c>
      <c r="L25" s="95">
        <v>1456</v>
      </c>
      <c r="M25" s="96">
        <v>31848</v>
      </c>
      <c r="N25" s="96">
        <v>1760</v>
      </c>
      <c r="O25" s="96">
        <v>17554</v>
      </c>
      <c r="P25" s="96">
        <v>730</v>
      </c>
      <c r="Q25" s="97" t="s">
        <v>776</v>
      </c>
      <c r="R25" s="98" t="s">
        <v>776</v>
      </c>
      <c r="S25" s="186"/>
    </row>
    <row r="26" spans="1:19" s="99" customFormat="1" ht="25.5" x14ac:dyDescent="0.25">
      <c r="A26" s="87">
        <v>14</v>
      </c>
      <c r="B26" s="88" t="s">
        <v>778</v>
      </c>
      <c r="C26" s="89"/>
      <c r="D26" s="90" t="s">
        <v>31</v>
      </c>
      <c r="E26" s="91"/>
      <c r="F26" s="91" t="s">
        <v>34</v>
      </c>
      <c r="G26" s="92" t="s">
        <v>776</v>
      </c>
      <c r="H26" s="92">
        <v>26</v>
      </c>
      <c r="I26" s="93">
        <v>16.925999999999998</v>
      </c>
      <c r="J26" s="92">
        <v>20</v>
      </c>
      <c r="K26" s="94" t="s">
        <v>776</v>
      </c>
      <c r="L26" s="95">
        <v>1456</v>
      </c>
      <c r="M26" s="96">
        <v>31848</v>
      </c>
      <c r="N26" s="96">
        <v>1760</v>
      </c>
      <c r="O26" s="96">
        <v>17554</v>
      </c>
      <c r="P26" s="96">
        <v>730</v>
      </c>
      <c r="Q26" s="97" t="s">
        <v>776</v>
      </c>
      <c r="R26" s="98" t="s">
        <v>776</v>
      </c>
      <c r="S26" s="186"/>
    </row>
    <row r="27" spans="1:19" s="99" customFormat="1" ht="25.5" x14ac:dyDescent="0.25">
      <c r="A27" s="87">
        <v>15</v>
      </c>
      <c r="B27" s="88" t="s">
        <v>778</v>
      </c>
      <c r="C27" s="89"/>
      <c r="D27" s="90" t="s">
        <v>31</v>
      </c>
      <c r="E27" s="91"/>
      <c r="F27" s="91" t="s">
        <v>35</v>
      </c>
      <c r="G27" s="92" t="s">
        <v>776</v>
      </c>
      <c r="H27" s="92">
        <v>26</v>
      </c>
      <c r="I27" s="93">
        <v>18.238999999999997</v>
      </c>
      <c r="J27" s="92">
        <v>20</v>
      </c>
      <c r="K27" s="94" t="s">
        <v>776</v>
      </c>
      <c r="L27" s="95">
        <v>1456</v>
      </c>
      <c r="M27" s="96">
        <v>31848</v>
      </c>
      <c r="N27" s="96">
        <v>1760</v>
      </c>
      <c r="O27" s="96">
        <v>17554</v>
      </c>
      <c r="P27" s="96">
        <v>730</v>
      </c>
      <c r="Q27" s="97" t="s">
        <v>776</v>
      </c>
      <c r="R27" s="98" t="s">
        <v>776</v>
      </c>
      <c r="S27" s="186"/>
    </row>
    <row r="28" spans="1:19" s="99" customFormat="1" ht="25.5" x14ac:dyDescent="0.25">
      <c r="A28" s="87">
        <v>16</v>
      </c>
      <c r="B28" s="88" t="s">
        <v>778</v>
      </c>
      <c r="C28" s="89"/>
      <c r="D28" s="90" t="s">
        <v>31</v>
      </c>
      <c r="E28" s="91"/>
      <c r="F28" s="91" t="s">
        <v>36</v>
      </c>
      <c r="G28" s="92" t="s">
        <v>776</v>
      </c>
      <c r="H28" s="92">
        <v>26</v>
      </c>
      <c r="I28" s="93">
        <v>19.291999999999998</v>
      </c>
      <c r="J28" s="92">
        <v>20</v>
      </c>
      <c r="K28" s="94" t="s">
        <v>776</v>
      </c>
      <c r="L28" s="95">
        <v>1456</v>
      </c>
      <c r="M28" s="96">
        <v>31848</v>
      </c>
      <c r="N28" s="96">
        <v>1760</v>
      </c>
      <c r="O28" s="96">
        <v>17554</v>
      </c>
      <c r="P28" s="96">
        <v>730</v>
      </c>
      <c r="Q28" s="97" t="s">
        <v>776</v>
      </c>
      <c r="R28" s="98" t="s">
        <v>776</v>
      </c>
      <c r="S28" s="186"/>
    </row>
    <row r="29" spans="1:19" s="99" customFormat="1" ht="25.5" x14ac:dyDescent="0.25">
      <c r="A29" s="87">
        <v>17</v>
      </c>
      <c r="B29" s="88" t="s">
        <v>779</v>
      </c>
      <c r="C29" s="89"/>
      <c r="D29" s="90" t="s">
        <v>37</v>
      </c>
      <c r="E29" s="91"/>
      <c r="F29" s="91" t="s">
        <v>38</v>
      </c>
      <c r="G29" s="92" t="s">
        <v>776</v>
      </c>
      <c r="H29" s="92">
        <v>25.5</v>
      </c>
      <c r="I29" s="93">
        <v>18.153571428571428</v>
      </c>
      <c r="J29" s="92">
        <v>21</v>
      </c>
      <c r="K29" s="94"/>
      <c r="L29" s="95">
        <v>1005</v>
      </c>
      <c r="M29" s="96">
        <v>31848</v>
      </c>
      <c r="N29" s="96">
        <v>1760</v>
      </c>
      <c r="O29" s="96">
        <v>17554</v>
      </c>
      <c r="P29" s="96">
        <v>730</v>
      </c>
      <c r="Q29" s="97" t="s">
        <v>776</v>
      </c>
      <c r="R29" s="98" t="s">
        <v>776</v>
      </c>
      <c r="S29" s="186"/>
    </row>
    <row r="30" spans="1:19" s="99" customFormat="1" ht="25.5" x14ac:dyDescent="0.25">
      <c r="A30" s="87">
        <v>18</v>
      </c>
      <c r="B30" s="88" t="s">
        <v>779</v>
      </c>
      <c r="C30" s="89"/>
      <c r="D30" s="90" t="s">
        <v>37</v>
      </c>
      <c r="E30" s="91"/>
      <c r="F30" s="91" t="s">
        <v>39</v>
      </c>
      <c r="G30" s="92" t="s">
        <v>776</v>
      </c>
      <c r="H30" s="92">
        <v>26</v>
      </c>
      <c r="I30" s="93">
        <v>19.388571428571431</v>
      </c>
      <c r="J30" s="92">
        <v>21</v>
      </c>
      <c r="K30" s="94"/>
      <c r="L30" s="95">
        <v>1005</v>
      </c>
      <c r="M30" s="96">
        <v>31848</v>
      </c>
      <c r="N30" s="96">
        <v>1760</v>
      </c>
      <c r="O30" s="96">
        <v>17554</v>
      </c>
      <c r="P30" s="96">
        <v>730</v>
      </c>
      <c r="Q30" s="97" t="s">
        <v>776</v>
      </c>
      <c r="R30" s="98" t="s">
        <v>776</v>
      </c>
      <c r="S30" s="186"/>
    </row>
    <row r="31" spans="1:19" s="99" customFormat="1" ht="25.5" x14ac:dyDescent="0.25">
      <c r="A31" s="87">
        <v>19</v>
      </c>
      <c r="B31" s="88" t="s">
        <v>779</v>
      </c>
      <c r="C31" s="89"/>
      <c r="D31" s="90" t="s">
        <v>37</v>
      </c>
      <c r="E31" s="91"/>
      <c r="F31" s="91" t="s">
        <v>40</v>
      </c>
      <c r="G31" s="92" t="s">
        <v>776</v>
      </c>
      <c r="H31" s="92">
        <v>27.3</v>
      </c>
      <c r="I31" s="93">
        <v>21.72</v>
      </c>
      <c r="J31" s="92">
        <v>21</v>
      </c>
      <c r="K31" s="94"/>
      <c r="L31" s="95">
        <v>1005</v>
      </c>
      <c r="M31" s="96">
        <v>31848</v>
      </c>
      <c r="N31" s="96">
        <v>1760</v>
      </c>
      <c r="O31" s="96">
        <v>17554</v>
      </c>
      <c r="P31" s="96">
        <v>730</v>
      </c>
      <c r="Q31" s="97" t="s">
        <v>776</v>
      </c>
      <c r="R31" s="98" t="s">
        <v>776</v>
      </c>
      <c r="S31" s="186"/>
    </row>
    <row r="32" spans="1:19" s="99" customFormat="1" ht="25.5" x14ac:dyDescent="0.25">
      <c r="A32" s="87">
        <v>20</v>
      </c>
      <c r="B32" s="88" t="s">
        <v>779</v>
      </c>
      <c r="C32" s="89"/>
      <c r="D32" s="90" t="s">
        <v>37</v>
      </c>
      <c r="E32" s="91"/>
      <c r="F32" s="91" t="s">
        <v>41</v>
      </c>
      <c r="G32" s="92" t="s">
        <v>776</v>
      </c>
      <c r="H32" s="92">
        <v>27.8</v>
      </c>
      <c r="I32" s="93">
        <v>23.03</v>
      </c>
      <c r="J32" s="92">
        <v>21</v>
      </c>
      <c r="K32" s="94"/>
      <c r="L32" s="95">
        <v>1005</v>
      </c>
      <c r="M32" s="96">
        <v>31848</v>
      </c>
      <c r="N32" s="96">
        <v>1760</v>
      </c>
      <c r="O32" s="96">
        <v>17554</v>
      </c>
      <c r="P32" s="96">
        <v>730</v>
      </c>
      <c r="Q32" s="97" t="s">
        <v>776</v>
      </c>
      <c r="R32" s="98" t="s">
        <v>776</v>
      </c>
      <c r="S32" s="186"/>
    </row>
    <row r="33" spans="1:19" s="99" customFormat="1" ht="25.5" x14ac:dyDescent="0.25">
      <c r="A33" s="87">
        <v>21</v>
      </c>
      <c r="B33" s="88" t="s">
        <v>779</v>
      </c>
      <c r="C33" s="89"/>
      <c r="D33" s="90" t="s">
        <v>37</v>
      </c>
      <c r="E33" s="91"/>
      <c r="F33" s="91" t="s">
        <v>42</v>
      </c>
      <c r="G33" s="92" t="s">
        <v>776</v>
      </c>
      <c r="H33" s="92">
        <v>27.8</v>
      </c>
      <c r="I33" s="93">
        <v>23.79</v>
      </c>
      <c r="J33" s="92">
        <v>21</v>
      </c>
      <c r="K33" s="94"/>
      <c r="L33" s="95">
        <v>1005</v>
      </c>
      <c r="M33" s="96">
        <v>31848</v>
      </c>
      <c r="N33" s="96">
        <v>1760</v>
      </c>
      <c r="O33" s="96">
        <v>17554</v>
      </c>
      <c r="P33" s="96">
        <v>730</v>
      </c>
      <c r="Q33" s="97" t="s">
        <v>776</v>
      </c>
      <c r="R33" s="98" t="s">
        <v>776</v>
      </c>
      <c r="S33" s="186"/>
    </row>
    <row r="34" spans="1:19" s="99" customFormat="1" ht="25.5" x14ac:dyDescent="0.25">
      <c r="A34" s="87">
        <v>22</v>
      </c>
      <c r="B34" s="88" t="s">
        <v>779</v>
      </c>
      <c r="C34" s="89"/>
      <c r="D34" s="90" t="s">
        <v>37</v>
      </c>
      <c r="E34" s="91"/>
      <c r="F34" s="91" t="s">
        <v>43</v>
      </c>
      <c r="G34" s="92" t="s">
        <v>776</v>
      </c>
      <c r="H34" s="92">
        <v>27.8</v>
      </c>
      <c r="I34" s="93">
        <v>24.01</v>
      </c>
      <c r="J34" s="92">
        <v>21.5</v>
      </c>
      <c r="K34" s="94"/>
      <c r="L34" s="95">
        <v>1005</v>
      </c>
      <c r="M34" s="96">
        <v>31848</v>
      </c>
      <c r="N34" s="96">
        <v>1760</v>
      </c>
      <c r="O34" s="96">
        <v>17554</v>
      </c>
      <c r="P34" s="96">
        <v>730</v>
      </c>
      <c r="Q34" s="97" t="s">
        <v>776</v>
      </c>
      <c r="R34" s="98" t="s">
        <v>776</v>
      </c>
      <c r="S34" s="186"/>
    </row>
    <row r="35" spans="1:19" s="99" customFormat="1" ht="25.5" x14ac:dyDescent="0.25">
      <c r="A35" s="87">
        <v>23</v>
      </c>
      <c r="B35" s="88" t="s">
        <v>779</v>
      </c>
      <c r="C35" s="89"/>
      <c r="D35" s="90" t="s">
        <v>37</v>
      </c>
      <c r="E35" s="91"/>
      <c r="F35" s="91" t="s">
        <v>44</v>
      </c>
      <c r="G35" s="92" t="s">
        <v>776</v>
      </c>
      <c r="H35" s="92">
        <v>27.8</v>
      </c>
      <c r="I35" s="93">
        <v>24.22</v>
      </c>
      <c r="J35" s="92">
        <v>21.5</v>
      </c>
      <c r="K35" s="94"/>
      <c r="L35" s="95">
        <v>1005</v>
      </c>
      <c r="M35" s="96">
        <v>31848</v>
      </c>
      <c r="N35" s="96">
        <v>1760</v>
      </c>
      <c r="O35" s="96">
        <v>17554</v>
      </c>
      <c r="P35" s="96">
        <v>730</v>
      </c>
      <c r="Q35" s="97" t="s">
        <v>776</v>
      </c>
      <c r="R35" s="98" t="s">
        <v>776</v>
      </c>
      <c r="S35" s="186"/>
    </row>
    <row r="36" spans="1:19" s="99" customFormat="1" ht="25.5" x14ac:dyDescent="0.25">
      <c r="A36" s="87">
        <v>24</v>
      </c>
      <c r="B36" s="88" t="s">
        <v>780</v>
      </c>
      <c r="C36" s="89"/>
      <c r="D36" s="90" t="s">
        <v>45</v>
      </c>
      <c r="E36" s="91"/>
      <c r="F36" s="91" t="s">
        <v>46</v>
      </c>
      <c r="G36" s="92" t="s">
        <v>776</v>
      </c>
      <c r="H36" s="92">
        <v>35.4</v>
      </c>
      <c r="I36" s="93">
        <v>20.74</v>
      </c>
      <c r="J36" s="92">
        <v>20</v>
      </c>
      <c r="K36" s="94"/>
      <c r="L36" s="95">
        <v>1005</v>
      </c>
      <c r="M36" s="96">
        <v>31848</v>
      </c>
      <c r="N36" s="96">
        <v>1760</v>
      </c>
      <c r="O36" s="96">
        <v>17554</v>
      </c>
      <c r="P36" s="96">
        <v>730</v>
      </c>
      <c r="Q36" s="97" t="s">
        <v>776</v>
      </c>
      <c r="R36" s="98" t="s">
        <v>776</v>
      </c>
      <c r="S36" s="186"/>
    </row>
    <row r="37" spans="1:19" s="99" customFormat="1" ht="25.5" x14ac:dyDescent="0.25">
      <c r="A37" s="87">
        <v>25</v>
      </c>
      <c r="B37" s="88" t="s">
        <v>780</v>
      </c>
      <c r="C37" s="89"/>
      <c r="D37" s="90" t="s">
        <v>45</v>
      </c>
      <c r="E37" s="91"/>
      <c r="F37" s="91" t="s">
        <v>40</v>
      </c>
      <c r="G37" s="92" t="s">
        <v>776</v>
      </c>
      <c r="H37" s="92">
        <v>35.4</v>
      </c>
      <c r="I37" s="93">
        <v>21.84</v>
      </c>
      <c r="J37" s="92">
        <v>20</v>
      </c>
      <c r="K37" s="94"/>
      <c r="L37" s="95">
        <v>1005</v>
      </c>
      <c r="M37" s="96">
        <v>31848</v>
      </c>
      <c r="N37" s="96">
        <v>1760</v>
      </c>
      <c r="O37" s="96">
        <v>17554</v>
      </c>
      <c r="P37" s="96">
        <v>730</v>
      </c>
      <c r="Q37" s="97" t="s">
        <v>776</v>
      </c>
      <c r="R37" s="98" t="s">
        <v>776</v>
      </c>
      <c r="S37" s="186"/>
    </row>
    <row r="38" spans="1:19" s="99" customFormat="1" ht="25.5" x14ac:dyDescent="0.25">
      <c r="A38" s="87">
        <v>26</v>
      </c>
      <c r="B38" s="88" t="s">
        <v>780</v>
      </c>
      <c r="C38" s="89"/>
      <c r="D38" s="90" t="s">
        <v>45</v>
      </c>
      <c r="E38" s="91"/>
      <c r="F38" s="91" t="s">
        <v>41</v>
      </c>
      <c r="G38" s="92" t="s">
        <v>776</v>
      </c>
      <c r="H38" s="92">
        <v>35.4</v>
      </c>
      <c r="I38" s="93">
        <v>23.15</v>
      </c>
      <c r="J38" s="92">
        <v>20</v>
      </c>
      <c r="K38" s="94"/>
      <c r="L38" s="95">
        <v>1005</v>
      </c>
      <c r="M38" s="96">
        <v>31848</v>
      </c>
      <c r="N38" s="96">
        <v>1760</v>
      </c>
      <c r="O38" s="96">
        <v>17554</v>
      </c>
      <c r="P38" s="96">
        <v>730</v>
      </c>
      <c r="Q38" s="97" t="s">
        <v>776</v>
      </c>
      <c r="R38" s="98" t="s">
        <v>776</v>
      </c>
      <c r="S38" s="186"/>
    </row>
    <row r="39" spans="1:19" s="99" customFormat="1" ht="25.5" x14ac:dyDescent="0.25">
      <c r="A39" s="87">
        <v>27</v>
      </c>
      <c r="B39" s="88" t="s">
        <v>780</v>
      </c>
      <c r="C39" s="89"/>
      <c r="D39" s="90" t="s">
        <v>45</v>
      </c>
      <c r="E39" s="91"/>
      <c r="F39" s="91" t="s">
        <v>42</v>
      </c>
      <c r="G39" s="92" t="s">
        <v>776</v>
      </c>
      <c r="H39" s="92">
        <v>35.4</v>
      </c>
      <c r="I39" s="93">
        <v>23.82</v>
      </c>
      <c r="J39" s="92">
        <v>20</v>
      </c>
      <c r="K39" s="94"/>
      <c r="L39" s="95">
        <v>1005</v>
      </c>
      <c r="M39" s="96">
        <v>31848</v>
      </c>
      <c r="N39" s="96">
        <v>1760</v>
      </c>
      <c r="O39" s="96">
        <v>17554</v>
      </c>
      <c r="P39" s="96">
        <v>730</v>
      </c>
      <c r="Q39" s="97" t="s">
        <v>776</v>
      </c>
      <c r="R39" s="98" t="s">
        <v>776</v>
      </c>
      <c r="S39" s="186"/>
    </row>
    <row r="40" spans="1:19" s="99" customFormat="1" ht="25.5" x14ac:dyDescent="0.25">
      <c r="A40" s="87">
        <v>28</v>
      </c>
      <c r="B40" s="88" t="s">
        <v>780</v>
      </c>
      <c r="C40" s="89"/>
      <c r="D40" s="90" t="s">
        <v>45</v>
      </c>
      <c r="E40" s="91"/>
      <c r="F40" s="91" t="s">
        <v>43</v>
      </c>
      <c r="G40" s="92" t="s">
        <v>776</v>
      </c>
      <c r="H40" s="92">
        <v>35.4</v>
      </c>
      <c r="I40" s="93">
        <v>24.27</v>
      </c>
      <c r="J40" s="92">
        <v>20</v>
      </c>
      <c r="K40" s="94"/>
      <c r="L40" s="95">
        <v>1005</v>
      </c>
      <c r="M40" s="96">
        <v>31848</v>
      </c>
      <c r="N40" s="96">
        <v>1760</v>
      </c>
      <c r="O40" s="96">
        <v>17554</v>
      </c>
      <c r="P40" s="96">
        <v>730</v>
      </c>
      <c r="Q40" s="97" t="s">
        <v>776</v>
      </c>
      <c r="R40" s="98" t="s">
        <v>776</v>
      </c>
      <c r="S40" s="186"/>
    </row>
    <row r="41" spans="1:19" s="99" customFormat="1" ht="25.5" x14ac:dyDescent="0.25">
      <c r="A41" s="87">
        <v>29</v>
      </c>
      <c r="B41" s="88" t="s">
        <v>780</v>
      </c>
      <c r="C41" s="89"/>
      <c r="D41" s="90" t="s">
        <v>45</v>
      </c>
      <c r="E41" s="91"/>
      <c r="F41" s="91" t="s">
        <v>44</v>
      </c>
      <c r="G41" s="92" t="s">
        <v>776</v>
      </c>
      <c r="H41" s="92">
        <v>35.4</v>
      </c>
      <c r="I41" s="93">
        <v>24.44</v>
      </c>
      <c r="J41" s="92">
        <v>20</v>
      </c>
      <c r="K41" s="94"/>
      <c r="L41" s="95">
        <v>1005</v>
      </c>
      <c r="M41" s="96">
        <v>31848</v>
      </c>
      <c r="N41" s="96">
        <v>1760</v>
      </c>
      <c r="O41" s="96">
        <v>17554</v>
      </c>
      <c r="P41" s="96">
        <v>730</v>
      </c>
      <c r="Q41" s="97" t="s">
        <v>776</v>
      </c>
      <c r="R41" s="98" t="s">
        <v>776</v>
      </c>
      <c r="S41" s="186"/>
    </row>
    <row r="42" spans="1:19" s="99" customFormat="1" ht="25.5" x14ac:dyDescent="0.25">
      <c r="A42" s="87">
        <v>30</v>
      </c>
      <c r="B42" s="88" t="s">
        <v>781</v>
      </c>
      <c r="C42" s="89"/>
      <c r="D42" s="90" t="s">
        <v>47</v>
      </c>
      <c r="E42" s="91"/>
      <c r="F42" s="91"/>
      <c r="G42" s="93"/>
      <c r="H42" s="93"/>
      <c r="I42" s="93"/>
      <c r="J42" s="93"/>
      <c r="K42" s="93" t="s">
        <v>776</v>
      </c>
      <c r="L42" s="95"/>
      <c r="M42" s="96">
        <v>31848</v>
      </c>
      <c r="N42" s="96">
        <v>1760</v>
      </c>
      <c r="O42" s="96">
        <v>17554</v>
      </c>
      <c r="P42" s="96">
        <v>730</v>
      </c>
      <c r="Q42" s="97" t="s">
        <v>776</v>
      </c>
      <c r="R42" s="98" t="s">
        <v>776</v>
      </c>
      <c r="S42" s="186"/>
    </row>
    <row r="43" spans="1:19" s="99" customFormat="1" ht="51" x14ac:dyDescent="0.25">
      <c r="A43" s="87">
        <v>31</v>
      </c>
      <c r="B43" s="88" t="s">
        <v>782</v>
      </c>
      <c r="C43" s="89"/>
      <c r="D43" s="90" t="s">
        <v>751</v>
      </c>
      <c r="E43" s="101"/>
      <c r="F43" s="101" t="s">
        <v>48</v>
      </c>
      <c r="G43" s="93"/>
      <c r="H43" s="93"/>
      <c r="I43" s="93"/>
      <c r="J43" s="93"/>
      <c r="K43" s="93"/>
      <c r="L43" s="95"/>
      <c r="M43" s="96">
        <v>31379</v>
      </c>
      <c r="N43" s="96">
        <v>1910</v>
      </c>
      <c r="O43" s="96">
        <v>19424</v>
      </c>
      <c r="P43" s="96">
        <v>1050</v>
      </c>
      <c r="Q43" s="97"/>
      <c r="R43" s="98"/>
      <c r="S43" s="186"/>
    </row>
    <row r="44" spans="1:19" s="99" customFormat="1" ht="25.5" x14ac:dyDescent="0.25">
      <c r="A44" s="87">
        <v>32</v>
      </c>
      <c r="B44" s="88" t="s">
        <v>783</v>
      </c>
      <c r="C44" s="89"/>
      <c r="D44" s="106" t="s">
        <v>49</v>
      </c>
      <c r="E44" s="91"/>
      <c r="F44" s="91"/>
      <c r="G44" s="92">
        <f t="shared" ref="G44:G48" si="0">I44*J44/H44</f>
        <v>18.248999999999999</v>
      </c>
      <c r="H44" s="93">
        <v>20</v>
      </c>
      <c r="I44" s="93">
        <v>17.38</v>
      </c>
      <c r="J44" s="93">
        <v>21</v>
      </c>
      <c r="K44" s="107">
        <v>0</v>
      </c>
      <c r="L44" s="95">
        <v>260</v>
      </c>
      <c r="M44" s="96">
        <v>31379</v>
      </c>
      <c r="N44" s="96">
        <v>1910</v>
      </c>
      <c r="O44" s="96">
        <v>19424</v>
      </c>
      <c r="P44" s="96">
        <v>1050</v>
      </c>
      <c r="Q44" s="97">
        <f>SUM(R44,ROUND(R44*36%,0),L44)</f>
        <v>30030</v>
      </c>
      <c r="R44" s="98">
        <f t="shared" ref="R44:R56" si="1">IF(AND(G44&lt;&gt;0,K44&lt;&gt;0),ROUND(1/G44*(M44+N44)*12+1/K44*(O44+P44)*12,0),IF(K44=0,ROUND(1/G44*(M44+N44)*12,0),IF(G44=0,ROUND(1/K44*(O44+P44)*12,0))))</f>
        <v>21890</v>
      </c>
      <c r="S44" s="186"/>
    </row>
    <row r="45" spans="1:19" s="99" customFormat="1" ht="25.5" x14ac:dyDescent="0.25">
      <c r="A45" s="87">
        <v>33</v>
      </c>
      <c r="B45" s="88" t="s">
        <v>784</v>
      </c>
      <c r="C45" s="89"/>
      <c r="D45" s="106" t="s">
        <v>50</v>
      </c>
      <c r="E45" s="91"/>
      <c r="F45" s="91"/>
      <c r="G45" s="92">
        <f t="shared" si="0"/>
        <v>3.9899999999999998</v>
      </c>
      <c r="H45" s="93">
        <v>20</v>
      </c>
      <c r="I45" s="93">
        <v>3.8</v>
      </c>
      <c r="J45" s="93">
        <v>21</v>
      </c>
      <c r="K45" s="107">
        <v>26.71</v>
      </c>
      <c r="L45" s="95">
        <v>2585</v>
      </c>
      <c r="M45" s="96">
        <v>31379</v>
      </c>
      <c r="N45" s="96">
        <v>1910</v>
      </c>
      <c r="O45" s="96">
        <v>19424</v>
      </c>
      <c r="P45" s="96">
        <v>1050</v>
      </c>
      <c r="Q45" s="97">
        <f t="shared" ref="Q45:Q56" si="2">SUM(R45,ROUND(R45*36%,0),L45)</f>
        <v>151255</v>
      </c>
      <c r="R45" s="98">
        <f t="shared" si="1"/>
        <v>109316</v>
      </c>
      <c r="S45" s="186"/>
    </row>
    <row r="46" spans="1:19" s="99" customFormat="1" ht="25.5" x14ac:dyDescent="0.25">
      <c r="A46" s="87">
        <v>34</v>
      </c>
      <c r="B46" s="88" t="s">
        <v>784</v>
      </c>
      <c r="C46" s="89"/>
      <c r="D46" s="106" t="s">
        <v>51</v>
      </c>
      <c r="E46" s="91"/>
      <c r="F46" s="91"/>
      <c r="G46" s="92">
        <f t="shared" si="0"/>
        <v>5.9954999999999998</v>
      </c>
      <c r="H46" s="93">
        <v>20</v>
      </c>
      <c r="I46" s="93">
        <v>5.71</v>
      </c>
      <c r="J46" s="93">
        <v>21</v>
      </c>
      <c r="K46" s="107">
        <v>0</v>
      </c>
      <c r="L46" s="95">
        <v>2585</v>
      </c>
      <c r="M46" s="96">
        <v>31379</v>
      </c>
      <c r="N46" s="96">
        <v>1910</v>
      </c>
      <c r="O46" s="96">
        <v>19424</v>
      </c>
      <c r="P46" s="96">
        <v>1050</v>
      </c>
      <c r="Q46" s="97">
        <f t="shared" si="2"/>
        <v>93199</v>
      </c>
      <c r="R46" s="98">
        <f t="shared" si="1"/>
        <v>66628</v>
      </c>
      <c r="S46" s="186"/>
    </row>
    <row r="47" spans="1:19" s="99" customFormat="1" ht="38.25" x14ac:dyDescent="0.25">
      <c r="A47" s="87">
        <v>35</v>
      </c>
      <c r="B47" s="88" t="s">
        <v>785</v>
      </c>
      <c r="C47" s="89"/>
      <c r="D47" s="90" t="s">
        <v>52</v>
      </c>
      <c r="E47" s="91"/>
      <c r="F47" s="91" t="s">
        <v>53</v>
      </c>
      <c r="G47" s="92">
        <f t="shared" si="0"/>
        <v>11</v>
      </c>
      <c r="H47" s="93">
        <v>21</v>
      </c>
      <c r="I47" s="93">
        <v>11</v>
      </c>
      <c r="J47" s="93">
        <v>21</v>
      </c>
      <c r="K47" s="107">
        <v>33</v>
      </c>
      <c r="L47" s="95">
        <v>885</v>
      </c>
      <c r="M47" s="96">
        <v>31848</v>
      </c>
      <c r="N47" s="96">
        <v>1760</v>
      </c>
      <c r="O47" s="96">
        <v>17554</v>
      </c>
      <c r="P47" s="96">
        <v>730</v>
      </c>
      <c r="Q47" s="97">
        <f t="shared" si="2"/>
        <v>59789</v>
      </c>
      <c r="R47" s="98">
        <f t="shared" si="1"/>
        <v>43312</v>
      </c>
      <c r="S47" s="186"/>
    </row>
    <row r="48" spans="1:19" s="99" customFormat="1" ht="38.25" x14ac:dyDescent="0.25">
      <c r="A48" s="87">
        <v>36</v>
      </c>
      <c r="B48" s="109" t="s">
        <v>786</v>
      </c>
      <c r="C48" s="89"/>
      <c r="D48" s="106" t="s">
        <v>752</v>
      </c>
      <c r="E48" s="91"/>
      <c r="F48" s="91"/>
      <c r="G48" s="92">
        <f t="shared" si="0"/>
        <v>6.0028571428571427</v>
      </c>
      <c r="H48" s="93">
        <v>21</v>
      </c>
      <c r="I48" s="93">
        <v>5.73</v>
      </c>
      <c r="J48" s="93">
        <v>22</v>
      </c>
      <c r="K48" s="107">
        <v>51</v>
      </c>
      <c r="L48" s="95">
        <v>885</v>
      </c>
      <c r="M48" s="96">
        <v>31379</v>
      </c>
      <c r="N48" s="96">
        <v>1910</v>
      </c>
      <c r="O48" s="96">
        <v>19424</v>
      </c>
      <c r="P48" s="96">
        <v>1050</v>
      </c>
      <c r="Q48" s="97">
        <f t="shared" si="2"/>
        <v>97940</v>
      </c>
      <c r="R48" s="98">
        <f t="shared" si="1"/>
        <v>71364</v>
      </c>
      <c r="S48" s="186"/>
    </row>
    <row r="49" spans="1:19" s="99" customFormat="1" ht="25.5" x14ac:dyDescent="0.25">
      <c r="A49" s="87">
        <v>37</v>
      </c>
      <c r="B49" s="88" t="s">
        <v>787</v>
      </c>
      <c r="C49" s="89"/>
      <c r="D49" s="90" t="s">
        <v>54</v>
      </c>
      <c r="E49" s="91"/>
      <c r="F49" s="91"/>
      <c r="G49" s="93">
        <v>33.22</v>
      </c>
      <c r="H49" s="93"/>
      <c r="I49" s="93"/>
      <c r="J49" s="93"/>
      <c r="K49" s="107">
        <v>0</v>
      </c>
      <c r="L49" s="95">
        <v>28</v>
      </c>
      <c r="M49" s="96">
        <v>26216</v>
      </c>
      <c r="N49" s="96">
        <v>1060</v>
      </c>
      <c r="O49" s="96"/>
      <c r="P49" s="96"/>
      <c r="Q49" s="97">
        <f t="shared" si="2"/>
        <v>13428</v>
      </c>
      <c r="R49" s="98">
        <f t="shared" si="1"/>
        <v>9853</v>
      </c>
      <c r="S49" s="186"/>
    </row>
    <row r="50" spans="1:19" s="99" customFormat="1" ht="25.5" x14ac:dyDescent="0.25">
      <c r="A50" s="87">
        <v>38</v>
      </c>
      <c r="B50" s="88" t="s">
        <v>788</v>
      </c>
      <c r="C50" s="89"/>
      <c r="D50" s="90" t="s">
        <v>55</v>
      </c>
      <c r="E50" s="91"/>
      <c r="F50" s="91" t="s">
        <v>56</v>
      </c>
      <c r="G50" s="93">
        <v>18.13</v>
      </c>
      <c r="H50" s="93"/>
      <c r="I50" s="93"/>
      <c r="J50" s="93"/>
      <c r="K50" s="107">
        <v>17.850000000000001</v>
      </c>
      <c r="L50" s="95">
        <v>536</v>
      </c>
      <c r="M50" s="96">
        <v>27847</v>
      </c>
      <c r="N50" s="96">
        <v>1200</v>
      </c>
      <c r="O50" s="96">
        <v>15500</v>
      </c>
      <c r="P50" s="96">
        <v>690</v>
      </c>
      <c r="Q50" s="97">
        <f t="shared" si="2"/>
        <v>41486</v>
      </c>
      <c r="R50" s="98">
        <f t="shared" si="1"/>
        <v>30110</v>
      </c>
      <c r="S50" s="186"/>
    </row>
    <row r="51" spans="1:19" s="99" customFormat="1" ht="89.25" x14ac:dyDescent="0.25">
      <c r="A51" s="87">
        <v>39</v>
      </c>
      <c r="B51" s="110" t="s">
        <v>789</v>
      </c>
      <c r="C51" s="89"/>
      <c r="D51" s="111" t="s">
        <v>57</v>
      </c>
      <c r="E51" s="91" t="s">
        <v>58</v>
      </c>
      <c r="F51" s="91"/>
      <c r="G51" s="93">
        <v>6.85</v>
      </c>
      <c r="H51" s="93"/>
      <c r="I51" s="93"/>
      <c r="J51" s="93"/>
      <c r="K51" s="107">
        <v>11.51</v>
      </c>
      <c r="L51" s="95">
        <v>493</v>
      </c>
      <c r="M51" s="96">
        <v>25426</v>
      </c>
      <c r="N51" s="96">
        <v>1510</v>
      </c>
      <c r="O51" s="96">
        <v>17240</v>
      </c>
      <c r="P51" s="96">
        <v>720</v>
      </c>
      <c r="Q51" s="97">
        <f t="shared" si="2"/>
        <v>90133</v>
      </c>
      <c r="R51" s="98">
        <f t="shared" si="1"/>
        <v>65912</v>
      </c>
      <c r="S51" s="186"/>
    </row>
    <row r="52" spans="1:19" s="99" customFormat="1" ht="89.25" x14ac:dyDescent="0.25">
      <c r="A52" s="87">
        <v>40</v>
      </c>
      <c r="B52" s="110" t="s">
        <v>790</v>
      </c>
      <c r="C52" s="89"/>
      <c r="D52" s="111" t="s">
        <v>57</v>
      </c>
      <c r="E52" s="91" t="s">
        <v>59</v>
      </c>
      <c r="F52" s="91"/>
      <c r="G52" s="93">
        <v>6</v>
      </c>
      <c r="H52" s="93"/>
      <c r="I52" s="93"/>
      <c r="J52" s="93"/>
      <c r="K52" s="107">
        <v>11.51</v>
      </c>
      <c r="L52" s="95">
        <v>493</v>
      </c>
      <c r="M52" s="96">
        <v>25426</v>
      </c>
      <c r="N52" s="96">
        <v>1510</v>
      </c>
      <c r="O52" s="96">
        <v>17240</v>
      </c>
      <c r="P52" s="96">
        <v>720</v>
      </c>
      <c r="Q52" s="97">
        <f t="shared" si="2"/>
        <v>99225</v>
      </c>
      <c r="R52" s="98">
        <f t="shared" si="1"/>
        <v>72597</v>
      </c>
      <c r="S52" s="186"/>
    </row>
    <row r="53" spans="1:19" s="99" customFormat="1" ht="89.25" x14ac:dyDescent="0.25">
      <c r="A53" s="87">
        <v>41</v>
      </c>
      <c r="B53" s="110" t="s">
        <v>791</v>
      </c>
      <c r="C53" s="89"/>
      <c r="D53" s="111" t="s">
        <v>57</v>
      </c>
      <c r="E53" s="91" t="s">
        <v>60</v>
      </c>
      <c r="F53" s="91"/>
      <c r="G53" s="93">
        <v>6.85</v>
      </c>
      <c r="H53" s="93"/>
      <c r="I53" s="93"/>
      <c r="J53" s="93"/>
      <c r="K53" s="107">
        <v>11.51</v>
      </c>
      <c r="L53" s="95">
        <v>493</v>
      </c>
      <c r="M53" s="96">
        <v>25426</v>
      </c>
      <c r="N53" s="96">
        <v>1510</v>
      </c>
      <c r="O53" s="96">
        <v>17240</v>
      </c>
      <c r="P53" s="96">
        <v>720</v>
      </c>
      <c r="Q53" s="97">
        <f t="shared" si="2"/>
        <v>90133</v>
      </c>
      <c r="R53" s="98">
        <f t="shared" si="1"/>
        <v>65912</v>
      </c>
      <c r="S53" s="186"/>
    </row>
    <row r="54" spans="1:19" s="99" customFormat="1" ht="51" x14ac:dyDescent="0.25">
      <c r="A54" s="87">
        <v>42</v>
      </c>
      <c r="B54" s="110" t="s">
        <v>792</v>
      </c>
      <c r="C54" s="89"/>
      <c r="D54" s="111" t="s">
        <v>61</v>
      </c>
      <c r="E54" s="91" t="s">
        <v>58</v>
      </c>
      <c r="F54" s="91"/>
      <c r="G54" s="93">
        <v>9.31</v>
      </c>
      <c r="H54" s="93"/>
      <c r="I54" s="93"/>
      <c r="J54" s="93"/>
      <c r="K54" s="107">
        <v>9.6</v>
      </c>
      <c r="L54" s="95">
        <v>493</v>
      </c>
      <c r="M54" s="96">
        <v>25426</v>
      </c>
      <c r="N54" s="96">
        <v>1510</v>
      </c>
      <c r="O54" s="96">
        <v>17240</v>
      </c>
      <c r="P54" s="96">
        <v>720</v>
      </c>
      <c r="Q54" s="97">
        <f t="shared" si="2"/>
        <v>78243</v>
      </c>
      <c r="R54" s="98">
        <f t="shared" si="1"/>
        <v>57169</v>
      </c>
      <c r="S54" s="186"/>
    </row>
    <row r="55" spans="1:19" s="99" customFormat="1" ht="51" x14ac:dyDescent="0.25">
      <c r="A55" s="87">
        <v>43</v>
      </c>
      <c r="B55" s="110" t="s">
        <v>793</v>
      </c>
      <c r="C55" s="89"/>
      <c r="D55" s="111" t="s">
        <v>62</v>
      </c>
      <c r="E55" s="91" t="s">
        <v>59</v>
      </c>
      <c r="F55" s="91"/>
      <c r="G55" s="93">
        <v>9.31</v>
      </c>
      <c r="H55" s="93"/>
      <c r="I55" s="93"/>
      <c r="J55" s="93"/>
      <c r="K55" s="107">
        <v>9.6</v>
      </c>
      <c r="L55" s="95">
        <v>493</v>
      </c>
      <c r="M55" s="96">
        <v>25426</v>
      </c>
      <c r="N55" s="96">
        <v>1510</v>
      </c>
      <c r="O55" s="96">
        <v>17240</v>
      </c>
      <c r="P55" s="96">
        <v>720</v>
      </c>
      <c r="Q55" s="97">
        <f t="shared" si="2"/>
        <v>78243</v>
      </c>
      <c r="R55" s="98">
        <f t="shared" si="1"/>
        <v>57169</v>
      </c>
      <c r="S55" s="186"/>
    </row>
    <row r="56" spans="1:19" s="99" customFormat="1" ht="51" x14ac:dyDescent="0.25">
      <c r="A56" s="87">
        <v>44</v>
      </c>
      <c r="B56" s="110" t="s">
        <v>794</v>
      </c>
      <c r="C56" s="89"/>
      <c r="D56" s="111" t="s">
        <v>61</v>
      </c>
      <c r="E56" s="91" t="s">
        <v>60</v>
      </c>
      <c r="F56" s="91"/>
      <c r="G56" s="93">
        <v>9.31</v>
      </c>
      <c r="H56" s="93"/>
      <c r="I56" s="93"/>
      <c r="J56" s="93"/>
      <c r="K56" s="107">
        <v>9.6</v>
      </c>
      <c r="L56" s="95">
        <v>493</v>
      </c>
      <c r="M56" s="96">
        <v>25426</v>
      </c>
      <c r="N56" s="96">
        <v>1510</v>
      </c>
      <c r="O56" s="96">
        <v>17240</v>
      </c>
      <c r="P56" s="96">
        <v>720</v>
      </c>
      <c r="Q56" s="97">
        <f t="shared" si="2"/>
        <v>78243</v>
      </c>
      <c r="R56" s="98">
        <f t="shared" si="1"/>
        <v>57169</v>
      </c>
      <c r="S56" s="186"/>
    </row>
    <row r="57" spans="1:19" s="99" customFormat="1" ht="38.25" x14ac:dyDescent="0.25">
      <c r="A57" s="87">
        <v>45</v>
      </c>
      <c r="B57" s="88" t="s">
        <v>795</v>
      </c>
      <c r="C57" s="89"/>
      <c r="D57" s="90" t="s">
        <v>63</v>
      </c>
      <c r="E57" s="91"/>
      <c r="F57" s="91" t="s">
        <v>64</v>
      </c>
      <c r="G57" s="93" t="s">
        <v>776</v>
      </c>
      <c r="H57" s="93"/>
      <c r="I57" s="93"/>
      <c r="J57" s="93"/>
      <c r="K57" s="107">
        <v>31.62</v>
      </c>
      <c r="L57" s="95">
        <v>372</v>
      </c>
      <c r="M57" s="96">
        <v>28898</v>
      </c>
      <c r="N57" s="96">
        <v>1200</v>
      </c>
      <c r="O57" s="96">
        <v>17851</v>
      </c>
      <c r="P57" s="96">
        <v>720</v>
      </c>
      <c r="Q57" s="97" t="s">
        <v>776</v>
      </c>
      <c r="R57" s="98" t="s">
        <v>776</v>
      </c>
      <c r="S57" s="186"/>
    </row>
    <row r="58" spans="1:19" s="99" customFormat="1" ht="38.25" x14ac:dyDescent="0.25">
      <c r="A58" s="87">
        <v>46</v>
      </c>
      <c r="B58" s="88" t="s">
        <v>795</v>
      </c>
      <c r="C58" s="89"/>
      <c r="D58" s="90" t="s">
        <v>63</v>
      </c>
      <c r="E58" s="91"/>
      <c r="F58" s="91" t="s">
        <v>65</v>
      </c>
      <c r="G58" s="93" t="s">
        <v>776</v>
      </c>
      <c r="H58" s="93"/>
      <c r="I58" s="93"/>
      <c r="J58" s="93"/>
      <c r="K58" s="107">
        <v>31.62</v>
      </c>
      <c r="L58" s="95">
        <v>372</v>
      </c>
      <c r="M58" s="96">
        <v>28898</v>
      </c>
      <c r="N58" s="96">
        <v>1200</v>
      </c>
      <c r="O58" s="96">
        <v>17851</v>
      </c>
      <c r="P58" s="96">
        <v>720</v>
      </c>
      <c r="Q58" s="97" t="s">
        <v>776</v>
      </c>
      <c r="R58" s="98" t="s">
        <v>776</v>
      </c>
      <c r="S58" s="186"/>
    </row>
    <row r="59" spans="1:19" s="99" customFormat="1" ht="38.25" x14ac:dyDescent="0.25">
      <c r="A59" s="87">
        <v>47</v>
      </c>
      <c r="B59" s="88" t="s">
        <v>795</v>
      </c>
      <c r="C59" s="89"/>
      <c r="D59" s="90" t="s">
        <v>63</v>
      </c>
      <c r="E59" s="91"/>
      <c r="F59" s="91" t="s">
        <v>66</v>
      </c>
      <c r="G59" s="93" t="s">
        <v>776</v>
      </c>
      <c r="H59" s="93"/>
      <c r="I59" s="93"/>
      <c r="J59" s="93"/>
      <c r="K59" s="107">
        <v>23.46</v>
      </c>
      <c r="L59" s="95">
        <v>372</v>
      </c>
      <c r="M59" s="96">
        <v>28898</v>
      </c>
      <c r="N59" s="96">
        <v>1200</v>
      </c>
      <c r="O59" s="96">
        <v>17851</v>
      </c>
      <c r="P59" s="96">
        <v>720</v>
      </c>
      <c r="Q59" s="97" t="s">
        <v>776</v>
      </c>
      <c r="R59" s="98" t="s">
        <v>776</v>
      </c>
      <c r="S59" s="186"/>
    </row>
    <row r="60" spans="1:19" s="99" customFormat="1" ht="25.5" x14ac:dyDescent="0.25">
      <c r="A60" s="87">
        <v>48</v>
      </c>
      <c r="B60" s="88" t="s">
        <v>796</v>
      </c>
      <c r="C60" s="89"/>
      <c r="D60" s="90" t="s">
        <v>67</v>
      </c>
      <c r="E60" s="91"/>
      <c r="F60" s="91" t="s">
        <v>64</v>
      </c>
      <c r="G60" s="93" t="s">
        <v>776</v>
      </c>
      <c r="H60" s="93"/>
      <c r="I60" s="93"/>
      <c r="J60" s="93"/>
      <c r="K60" s="107">
        <v>31.62</v>
      </c>
      <c r="L60" s="95">
        <v>372</v>
      </c>
      <c r="M60" s="96">
        <v>28898</v>
      </c>
      <c r="N60" s="96">
        <v>1200</v>
      </c>
      <c r="O60" s="96">
        <v>17851</v>
      </c>
      <c r="P60" s="96">
        <v>720</v>
      </c>
      <c r="Q60" s="97" t="s">
        <v>776</v>
      </c>
      <c r="R60" s="98" t="s">
        <v>776</v>
      </c>
      <c r="S60" s="186"/>
    </row>
    <row r="61" spans="1:19" s="99" customFormat="1" ht="25.5" x14ac:dyDescent="0.25">
      <c r="A61" s="87">
        <v>49</v>
      </c>
      <c r="B61" s="88" t="s">
        <v>796</v>
      </c>
      <c r="C61" s="89"/>
      <c r="D61" s="90" t="s">
        <v>67</v>
      </c>
      <c r="E61" s="91"/>
      <c r="F61" s="91" t="s">
        <v>65</v>
      </c>
      <c r="G61" s="93" t="s">
        <v>776</v>
      </c>
      <c r="H61" s="93"/>
      <c r="I61" s="93"/>
      <c r="J61" s="93"/>
      <c r="K61" s="107">
        <v>31.62</v>
      </c>
      <c r="L61" s="95">
        <v>372</v>
      </c>
      <c r="M61" s="96">
        <v>28898</v>
      </c>
      <c r="N61" s="96">
        <v>1200</v>
      </c>
      <c r="O61" s="96">
        <v>17851</v>
      </c>
      <c r="P61" s="96">
        <v>720</v>
      </c>
      <c r="Q61" s="97" t="s">
        <v>776</v>
      </c>
      <c r="R61" s="98" t="s">
        <v>776</v>
      </c>
      <c r="S61" s="186"/>
    </row>
    <row r="62" spans="1:19" s="99" customFormat="1" ht="25.5" x14ac:dyDescent="0.25">
      <c r="A62" s="87">
        <v>50</v>
      </c>
      <c r="B62" s="88" t="s">
        <v>796</v>
      </c>
      <c r="C62" s="89"/>
      <c r="D62" s="90" t="s">
        <v>67</v>
      </c>
      <c r="E62" s="91"/>
      <c r="F62" s="91" t="s">
        <v>66</v>
      </c>
      <c r="G62" s="93" t="s">
        <v>776</v>
      </c>
      <c r="H62" s="93"/>
      <c r="I62" s="93"/>
      <c r="J62" s="93"/>
      <c r="K62" s="107">
        <v>23.46</v>
      </c>
      <c r="L62" s="95">
        <v>372</v>
      </c>
      <c r="M62" s="96">
        <v>28898</v>
      </c>
      <c r="N62" s="96">
        <v>1200</v>
      </c>
      <c r="O62" s="96">
        <v>17851</v>
      </c>
      <c r="P62" s="96">
        <v>720</v>
      </c>
      <c r="Q62" s="97" t="s">
        <v>776</v>
      </c>
      <c r="R62" s="98" t="s">
        <v>776</v>
      </c>
      <c r="S62" s="186"/>
    </row>
    <row r="63" spans="1:19" s="99" customFormat="1" ht="25.5" x14ac:dyDescent="0.25">
      <c r="A63" s="87">
        <v>51</v>
      </c>
      <c r="B63" s="88" t="s">
        <v>797</v>
      </c>
      <c r="C63" s="89"/>
      <c r="D63" s="90" t="s">
        <v>68</v>
      </c>
      <c r="E63" s="112"/>
      <c r="F63" s="112"/>
      <c r="G63" s="113"/>
      <c r="H63" s="113"/>
      <c r="I63" s="113"/>
      <c r="J63" s="113"/>
      <c r="K63" s="107">
        <v>32.840000000000003</v>
      </c>
      <c r="L63" s="95">
        <v>123</v>
      </c>
      <c r="M63" s="96"/>
      <c r="N63" s="96"/>
      <c r="O63" s="96">
        <v>17702</v>
      </c>
      <c r="P63" s="96">
        <v>470</v>
      </c>
      <c r="Q63" s="97">
        <f t="shared" ref="Q63:Q65" si="3">SUM(R63,ROUND(R63*36%,0),L63)</f>
        <v>9153</v>
      </c>
      <c r="R63" s="98">
        <f>IF(AND(G63&lt;&gt;0,K63&lt;&gt;0),ROUND(1/G63*(M63+N63)*12+1/K63*(O63+P63)*12,0),IF(K63=0,ROUND(1/G63*(M63+N63)*12,0),IF(G63=0,ROUND(1/K63*(O63+P63)*12,0))))</f>
        <v>6640</v>
      </c>
      <c r="S63" s="186"/>
    </row>
    <row r="64" spans="1:19" s="99" customFormat="1" ht="25.5" x14ac:dyDescent="0.25">
      <c r="A64" s="87">
        <v>52</v>
      </c>
      <c r="B64" s="88" t="s">
        <v>798</v>
      </c>
      <c r="C64" s="89"/>
      <c r="D64" s="90" t="s">
        <v>69</v>
      </c>
      <c r="E64" s="91" t="s">
        <v>70</v>
      </c>
      <c r="F64" s="114"/>
      <c r="G64" s="113"/>
      <c r="H64" s="113"/>
      <c r="I64" s="113"/>
      <c r="J64" s="113"/>
      <c r="K64" s="107">
        <v>46.92</v>
      </c>
      <c r="L64" s="95">
        <f>ROUND(L63*0.7,0)</f>
        <v>86</v>
      </c>
      <c r="M64" s="96"/>
      <c r="N64" s="96"/>
      <c r="O64" s="96">
        <v>17702</v>
      </c>
      <c r="P64" s="96">
        <v>470</v>
      </c>
      <c r="Q64" s="97">
        <f t="shared" si="3"/>
        <v>6407</v>
      </c>
      <c r="R64" s="98">
        <f>IF(AND(G64&lt;&gt;0,K64&lt;&gt;0),ROUND(1/G64*(M64+N64)*12+1/K64*(O64+P64)*12,0),IF(K64=0,ROUND(1/G64*(M64+N64)*12,0),IF(G64=0,ROUND(1/K64*(O64+P64)*12,0))))</f>
        <v>4648</v>
      </c>
      <c r="S64" s="186"/>
    </row>
    <row r="65" spans="1:19" s="99" customFormat="1" ht="25.5" x14ac:dyDescent="0.25">
      <c r="A65" s="87">
        <v>53</v>
      </c>
      <c r="B65" s="88" t="s">
        <v>799</v>
      </c>
      <c r="C65" s="89"/>
      <c r="D65" s="90" t="s">
        <v>71</v>
      </c>
      <c r="E65" s="91" t="s">
        <v>72</v>
      </c>
      <c r="F65" s="114"/>
      <c r="G65" s="113"/>
      <c r="H65" s="113"/>
      <c r="I65" s="113"/>
      <c r="J65" s="113"/>
      <c r="K65" s="107">
        <v>109.48</v>
      </c>
      <c r="L65" s="95">
        <f>L63-L64</f>
        <v>37</v>
      </c>
      <c r="M65" s="96"/>
      <c r="N65" s="96"/>
      <c r="O65" s="96">
        <v>17702</v>
      </c>
      <c r="P65" s="96">
        <v>470</v>
      </c>
      <c r="Q65" s="97">
        <f t="shared" si="3"/>
        <v>2746</v>
      </c>
      <c r="R65" s="98">
        <f>IF(AND(G65&lt;&gt;0,K65&lt;&gt;0),ROUND(1/G65*(M65+N65)*12+1/K65*(O65+P65)*12,0),IF(K65=0,ROUND(1/G65*(M65+N65)*12,0),IF(G65=0,ROUND(1/K65*(O65+P65)*12,0))))</f>
        <v>1992</v>
      </c>
      <c r="S65" s="186"/>
    </row>
    <row r="66" spans="1:19" s="99" customFormat="1" ht="25.5" x14ac:dyDescent="0.25">
      <c r="A66" s="87">
        <v>54</v>
      </c>
      <c r="B66" s="110" t="s">
        <v>800</v>
      </c>
      <c r="C66" s="89"/>
      <c r="D66" s="111" t="s">
        <v>73</v>
      </c>
      <c r="E66" s="91"/>
      <c r="F66" s="91"/>
      <c r="G66" s="93"/>
      <c r="H66" s="93"/>
      <c r="I66" s="93"/>
      <c r="J66" s="93"/>
      <c r="K66" s="107" t="s">
        <v>776</v>
      </c>
      <c r="L66" s="95">
        <v>61</v>
      </c>
      <c r="M66" s="96"/>
      <c r="N66" s="96"/>
      <c r="O66" s="96">
        <v>17702</v>
      </c>
      <c r="P66" s="96">
        <v>470</v>
      </c>
      <c r="Q66" s="97" t="s">
        <v>776</v>
      </c>
      <c r="R66" s="98" t="s">
        <v>776</v>
      </c>
      <c r="S66" s="186"/>
    </row>
    <row r="67" spans="1:19" s="99" customFormat="1" ht="25.5" x14ac:dyDescent="0.25">
      <c r="A67" s="87">
        <v>55</v>
      </c>
      <c r="B67" s="110" t="s">
        <v>801</v>
      </c>
      <c r="C67" s="89"/>
      <c r="D67" s="111" t="s">
        <v>74</v>
      </c>
      <c r="E67" s="91" t="s">
        <v>75</v>
      </c>
      <c r="F67" s="91"/>
      <c r="G67" s="93"/>
      <c r="H67" s="93"/>
      <c r="I67" s="93"/>
      <c r="J67" s="93"/>
      <c r="K67" s="107" t="s">
        <v>776</v>
      </c>
      <c r="L67" s="95">
        <f>ROUND(L66*0.65,0)</f>
        <v>40</v>
      </c>
      <c r="M67" s="96"/>
      <c r="N67" s="96"/>
      <c r="O67" s="96">
        <v>17702</v>
      </c>
      <c r="P67" s="96">
        <v>470</v>
      </c>
      <c r="Q67" s="97" t="s">
        <v>776</v>
      </c>
      <c r="R67" s="98" t="s">
        <v>776</v>
      </c>
      <c r="S67" s="186"/>
    </row>
    <row r="68" spans="1:19" s="99" customFormat="1" ht="25.5" x14ac:dyDescent="0.25">
      <c r="A68" s="87">
        <v>56</v>
      </c>
      <c r="B68" s="110" t="s">
        <v>802</v>
      </c>
      <c r="C68" s="89"/>
      <c r="D68" s="111" t="s">
        <v>76</v>
      </c>
      <c r="E68" s="91" t="s">
        <v>77</v>
      </c>
      <c r="F68" s="91"/>
      <c r="G68" s="93"/>
      <c r="H68" s="93"/>
      <c r="I68" s="93"/>
      <c r="J68" s="93"/>
      <c r="K68" s="107" t="s">
        <v>776</v>
      </c>
      <c r="L68" s="95">
        <f>L66-L67</f>
        <v>21</v>
      </c>
      <c r="M68" s="96"/>
      <c r="N68" s="96"/>
      <c r="O68" s="96">
        <v>17702</v>
      </c>
      <c r="P68" s="96">
        <v>470</v>
      </c>
      <c r="Q68" s="97" t="s">
        <v>776</v>
      </c>
      <c r="R68" s="98" t="s">
        <v>776</v>
      </c>
      <c r="S68" s="186"/>
    </row>
    <row r="69" spans="1:19" s="99" customFormat="1" ht="25.5" x14ac:dyDescent="0.25">
      <c r="A69" s="87">
        <v>57</v>
      </c>
      <c r="B69" s="110" t="s">
        <v>803</v>
      </c>
      <c r="C69" s="89"/>
      <c r="D69" s="111" t="s">
        <v>78</v>
      </c>
      <c r="E69" s="91"/>
      <c r="F69" s="91"/>
      <c r="G69" s="93"/>
      <c r="H69" s="93"/>
      <c r="I69" s="93"/>
      <c r="J69" s="93"/>
      <c r="K69" s="107" t="s">
        <v>776</v>
      </c>
      <c r="L69" s="95">
        <v>37</v>
      </c>
      <c r="M69" s="96"/>
      <c r="N69" s="96"/>
      <c r="O69" s="96">
        <v>17702</v>
      </c>
      <c r="P69" s="96">
        <v>470</v>
      </c>
      <c r="Q69" s="97" t="s">
        <v>776</v>
      </c>
      <c r="R69" s="98" t="s">
        <v>776</v>
      </c>
      <c r="S69" s="186"/>
    </row>
    <row r="70" spans="1:19" s="99" customFormat="1" ht="25.5" x14ac:dyDescent="0.25">
      <c r="A70" s="87">
        <v>58</v>
      </c>
      <c r="B70" s="110" t="s">
        <v>804</v>
      </c>
      <c r="C70" s="89"/>
      <c r="D70" s="111" t="s">
        <v>79</v>
      </c>
      <c r="E70" s="91" t="s">
        <v>75</v>
      </c>
      <c r="F70" s="91"/>
      <c r="G70" s="93"/>
      <c r="H70" s="93"/>
      <c r="I70" s="93"/>
      <c r="J70" s="93"/>
      <c r="K70" s="107" t="s">
        <v>776</v>
      </c>
      <c r="L70" s="95">
        <f>ROUND(L69*0.65,0)</f>
        <v>24</v>
      </c>
      <c r="M70" s="96"/>
      <c r="N70" s="96"/>
      <c r="O70" s="96">
        <v>17702</v>
      </c>
      <c r="P70" s="96">
        <v>470</v>
      </c>
      <c r="Q70" s="97" t="s">
        <v>776</v>
      </c>
      <c r="R70" s="98" t="s">
        <v>776</v>
      </c>
      <c r="S70" s="186"/>
    </row>
    <row r="71" spans="1:19" s="99" customFormat="1" ht="25.5" x14ac:dyDescent="0.25">
      <c r="A71" s="87">
        <v>59</v>
      </c>
      <c r="B71" s="110" t="s">
        <v>805</v>
      </c>
      <c r="C71" s="89"/>
      <c r="D71" s="111" t="s">
        <v>80</v>
      </c>
      <c r="E71" s="91" t="s">
        <v>77</v>
      </c>
      <c r="F71" s="91"/>
      <c r="G71" s="93"/>
      <c r="H71" s="93"/>
      <c r="I71" s="93"/>
      <c r="J71" s="93"/>
      <c r="K71" s="107" t="s">
        <v>776</v>
      </c>
      <c r="L71" s="95">
        <f>L69-L70</f>
        <v>13</v>
      </c>
      <c r="M71" s="96"/>
      <c r="N71" s="96"/>
      <c r="O71" s="96">
        <v>17702</v>
      </c>
      <c r="P71" s="96">
        <v>470</v>
      </c>
      <c r="Q71" s="97" t="s">
        <v>776</v>
      </c>
      <c r="R71" s="98" t="s">
        <v>776</v>
      </c>
      <c r="S71" s="186"/>
    </row>
    <row r="72" spans="1:19" s="99" customFormat="1" ht="25.5" x14ac:dyDescent="0.25">
      <c r="A72" s="87">
        <v>60</v>
      </c>
      <c r="B72" s="110" t="s">
        <v>806</v>
      </c>
      <c r="C72" s="89"/>
      <c r="D72" s="111" t="s">
        <v>82</v>
      </c>
      <c r="E72" s="91"/>
      <c r="F72" s="91"/>
      <c r="G72" s="93"/>
      <c r="H72" s="93"/>
      <c r="I72" s="93"/>
      <c r="J72" s="93"/>
      <c r="K72" s="107" t="s">
        <v>776</v>
      </c>
      <c r="L72" s="95">
        <v>48</v>
      </c>
      <c r="M72" s="96"/>
      <c r="N72" s="96"/>
      <c r="O72" s="96">
        <v>17702</v>
      </c>
      <c r="P72" s="96">
        <v>470</v>
      </c>
      <c r="Q72" s="97" t="s">
        <v>776</v>
      </c>
      <c r="R72" s="98" t="s">
        <v>776</v>
      </c>
      <c r="S72" s="186"/>
    </row>
    <row r="73" spans="1:19" s="99" customFormat="1" ht="25.5" x14ac:dyDescent="0.25">
      <c r="A73" s="87">
        <v>61</v>
      </c>
      <c r="B73" s="110" t="s">
        <v>807</v>
      </c>
      <c r="C73" s="89"/>
      <c r="D73" s="111" t="s">
        <v>83</v>
      </c>
      <c r="E73" s="91" t="s">
        <v>70</v>
      </c>
      <c r="F73" s="91"/>
      <c r="G73" s="93"/>
      <c r="H73" s="93"/>
      <c r="I73" s="93"/>
      <c r="J73" s="93"/>
      <c r="K73" s="107" t="s">
        <v>776</v>
      </c>
      <c r="L73" s="95">
        <f>ROUND(L72*0.7,0)</f>
        <v>34</v>
      </c>
      <c r="M73" s="96"/>
      <c r="N73" s="96"/>
      <c r="O73" s="96">
        <v>17702</v>
      </c>
      <c r="P73" s="96">
        <v>470</v>
      </c>
      <c r="Q73" s="97" t="s">
        <v>776</v>
      </c>
      <c r="R73" s="98" t="s">
        <v>776</v>
      </c>
      <c r="S73" s="186"/>
    </row>
    <row r="74" spans="1:19" s="99" customFormat="1" ht="25.5" x14ac:dyDescent="0.25">
      <c r="A74" s="87">
        <v>62</v>
      </c>
      <c r="B74" s="110" t="s">
        <v>808</v>
      </c>
      <c r="C74" s="89"/>
      <c r="D74" s="111" t="s">
        <v>84</v>
      </c>
      <c r="E74" s="91" t="s">
        <v>72</v>
      </c>
      <c r="F74" s="91"/>
      <c r="G74" s="93"/>
      <c r="H74" s="93"/>
      <c r="I74" s="93"/>
      <c r="J74" s="93"/>
      <c r="K74" s="107" t="s">
        <v>776</v>
      </c>
      <c r="L74" s="95">
        <f>L72-L73</f>
        <v>14</v>
      </c>
      <c r="M74" s="96"/>
      <c r="N74" s="96"/>
      <c r="O74" s="96">
        <v>17702</v>
      </c>
      <c r="P74" s="96">
        <v>470</v>
      </c>
      <c r="Q74" s="97" t="s">
        <v>776</v>
      </c>
      <c r="R74" s="98" t="s">
        <v>776</v>
      </c>
      <c r="S74" s="186"/>
    </row>
    <row r="75" spans="1:19" s="99" customFormat="1" ht="25.5" x14ac:dyDescent="0.25">
      <c r="A75" s="87">
        <v>63</v>
      </c>
      <c r="B75" s="110" t="s">
        <v>809</v>
      </c>
      <c r="C75" s="89"/>
      <c r="D75" s="111" t="s">
        <v>85</v>
      </c>
      <c r="E75" s="91"/>
      <c r="F75" s="91"/>
      <c r="G75" s="93"/>
      <c r="H75" s="93"/>
      <c r="I75" s="93"/>
      <c r="J75" s="93"/>
      <c r="K75" s="107" t="s">
        <v>776</v>
      </c>
      <c r="L75" s="95">
        <v>72</v>
      </c>
      <c r="M75" s="96"/>
      <c r="N75" s="96"/>
      <c r="O75" s="96">
        <v>17702</v>
      </c>
      <c r="P75" s="96">
        <v>470</v>
      </c>
      <c r="Q75" s="97" t="s">
        <v>776</v>
      </c>
      <c r="R75" s="98" t="s">
        <v>776</v>
      </c>
      <c r="S75" s="186"/>
    </row>
    <row r="76" spans="1:19" s="99" customFormat="1" ht="25.5" x14ac:dyDescent="0.25">
      <c r="A76" s="87">
        <v>64</v>
      </c>
      <c r="B76" s="110" t="s">
        <v>810</v>
      </c>
      <c r="C76" s="89"/>
      <c r="D76" s="111" t="s">
        <v>86</v>
      </c>
      <c r="E76" s="91" t="s">
        <v>70</v>
      </c>
      <c r="F76" s="91"/>
      <c r="G76" s="93"/>
      <c r="H76" s="93"/>
      <c r="I76" s="93"/>
      <c r="J76" s="93"/>
      <c r="K76" s="107" t="s">
        <v>776</v>
      </c>
      <c r="L76" s="95">
        <f>ROUND(L75*0.7,0)</f>
        <v>50</v>
      </c>
      <c r="M76" s="96"/>
      <c r="N76" s="96"/>
      <c r="O76" s="96">
        <v>17702</v>
      </c>
      <c r="P76" s="96">
        <v>470</v>
      </c>
      <c r="Q76" s="97" t="s">
        <v>776</v>
      </c>
      <c r="R76" s="98" t="s">
        <v>776</v>
      </c>
      <c r="S76" s="186"/>
    </row>
    <row r="77" spans="1:19" s="99" customFormat="1" ht="25.5" x14ac:dyDescent="0.25">
      <c r="A77" s="87">
        <v>65</v>
      </c>
      <c r="B77" s="110" t="s">
        <v>811</v>
      </c>
      <c r="C77" s="89"/>
      <c r="D77" s="111" t="s">
        <v>87</v>
      </c>
      <c r="E77" s="91" t="s">
        <v>72</v>
      </c>
      <c r="F77" s="91"/>
      <c r="G77" s="93"/>
      <c r="H77" s="93"/>
      <c r="I77" s="93"/>
      <c r="J77" s="93"/>
      <c r="K77" s="107" t="s">
        <v>776</v>
      </c>
      <c r="L77" s="95">
        <f>L75-L76</f>
        <v>22</v>
      </c>
      <c r="M77" s="96"/>
      <c r="N77" s="96"/>
      <c r="O77" s="96">
        <v>17702</v>
      </c>
      <c r="P77" s="96">
        <v>470</v>
      </c>
      <c r="Q77" s="97" t="s">
        <v>776</v>
      </c>
      <c r="R77" s="98" t="s">
        <v>776</v>
      </c>
      <c r="S77" s="186"/>
    </row>
    <row r="78" spans="1:19" s="99" customFormat="1" ht="25.5" x14ac:dyDescent="0.25">
      <c r="A78" s="87">
        <v>66</v>
      </c>
      <c r="B78" s="109" t="s">
        <v>812</v>
      </c>
      <c r="C78" s="89"/>
      <c r="D78" s="106" t="s">
        <v>88</v>
      </c>
      <c r="E78" s="91"/>
      <c r="F78" s="91"/>
      <c r="G78" s="92">
        <v>21.5</v>
      </c>
      <c r="H78" s="93">
        <v>2</v>
      </c>
      <c r="I78" s="93">
        <v>1.98</v>
      </c>
      <c r="J78" s="93">
        <v>21.33</v>
      </c>
      <c r="K78" s="107">
        <v>158.1</v>
      </c>
      <c r="L78" s="95">
        <v>0</v>
      </c>
      <c r="M78" s="96">
        <v>30975</v>
      </c>
      <c r="N78" s="96">
        <v>1260</v>
      </c>
      <c r="O78" s="96">
        <v>19854</v>
      </c>
      <c r="P78" s="96">
        <v>820</v>
      </c>
      <c r="Q78" s="97">
        <f>SUM(R78,ROUND(R78*36%,0),L78)</f>
        <v>26603</v>
      </c>
      <c r="R78" s="98">
        <f t="shared" ref="R78:R141" si="4">IF(AND(G78&lt;&gt;0,K78&lt;&gt;0),ROUND(1/G78*(M78+N78)*12+1/K78*(O78+P78)*12,0),IF(K78=0,ROUND(1/G78*(M78+N78)*12,0),IF(G78=0,ROUND(1/K78*(O78+P78)*12,0))))</f>
        <v>19561</v>
      </c>
      <c r="S78" s="186"/>
    </row>
    <row r="79" spans="1:19" s="99" customFormat="1" ht="25.5" x14ac:dyDescent="0.25">
      <c r="A79" s="87">
        <v>67</v>
      </c>
      <c r="B79" s="109" t="s">
        <v>813</v>
      </c>
      <c r="C79" s="89"/>
      <c r="D79" s="106" t="s">
        <v>89</v>
      </c>
      <c r="E79" s="91"/>
      <c r="F79" s="91"/>
      <c r="G79" s="92">
        <v>99.52</v>
      </c>
      <c r="H79" s="93">
        <v>2</v>
      </c>
      <c r="I79" s="93">
        <v>9.31</v>
      </c>
      <c r="J79" s="93">
        <v>21</v>
      </c>
      <c r="K79" s="107">
        <v>459</v>
      </c>
      <c r="L79" s="95">
        <v>0</v>
      </c>
      <c r="M79" s="96">
        <v>30975</v>
      </c>
      <c r="N79" s="96">
        <v>1260</v>
      </c>
      <c r="O79" s="96">
        <v>19854</v>
      </c>
      <c r="P79" s="96">
        <v>820</v>
      </c>
      <c r="Q79" s="97">
        <f t="shared" ref="Q79:Q143" si="5">SUM(R79,ROUND(R79*36%,0),L79)</f>
        <v>6021</v>
      </c>
      <c r="R79" s="98">
        <f t="shared" si="4"/>
        <v>4427</v>
      </c>
      <c r="S79" s="186"/>
    </row>
    <row r="80" spans="1:19" s="99" customFormat="1" ht="25.5" x14ac:dyDescent="0.25">
      <c r="A80" s="87">
        <v>68</v>
      </c>
      <c r="B80" s="109" t="s">
        <v>814</v>
      </c>
      <c r="C80" s="89"/>
      <c r="D80" s="106" t="s">
        <v>90</v>
      </c>
      <c r="E80" s="91"/>
      <c r="F80" s="91"/>
      <c r="G80" s="92">
        <v>48.21</v>
      </c>
      <c r="H80" s="93">
        <v>2</v>
      </c>
      <c r="I80" s="93">
        <v>4.51</v>
      </c>
      <c r="J80" s="93">
        <v>21</v>
      </c>
      <c r="K80" s="107">
        <v>459</v>
      </c>
      <c r="L80" s="95">
        <v>0</v>
      </c>
      <c r="M80" s="96">
        <v>30975</v>
      </c>
      <c r="N80" s="96">
        <v>1260</v>
      </c>
      <c r="O80" s="96">
        <v>19854</v>
      </c>
      <c r="P80" s="96">
        <v>820</v>
      </c>
      <c r="Q80" s="97">
        <f t="shared" si="5"/>
        <v>11647</v>
      </c>
      <c r="R80" s="98">
        <f t="shared" si="4"/>
        <v>8564</v>
      </c>
      <c r="S80" s="186"/>
    </row>
    <row r="81" spans="1:19" s="99" customFormat="1" ht="25.5" x14ac:dyDescent="0.25">
      <c r="A81" s="87">
        <v>69</v>
      </c>
      <c r="B81" s="109" t="s">
        <v>815</v>
      </c>
      <c r="C81" s="89"/>
      <c r="D81" s="106" t="s">
        <v>91</v>
      </c>
      <c r="E81" s="91"/>
      <c r="F81" s="91"/>
      <c r="G81" s="92">
        <v>57.62</v>
      </c>
      <c r="H81" s="93">
        <v>2</v>
      </c>
      <c r="I81" s="93">
        <v>5.39</v>
      </c>
      <c r="J81" s="93">
        <v>21</v>
      </c>
      <c r="K81" s="107">
        <v>459</v>
      </c>
      <c r="L81" s="95">
        <v>0</v>
      </c>
      <c r="M81" s="96">
        <v>30975</v>
      </c>
      <c r="N81" s="96">
        <v>1260</v>
      </c>
      <c r="O81" s="96">
        <v>19854</v>
      </c>
      <c r="P81" s="96">
        <v>820</v>
      </c>
      <c r="Q81" s="97">
        <f t="shared" si="5"/>
        <v>9865</v>
      </c>
      <c r="R81" s="98">
        <f t="shared" si="4"/>
        <v>7254</v>
      </c>
      <c r="S81" s="186"/>
    </row>
    <row r="82" spans="1:19" s="99" customFormat="1" ht="25.5" x14ac:dyDescent="0.25">
      <c r="A82" s="87">
        <v>70</v>
      </c>
      <c r="B82" s="109" t="s">
        <v>816</v>
      </c>
      <c r="C82" s="89"/>
      <c r="D82" s="106" t="s">
        <v>92</v>
      </c>
      <c r="E82" s="91"/>
      <c r="F82" s="91"/>
      <c r="G82" s="92">
        <v>75.47</v>
      </c>
      <c r="H82" s="93">
        <v>3</v>
      </c>
      <c r="I82" s="93">
        <v>10.59</v>
      </c>
      <c r="J82" s="93">
        <v>21</v>
      </c>
      <c r="K82" s="107">
        <v>459</v>
      </c>
      <c r="L82" s="95">
        <v>0</v>
      </c>
      <c r="M82" s="96">
        <v>30975</v>
      </c>
      <c r="N82" s="96">
        <v>1260</v>
      </c>
      <c r="O82" s="96">
        <v>19854</v>
      </c>
      <c r="P82" s="96">
        <v>820</v>
      </c>
      <c r="Q82" s="97">
        <f t="shared" si="5"/>
        <v>7706</v>
      </c>
      <c r="R82" s="98">
        <f t="shared" si="4"/>
        <v>5666</v>
      </c>
      <c r="S82" s="186"/>
    </row>
    <row r="83" spans="1:19" s="99" customFormat="1" ht="25.5" x14ac:dyDescent="0.25">
      <c r="A83" s="87">
        <v>71</v>
      </c>
      <c r="B83" s="109" t="s">
        <v>817</v>
      </c>
      <c r="C83" s="89" t="s">
        <v>93</v>
      </c>
      <c r="D83" s="106" t="s">
        <v>94</v>
      </c>
      <c r="E83" s="91"/>
      <c r="F83" s="91" t="s">
        <v>95</v>
      </c>
      <c r="G83" s="92">
        <f t="shared" ref="G83:G147" si="6">I83*J83/H83</f>
        <v>8.4496176470588242</v>
      </c>
      <c r="H83" s="92">
        <v>34</v>
      </c>
      <c r="I83" s="92">
        <v>14.3</v>
      </c>
      <c r="J83" s="92">
        <v>20.09</v>
      </c>
      <c r="K83" s="107">
        <v>28.47</v>
      </c>
      <c r="L83" s="95">
        <v>606</v>
      </c>
      <c r="M83" s="96">
        <v>32381</v>
      </c>
      <c r="N83" s="96">
        <v>1960</v>
      </c>
      <c r="O83" s="96">
        <v>19700</v>
      </c>
      <c r="P83" s="96">
        <v>1050</v>
      </c>
      <c r="Q83" s="97">
        <f t="shared" si="5"/>
        <v>78829</v>
      </c>
      <c r="R83" s="98">
        <f t="shared" si="4"/>
        <v>57517</v>
      </c>
      <c r="S83" s="186"/>
    </row>
    <row r="84" spans="1:19" s="99" customFormat="1" ht="25.5" x14ac:dyDescent="0.25">
      <c r="A84" s="87">
        <v>72</v>
      </c>
      <c r="B84" s="109" t="s">
        <v>817</v>
      </c>
      <c r="C84" s="89" t="s">
        <v>96</v>
      </c>
      <c r="D84" s="106" t="s">
        <v>97</v>
      </c>
      <c r="E84" s="91"/>
      <c r="F84" s="91" t="s">
        <v>95</v>
      </c>
      <c r="G84" s="92">
        <f t="shared" si="6"/>
        <v>10.191109090909091</v>
      </c>
      <c r="H84" s="92">
        <v>44</v>
      </c>
      <c r="I84" s="92">
        <v>22.32</v>
      </c>
      <c r="J84" s="92">
        <v>20.09</v>
      </c>
      <c r="K84" s="94">
        <v>27.91</v>
      </c>
      <c r="L84" s="95">
        <v>606</v>
      </c>
      <c r="M84" s="96">
        <v>32381</v>
      </c>
      <c r="N84" s="96">
        <v>1960</v>
      </c>
      <c r="O84" s="96">
        <v>19700</v>
      </c>
      <c r="P84" s="96">
        <v>1050</v>
      </c>
      <c r="Q84" s="97">
        <f t="shared" si="5"/>
        <v>67733</v>
      </c>
      <c r="R84" s="98">
        <f t="shared" si="4"/>
        <v>49358</v>
      </c>
      <c r="S84" s="186"/>
    </row>
    <row r="85" spans="1:19" s="99" customFormat="1" ht="25.5" x14ac:dyDescent="0.25">
      <c r="A85" s="87">
        <v>73</v>
      </c>
      <c r="B85" s="109" t="s">
        <v>817</v>
      </c>
      <c r="C85" s="89" t="s">
        <v>98</v>
      </c>
      <c r="D85" s="106" t="s">
        <v>99</v>
      </c>
      <c r="E85" s="91"/>
      <c r="F85" s="91" t="s">
        <v>100</v>
      </c>
      <c r="G85" s="92">
        <f t="shared" si="6"/>
        <v>9.5199730976172177</v>
      </c>
      <c r="H85" s="92">
        <v>52.04</v>
      </c>
      <c r="I85" s="92">
        <v>24.66</v>
      </c>
      <c r="J85" s="92">
        <v>20.09</v>
      </c>
      <c r="K85" s="107">
        <v>41.4</v>
      </c>
      <c r="L85" s="95">
        <v>606</v>
      </c>
      <c r="M85" s="96">
        <v>32381</v>
      </c>
      <c r="N85" s="96">
        <v>1960</v>
      </c>
      <c r="O85" s="96">
        <v>19700</v>
      </c>
      <c r="P85" s="96">
        <v>1050</v>
      </c>
      <c r="Q85" s="97">
        <f t="shared" si="5"/>
        <v>67657</v>
      </c>
      <c r="R85" s="98">
        <f t="shared" si="4"/>
        <v>49302</v>
      </c>
      <c r="S85" s="186"/>
    </row>
    <row r="86" spans="1:19" s="99" customFormat="1" ht="25.5" x14ac:dyDescent="0.25">
      <c r="A86" s="87">
        <v>74</v>
      </c>
      <c r="B86" s="109" t="s">
        <v>817</v>
      </c>
      <c r="C86" s="89" t="s">
        <v>101</v>
      </c>
      <c r="D86" s="106" t="s">
        <v>102</v>
      </c>
      <c r="E86" s="91"/>
      <c r="F86" s="91" t="s">
        <v>103</v>
      </c>
      <c r="G86" s="92">
        <f t="shared" si="6"/>
        <v>9.62490932642487</v>
      </c>
      <c r="H86" s="92">
        <v>54.04</v>
      </c>
      <c r="I86" s="92">
        <v>25.89</v>
      </c>
      <c r="J86" s="92">
        <v>20.09</v>
      </c>
      <c r="K86" s="107">
        <v>41.4</v>
      </c>
      <c r="L86" s="95">
        <v>606</v>
      </c>
      <c r="M86" s="96">
        <v>32381</v>
      </c>
      <c r="N86" s="96">
        <v>1960</v>
      </c>
      <c r="O86" s="96">
        <v>19700</v>
      </c>
      <c r="P86" s="96">
        <v>1050</v>
      </c>
      <c r="Q86" s="97">
        <f t="shared" si="5"/>
        <v>67015</v>
      </c>
      <c r="R86" s="98">
        <f t="shared" si="4"/>
        <v>48830</v>
      </c>
      <c r="S86" s="186"/>
    </row>
    <row r="87" spans="1:19" s="99" customFormat="1" ht="25.5" x14ac:dyDescent="0.25">
      <c r="A87" s="87">
        <v>75</v>
      </c>
      <c r="B87" s="109" t="s">
        <v>817</v>
      </c>
      <c r="C87" s="89" t="s">
        <v>104</v>
      </c>
      <c r="D87" s="106" t="s">
        <v>105</v>
      </c>
      <c r="E87" s="91"/>
      <c r="F87" s="91" t="s">
        <v>103</v>
      </c>
      <c r="G87" s="92">
        <f t="shared" si="6"/>
        <v>10.0098425</v>
      </c>
      <c r="H87" s="92">
        <v>40</v>
      </c>
      <c r="I87" s="92">
        <v>19.93</v>
      </c>
      <c r="J87" s="92">
        <v>20.09</v>
      </c>
      <c r="K87" s="94">
        <v>40.590000000000003</v>
      </c>
      <c r="L87" s="95">
        <v>606</v>
      </c>
      <c r="M87" s="96">
        <v>32381</v>
      </c>
      <c r="N87" s="96">
        <v>1960</v>
      </c>
      <c r="O87" s="96">
        <v>19700</v>
      </c>
      <c r="P87" s="96">
        <v>1050</v>
      </c>
      <c r="Q87" s="97">
        <f t="shared" si="5"/>
        <v>64938</v>
      </c>
      <c r="R87" s="98">
        <f t="shared" si="4"/>
        <v>47303</v>
      </c>
      <c r="S87" s="186"/>
    </row>
    <row r="88" spans="1:19" s="99" customFormat="1" ht="25.5" x14ac:dyDescent="0.25">
      <c r="A88" s="87">
        <v>76</v>
      </c>
      <c r="B88" s="109" t="s">
        <v>817</v>
      </c>
      <c r="C88" s="89" t="s">
        <v>106</v>
      </c>
      <c r="D88" s="106" t="s">
        <v>107</v>
      </c>
      <c r="E88" s="91" t="s">
        <v>108</v>
      </c>
      <c r="F88" s="91" t="s">
        <v>109</v>
      </c>
      <c r="G88" s="92">
        <f t="shared" si="6"/>
        <v>9.8112999999999992</v>
      </c>
      <c r="H88" s="92">
        <v>49</v>
      </c>
      <c r="I88" s="92">
        <v>23.93</v>
      </c>
      <c r="J88" s="92">
        <v>20.09</v>
      </c>
      <c r="K88" s="107">
        <v>43.29</v>
      </c>
      <c r="L88" s="95">
        <v>606</v>
      </c>
      <c r="M88" s="96">
        <v>32381</v>
      </c>
      <c r="N88" s="96">
        <v>1960</v>
      </c>
      <c r="O88" s="96">
        <v>19700</v>
      </c>
      <c r="P88" s="96">
        <v>1050</v>
      </c>
      <c r="Q88" s="97">
        <f t="shared" si="5"/>
        <v>65551</v>
      </c>
      <c r="R88" s="98">
        <f t="shared" si="4"/>
        <v>47754</v>
      </c>
      <c r="S88" s="186"/>
    </row>
    <row r="89" spans="1:19" s="99" customFormat="1" ht="25.5" x14ac:dyDescent="0.25">
      <c r="A89" s="87">
        <v>77</v>
      </c>
      <c r="B89" s="109" t="s">
        <v>817</v>
      </c>
      <c r="C89" s="89" t="s">
        <v>110</v>
      </c>
      <c r="D89" s="106" t="s">
        <v>111</v>
      </c>
      <c r="E89" s="91"/>
      <c r="F89" s="91" t="s">
        <v>103</v>
      </c>
      <c r="G89" s="92">
        <f t="shared" si="6"/>
        <v>9.2557500000000008</v>
      </c>
      <c r="H89" s="92">
        <v>42</v>
      </c>
      <c r="I89" s="92">
        <v>19.350000000000001</v>
      </c>
      <c r="J89" s="92">
        <v>20.09</v>
      </c>
      <c r="K89" s="94">
        <v>40.590000000000003</v>
      </c>
      <c r="L89" s="95">
        <v>606</v>
      </c>
      <c r="M89" s="96">
        <v>32381</v>
      </c>
      <c r="N89" s="96">
        <v>1960</v>
      </c>
      <c r="O89" s="96">
        <v>19700</v>
      </c>
      <c r="P89" s="96">
        <v>1050</v>
      </c>
      <c r="Q89" s="97">
        <f t="shared" si="5"/>
        <v>69500</v>
      </c>
      <c r="R89" s="98">
        <f t="shared" si="4"/>
        <v>50657</v>
      </c>
      <c r="S89" s="186"/>
    </row>
    <row r="90" spans="1:19" s="99" customFormat="1" ht="25.5" x14ac:dyDescent="0.25">
      <c r="A90" s="87">
        <v>78</v>
      </c>
      <c r="B90" s="109" t="s">
        <v>817</v>
      </c>
      <c r="C90" s="89" t="s">
        <v>112</v>
      </c>
      <c r="D90" s="106" t="s">
        <v>113</v>
      </c>
      <c r="E90" s="91"/>
      <c r="F90" s="91" t="s">
        <v>103</v>
      </c>
      <c r="G90" s="92">
        <f t="shared" si="6"/>
        <v>11.008500000000002</v>
      </c>
      <c r="H90" s="92">
        <v>49</v>
      </c>
      <c r="I90" s="92">
        <v>26.85</v>
      </c>
      <c r="J90" s="92">
        <v>20.09</v>
      </c>
      <c r="K90" s="94">
        <v>40.590000000000003</v>
      </c>
      <c r="L90" s="95">
        <v>606</v>
      </c>
      <c r="M90" s="96">
        <v>32381</v>
      </c>
      <c r="N90" s="96">
        <v>1960</v>
      </c>
      <c r="O90" s="96">
        <v>19700</v>
      </c>
      <c r="P90" s="96">
        <v>1050</v>
      </c>
      <c r="Q90" s="97">
        <f t="shared" si="5"/>
        <v>59858</v>
      </c>
      <c r="R90" s="98">
        <f t="shared" si="4"/>
        <v>43568</v>
      </c>
      <c r="S90" s="186"/>
    </row>
    <row r="91" spans="1:19" s="99" customFormat="1" ht="25.5" x14ac:dyDescent="0.25">
      <c r="A91" s="87">
        <v>79</v>
      </c>
      <c r="B91" s="109" t="s">
        <v>817</v>
      </c>
      <c r="C91" s="89" t="s">
        <v>114</v>
      </c>
      <c r="D91" s="106" t="s">
        <v>115</v>
      </c>
      <c r="E91" s="91"/>
      <c r="F91" s="91" t="s">
        <v>103</v>
      </c>
      <c r="G91" s="92">
        <f t="shared" si="6"/>
        <v>9.8178956521739131</v>
      </c>
      <c r="H91" s="92">
        <v>46</v>
      </c>
      <c r="I91" s="92">
        <v>22.48</v>
      </c>
      <c r="J91" s="92">
        <v>20.09</v>
      </c>
      <c r="K91" s="107">
        <v>41.4</v>
      </c>
      <c r="L91" s="95">
        <v>606</v>
      </c>
      <c r="M91" s="96">
        <v>32381</v>
      </c>
      <c r="N91" s="96">
        <v>1960</v>
      </c>
      <c r="O91" s="96">
        <v>19700</v>
      </c>
      <c r="P91" s="96">
        <v>1050</v>
      </c>
      <c r="Q91" s="97">
        <f t="shared" si="5"/>
        <v>65870</v>
      </c>
      <c r="R91" s="98">
        <f t="shared" si="4"/>
        <v>47988</v>
      </c>
      <c r="S91" s="186"/>
    </row>
    <row r="92" spans="1:19" s="99" customFormat="1" ht="25.5" x14ac:dyDescent="0.25">
      <c r="A92" s="87">
        <v>80</v>
      </c>
      <c r="B92" s="109" t="s">
        <v>817</v>
      </c>
      <c r="C92" s="89" t="s">
        <v>116</v>
      </c>
      <c r="D92" s="106" t="s">
        <v>117</v>
      </c>
      <c r="E92" s="91"/>
      <c r="F92" s="91" t="s">
        <v>103</v>
      </c>
      <c r="G92" s="92">
        <f t="shared" si="6"/>
        <v>9.748017391304348</v>
      </c>
      <c r="H92" s="92">
        <v>46</v>
      </c>
      <c r="I92" s="92">
        <v>22.32</v>
      </c>
      <c r="J92" s="92">
        <v>20.09</v>
      </c>
      <c r="K92" s="107">
        <v>41.4</v>
      </c>
      <c r="L92" s="95">
        <v>606</v>
      </c>
      <c r="M92" s="96">
        <v>32381</v>
      </c>
      <c r="N92" s="96">
        <v>1960</v>
      </c>
      <c r="O92" s="96">
        <v>19700</v>
      </c>
      <c r="P92" s="96">
        <v>1050</v>
      </c>
      <c r="Q92" s="97">
        <f t="shared" si="5"/>
        <v>66279</v>
      </c>
      <c r="R92" s="98">
        <f t="shared" si="4"/>
        <v>48289</v>
      </c>
      <c r="S92" s="186"/>
    </row>
    <row r="93" spans="1:19" s="99" customFormat="1" ht="25.5" x14ac:dyDescent="0.25">
      <c r="A93" s="87">
        <v>81</v>
      </c>
      <c r="B93" s="109" t="s">
        <v>817</v>
      </c>
      <c r="C93" s="89" t="s">
        <v>118</v>
      </c>
      <c r="D93" s="106" t="s">
        <v>119</v>
      </c>
      <c r="E93" s="91"/>
      <c r="F93" s="91" t="s">
        <v>120</v>
      </c>
      <c r="G93" s="92">
        <f t="shared" si="6"/>
        <v>11.126084548643162</v>
      </c>
      <c r="H93" s="92">
        <v>54.17</v>
      </c>
      <c r="I93" s="92">
        <v>30</v>
      </c>
      <c r="J93" s="92">
        <v>20.09</v>
      </c>
      <c r="K93" s="107">
        <v>33.24</v>
      </c>
      <c r="L93" s="95">
        <v>606</v>
      </c>
      <c r="M93" s="96">
        <v>32381</v>
      </c>
      <c r="N93" s="96">
        <v>1960</v>
      </c>
      <c r="O93" s="96">
        <v>19700</v>
      </c>
      <c r="P93" s="96">
        <v>1050</v>
      </c>
      <c r="Q93" s="97">
        <f t="shared" si="5"/>
        <v>61165</v>
      </c>
      <c r="R93" s="98">
        <f t="shared" si="4"/>
        <v>44529</v>
      </c>
      <c r="S93" s="186"/>
    </row>
    <row r="94" spans="1:19" s="99" customFormat="1" ht="25.5" x14ac:dyDescent="0.25">
      <c r="A94" s="87">
        <v>82</v>
      </c>
      <c r="B94" s="109" t="s">
        <v>817</v>
      </c>
      <c r="C94" s="89" t="s">
        <v>121</v>
      </c>
      <c r="D94" s="106" t="s">
        <v>122</v>
      </c>
      <c r="E94" s="91"/>
      <c r="F94" s="91" t="s">
        <v>120</v>
      </c>
      <c r="G94" s="92">
        <f t="shared" si="6"/>
        <v>10.755215063688388</v>
      </c>
      <c r="H94" s="92">
        <v>54.17</v>
      </c>
      <c r="I94" s="92">
        <v>29</v>
      </c>
      <c r="J94" s="92">
        <v>20.09</v>
      </c>
      <c r="K94" s="107">
        <v>33.24</v>
      </c>
      <c r="L94" s="95">
        <v>606</v>
      </c>
      <c r="M94" s="96">
        <v>32381</v>
      </c>
      <c r="N94" s="96">
        <v>1960</v>
      </c>
      <c r="O94" s="96">
        <v>19700</v>
      </c>
      <c r="P94" s="96">
        <v>1050</v>
      </c>
      <c r="Q94" s="97">
        <f t="shared" si="5"/>
        <v>62904</v>
      </c>
      <c r="R94" s="98">
        <f t="shared" si="4"/>
        <v>45807</v>
      </c>
      <c r="S94" s="186"/>
    </row>
    <row r="95" spans="1:19" s="99" customFormat="1" ht="25.5" x14ac:dyDescent="0.25">
      <c r="A95" s="87">
        <v>83</v>
      </c>
      <c r="B95" s="109" t="s">
        <v>817</v>
      </c>
      <c r="C95" s="89" t="s">
        <v>123</v>
      </c>
      <c r="D95" s="106" t="s">
        <v>124</v>
      </c>
      <c r="E95" s="91"/>
      <c r="F95" s="91" t="s">
        <v>103</v>
      </c>
      <c r="G95" s="92">
        <f t="shared" si="6"/>
        <v>9.3263961538461544</v>
      </c>
      <c r="H95" s="92">
        <v>52</v>
      </c>
      <c r="I95" s="92">
        <v>24.14</v>
      </c>
      <c r="J95" s="92">
        <v>20.09</v>
      </c>
      <c r="K95" s="107">
        <v>41.4</v>
      </c>
      <c r="L95" s="95">
        <v>606</v>
      </c>
      <c r="M95" s="96">
        <v>32381</v>
      </c>
      <c r="N95" s="96">
        <v>1960</v>
      </c>
      <c r="O95" s="96">
        <v>19700</v>
      </c>
      <c r="P95" s="96">
        <v>1050</v>
      </c>
      <c r="Q95" s="97">
        <f t="shared" si="5"/>
        <v>68878</v>
      </c>
      <c r="R95" s="98">
        <f t="shared" si="4"/>
        <v>50200</v>
      </c>
      <c r="S95" s="186"/>
    </row>
    <row r="96" spans="1:19" s="99" customFormat="1" ht="25.5" x14ac:dyDescent="0.25">
      <c r="A96" s="87">
        <v>84</v>
      </c>
      <c r="B96" s="109" t="s">
        <v>817</v>
      </c>
      <c r="C96" s="89" t="s">
        <v>125</v>
      </c>
      <c r="D96" s="106" t="s">
        <v>126</v>
      </c>
      <c r="E96" s="91"/>
      <c r="F96" s="91" t="s">
        <v>103</v>
      </c>
      <c r="G96" s="92">
        <f t="shared" si="6"/>
        <v>10.088673913043479</v>
      </c>
      <c r="H96" s="92">
        <v>46</v>
      </c>
      <c r="I96" s="92">
        <v>23.1</v>
      </c>
      <c r="J96" s="92">
        <v>20.09</v>
      </c>
      <c r="K96" s="107">
        <v>41.4</v>
      </c>
      <c r="L96" s="95">
        <v>606</v>
      </c>
      <c r="M96" s="96">
        <v>32381</v>
      </c>
      <c r="N96" s="96">
        <v>1960</v>
      </c>
      <c r="O96" s="96">
        <v>19700</v>
      </c>
      <c r="P96" s="96">
        <v>1050</v>
      </c>
      <c r="Q96" s="97">
        <f t="shared" si="5"/>
        <v>64337</v>
      </c>
      <c r="R96" s="98">
        <f t="shared" si="4"/>
        <v>46861</v>
      </c>
      <c r="S96" s="186"/>
    </row>
    <row r="97" spans="1:19" s="99" customFormat="1" ht="25.5" x14ac:dyDescent="0.25">
      <c r="A97" s="87">
        <v>85</v>
      </c>
      <c r="B97" s="109" t="s">
        <v>817</v>
      </c>
      <c r="C97" s="89" t="s">
        <v>127</v>
      </c>
      <c r="D97" s="106" t="s">
        <v>128</v>
      </c>
      <c r="E97" s="91"/>
      <c r="F97" s="91" t="s">
        <v>103</v>
      </c>
      <c r="G97" s="92">
        <f t="shared" si="6"/>
        <v>10.291559090909091</v>
      </c>
      <c r="H97" s="92">
        <v>44</v>
      </c>
      <c r="I97" s="92">
        <v>22.54</v>
      </c>
      <c r="J97" s="92">
        <v>20.09</v>
      </c>
      <c r="K97" s="107">
        <v>41.4</v>
      </c>
      <c r="L97" s="95">
        <v>606</v>
      </c>
      <c r="M97" s="96">
        <v>32381</v>
      </c>
      <c r="N97" s="96">
        <v>1960</v>
      </c>
      <c r="O97" s="96">
        <v>19700</v>
      </c>
      <c r="P97" s="96">
        <v>1050</v>
      </c>
      <c r="Q97" s="97">
        <f t="shared" si="5"/>
        <v>63242</v>
      </c>
      <c r="R97" s="98">
        <f t="shared" si="4"/>
        <v>46056</v>
      </c>
      <c r="S97" s="186"/>
    </row>
    <row r="98" spans="1:19" s="99" customFormat="1" ht="25.5" x14ac:dyDescent="0.25">
      <c r="A98" s="87">
        <v>86</v>
      </c>
      <c r="B98" s="109" t="s">
        <v>817</v>
      </c>
      <c r="C98" s="89" t="s">
        <v>129</v>
      </c>
      <c r="D98" s="106" t="s">
        <v>128</v>
      </c>
      <c r="E98" s="91"/>
      <c r="F98" s="91" t="s">
        <v>103</v>
      </c>
      <c r="G98" s="92">
        <f t="shared" si="6"/>
        <v>10.015702083333332</v>
      </c>
      <c r="H98" s="92">
        <v>48</v>
      </c>
      <c r="I98" s="92">
        <v>23.93</v>
      </c>
      <c r="J98" s="92">
        <v>20.09</v>
      </c>
      <c r="K98" s="107">
        <v>41.4</v>
      </c>
      <c r="L98" s="95">
        <v>606</v>
      </c>
      <c r="M98" s="96">
        <v>32381</v>
      </c>
      <c r="N98" s="96">
        <v>1960</v>
      </c>
      <c r="O98" s="96">
        <v>19700</v>
      </c>
      <c r="P98" s="96">
        <v>1050</v>
      </c>
      <c r="Q98" s="97">
        <f t="shared" si="5"/>
        <v>64742</v>
      </c>
      <c r="R98" s="98">
        <f t="shared" si="4"/>
        <v>47159</v>
      </c>
      <c r="S98" s="186"/>
    </row>
    <row r="99" spans="1:19" s="99" customFormat="1" ht="25.5" x14ac:dyDescent="0.25">
      <c r="A99" s="87">
        <v>87</v>
      </c>
      <c r="B99" s="109" t="s">
        <v>817</v>
      </c>
      <c r="C99" s="89" t="s">
        <v>130</v>
      </c>
      <c r="D99" s="106" t="s">
        <v>131</v>
      </c>
      <c r="E99" s="91"/>
      <c r="F99" s="91" t="s">
        <v>132</v>
      </c>
      <c r="G99" s="92">
        <f t="shared" si="6"/>
        <v>10.678607692307692</v>
      </c>
      <c r="H99" s="92">
        <v>52</v>
      </c>
      <c r="I99" s="92">
        <v>27.64</v>
      </c>
      <c r="J99" s="92">
        <v>20.09</v>
      </c>
      <c r="K99" s="94">
        <v>40.590000000000003</v>
      </c>
      <c r="L99" s="95">
        <v>606</v>
      </c>
      <c r="M99" s="96">
        <v>32381</v>
      </c>
      <c r="N99" s="96">
        <v>1960</v>
      </c>
      <c r="O99" s="96">
        <v>19700</v>
      </c>
      <c r="P99" s="96">
        <v>1050</v>
      </c>
      <c r="Q99" s="97">
        <f t="shared" si="5"/>
        <v>61432</v>
      </c>
      <c r="R99" s="98">
        <f t="shared" si="4"/>
        <v>44725</v>
      </c>
      <c r="S99" s="186"/>
    </row>
    <row r="100" spans="1:19" s="99" customFormat="1" ht="25.5" x14ac:dyDescent="0.25">
      <c r="A100" s="87">
        <v>88</v>
      </c>
      <c r="B100" s="109" t="s">
        <v>817</v>
      </c>
      <c r="C100" s="89" t="s">
        <v>133</v>
      </c>
      <c r="D100" s="106" t="s">
        <v>134</v>
      </c>
      <c r="E100" s="91"/>
      <c r="F100" s="91" t="s">
        <v>132</v>
      </c>
      <c r="G100" s="92">
        <f t="shared" si="6"/>
        <v>10.214992307692309</v>
      </c>
      <c r="H100" s="92">
        <v>52</v>
      </c>
      <c r="I100" s="92">
        <v>26.44</v>
      </c>
      <c r="J100" s="92">
        <v>20.09</v>
      </c>
      <c r="K100" s="94">
        <v>40.590000000000003</v>
      </c>
      <c r="L100" s="95">
        <v>606</v>
      </c>
      <c r="M100" s="96">
        <v>32381</v>
      </c>
      <c r="N100" s="96">
        <v>1960</v>
      </c>
      <c r="O100" s="96">
        <v>19700</v>
      </c>
      <c r="P100" s="96">
        <v>1050</v>
      </c>
      <c r="Q100" s="97">
        <f t="shared" si="5"/>
        <v>63813</v>
      </c>
      <c r="R100" s="98">
        <f t="shared" si="4"/>
        <v>46476</v>
      </c>
      <c r="S100" s="186"/>
    </row>
    <row r="101" spans="1:19" s="99" customFormat="1" ht="25.5" x14ac:dyDescent="0.25">
      <c r="A101" s="87">
        <v>89</v>
      </c>
      <c r="B101" s="109" t="s">
        <v>817</v>
      </c>
      <c r="C101" s="89" t="s">
        <v>135</v>
      </c>
      <c r="D101" s="106" t="s">
        <v>136</v>
      </c>
      <c r="E101" s="91"/>
      <c r="F101" s="91" t="s">
        <v>103</v>
      </c>
      <c r="G101" s="92">
        <f t="shared" si="6"/>
        <v>10.298516666666668</v>
      </c>
      <c r="H101" s="92">
        <v>42</v>
      </c>
      <c r="I101" s="92">
        <v>21.53</v>
      </c>
      <c r="J101" s="92">
        <v>20.09</v>
      </c>
      <c r="K101" s="107">
        <v>41.4</v>
      </c>
      <c r="L101" s="95">
        <v>606</v>
      </c>
      <c r="M101" s="96">
        <v>32381</v>
      </c>
      <c r="N101" s="96">
        <v>1960</v>
      </c>
      <c r="O101" s="96">
        <v>19700</v>
      </c>
      <c r="P101" s="96">
        <v>1050</v>
      </c>
      <c r="Q101" s="97">
        <f t="shared" si="5"/>
        <v>63205</v>
      </c>
      <c r="R101" s="98">
        <f t="shared" si="4"/>
        <v>46029</v>
      </c>
      <c r="S101" s="186"/>
    </row>
    <row r="102" spans="1:19" s="99" customFormat="1" ht="25.5" x14ac:dyDescent="0.25">
      <c r="A102" s="87">
        <v>90</v>
      </c>
      <c r="B102" s="109" t="s">
        <v>817</v>
      </c>
      <c r="C102" s="89" t="s">
        <v>137</v>
      </c>
      <c r="D102" s="106" t="s">
        <v>138</v>
      </c>
      <c r="E102" s="91"/>
      <c r="F102" s="91" t="s">
        <v>103</v>
      </c>
      <c r="G102" s="92">
        <f t="shared" si="6"/>
        <v>9.6082608695652176</v>
      </c>
      <c r="H102" s="92">
        <v>46</v>
      </c>
      <c r="I102" s="92">
        <v>22</v>
      </c>
      <c r="J102" s="92">
        <v>20.09</v>
      </c>
      <c r="K102" s="107">
        <v>41.4</v>
      </c>
      <c r="L102" s="95">
        <v>606</v>
      </c>
      <c r="M102" s="96">
        <v>32381</v>
      </c>
      <c r="N102" s="96">
        <v>1960</v>
      </c>
      <c r="O102" s="96">
        <v>19700</v>
      </c>
      <c r="P102" s="96">
        <v>1050</v>
      </c>
      <c r="Q102" s="97">
        <f t="shared" si="5"/>
        <v>67115</v>
      </c>
      <c r="R102" s="98">
        <f t="shared" si="4"/>
        <v>48904</v>
      </c>
      <c r="S102" s="186"/>
    </row>
    <row r="103" spans="1:19" s="99" customFormat="1" ht="25.5" x14ac:dyDescent="0.25">
      <c r="A103" s="87">
        <v>91</v>
      </c>
      <c r="B103" s="109" t="s">
        <v>817</v>
      </c>
      <c r="C103" s="89" t="s">
        <v>139</v>
      </c>
      <c r="D103" s="106" t="s">
        <v>140</v>
      </c>
      <c r="E103" s="91"/>
      <c r="F103" s="91" t="s">
        <v>103</v>
      </c>
      <c r="G103" s="92">
        <f t="shared" si="6"/>
        <v>9.3418500000000009</v>
      </c>
      <c r="H103" s="92">
        <v>42</v>
      </c>
      <c r="I103" s="92">
        <v>19.53</v>
      </c>
      <c r="J103" s="92">
        <v>20.09</v>
      </c>
      <c r="K103" s="107">
        <v>41.4</v>
      </c>
      <c r="L103" s="95">
        <v>606</v>
      </c>
      <c r="M103" s="96">
        <v>32381</v>
      </c>
      <c r="N103" s="96">
        <v>1960</v>
      </c>
      <c r="O103" s="96">
        <v>19700</v>
      </c>
      <c r="P103" s="96">
        <v>1050</v>
      </c>
      <c r="Q103" s="97">
        <f t="shared" si="5"/>
        <v>68779</v>
      </c>
      <c r="R103" s="98">
        <f t="shared" si="4"/>
        <v>50127</v>
      </c>
      <c r="S103" s="186"/>
    </row>
    <row r="104" spans="1:19" s="99" customFormat="1" ht="25.5" x14ac:dyDescent="0.25">
      <c r="A104" s="87">
        <v>92</v>
      </c>
      <c r="B104" s="109" t="s">
        <v>817</v>
      </c>
      <c r="C104" s="89" t="s">
        <v>141</v>
      </c>
      <c r="D104" s="106" t="s">
        <v>142</v>
      </c>
      <c r="E104" s="91"/>
      <c r="F104" s="91" t="s">
        <v>103</v>
      </c>
      <c r="G104" s="92">
        <f t="shared" si="6"/>
        <v>9.7476680000000009</v>
      </c>
      <c r="H104" s="92">
        <v>50</v>
      </c>
      <c r="I104" s="92">
        <v>24.26</v>
      </c>
      <c r="J104" s="92">
        <v>20.09</v>
      </c>
      <c r="K104" s="107">
        <v>41.4</v>
      </c>
      <c r="L104" s="95">
        <v>606</v>
      </c>
      <c r="M104" s="96">
        <v>32381</v>
      </c>
      <c r="N104" s="96">
        <v>1960</v>
      </c>
      <c r="O104" s="96">
        <v>19700</v>
      </c>
      <c r="P104" s="96">
        <v>1050</v>
      </c>
      <c r="Q104" s="97">
        <f t="shared" si="5"/>
        <v>66280</v>
      </c>
      <c r="R104" s="98">
        <f t="shared" si="4"/>
        <v>48290</v>
      </c>
      <c r="S104" s="186"/>
    </row>
    <row r="105" spans="1:19" s="99" customFormat="1" ht="25.5" x14ac:dyDescent="0.25">
      <c r="A105" s="87">
        <v>93</v>
      </c>
      <c r="B105" s="109" t="s">
        <v>817</v>
      </c>
      <c r="C105" s="89" t="s">
        <v>143</v>
      </c>
      <c r="D105" s="106" t="s">
        <v>144</v>
      </c>
      <c r="E105" s="91" t="s">
        <v>145</v>
      </c>
      <c r="F105" s="91" t="s">
        <v>109</v>
      </c>
      <c r="G105" s="92">
        <f t="shared" si="6"/>
        <v>9.9003519999999998</v>
      </c>
      <c r="H105" s="92">
        <v>50</v>
      </c>
      <c r="I105" s="92">
        <v>24.64</v>
      </c>
      <c r="J105" s="92">
        <v>20.09</v>
      </c>
      <c r="K105" s="107">
        <v>42.22</v>
      </c>
      <c r="L105" s="95">
        <v>606</v>
      </c>
      <c r="M105" s="96">
        <v>32381</v>
      </c>
      <c r="N105" s="96">
        <v>1960</v>
      </c>
      <c r="O105" s="96">
        <v>19700</v>
      </c>
      <c r="P105" s="96">
        <v>1050</v>
      </c>
      <c r="Q105" s="97">
        <f t="shared" si="5"/>
        <v>65236</v>
      </c>
      <c r="R105" s="98">
        <f t="shared" si="4"/>
        <v>47522</v>
      </c>
      <c r="S105" s="186"/>
    </row>
    <row r="106" spans="1:19" s="99" customFormat="1" ht="25.5" x14ac:dyDescent="0.25">
      <c r="A106" s="87">
        <v>94</v>
      </c>
      <c r="B106" s="109" t="s">
        <v>817</v>
      </c>
      <c r="C106" s="89" t="s">
        <v>146</v>
      </c>
      <c r="D106" s="106" t="s">
        <v>147</v>
      </c>
      <c r="E106" s="91"/>
      <c r="F106" s="91" t="s">
        <v>109</v>
      </c>
      <c r="G106" s="92">
        <f t="shared" si="6"/>
        <v>9.2362487179487189</v>
      </c>
      <c r="H106" s="92">
        <v>39</v>
      </c>
      <c r="I106" s="92">
        <v>17.93</v>
      </c>
      <c r="J106" s="92">
        <v>20.09</v>
      </c>
      <c r="K106" s="107">
        <v>42.22</v>
      </c>
      <c r="L106" s="95">
        <v>606</v>
      </c>
      <c r="M106" s="96">
        <v>32381</v>
      </c>
      <c r="N106" s="96">
        <v>1960</v>
      </c>
      <c r="O106" s="96">
        <v>19700</v>
      </c>
      <c r="P106" s="96">
        <v>1050</v>
      </c>
      <c r="Q106" s="97">
        <f t="shared" si="5"/>
        <v>69305</v>
      </c>
      <c r="R106" s="98">
        <f t="shared" si="4"/>
        <v>50514</v>
      </c>
      <c r="S106" s="186"/>
    </row>
    <row r="107" spans="1:19" s="99" customFormat="1" ht="25.5" x14ac:dyDescent="0.25">
      <c r="A107" s="87">
        <v>95</v>
      </c>
      <c r="B107" s="109" t="s">
        <v>817</v>
      </c>
      <c r="C107" s="89" t="s">
        <v>148</v>
      </c>
      <c r="D107" s="106" t="s">
        <v>147</v>
      </c>
      <c r="E107" s="91"/>
      <c r="F107" s="91"/>
      <c r="G107" s="92">
        <f t="shared" si="6"/>
        <v>11.45737750319557</v>
      </c>
      <c r="H107" s="92">
        <v>46.94</v>
      </c>
      <c r="I107" s="92">
        <v>26.77</v>
      </c>
      <c r="J107" s="92">
        <v>20.09</v>
      </c>
      <c r="K107" s="107">
        <v>42.22</v>
      </c>
      <c r="L107" s="95">
        <v>606</v>
      </c>
      <c r="M107" s="96">
        <v>32381</v>
      </c>
      <c r="N107" s="96">
        <v>1960</v>
      </c>
      <c r="O107" s="96">
        <v>19700</v>
      </c>
      <c r="P107" s="96">
        <v>1050</v>
      </c>
      <c r="Q107" s="97">
        <f t="shared" si="5"/>
        <v>57542</v>
      </c>
      <c r="R107" s="98">
        <f t="shared" si="4"/>
        <v>41865</v>
      </c>
      <c r="S107" s="186"/>
    </row>
    <row r="108" spans="1:19" s="99" customFormat="1" ht="25.5" x14ac:dyDescent="0.25">
      <c r="A108" s="87">
        <v>96</v>
      </c>
      <c r="B108" s="109" t="s">
        <v>817</v>
      </c>
      <c r="C108" s="89" t="s">
        <v>149</v>
      </c>
      <c r="D108" s="106" t="s">
        <v>150</v>
      </c>
      <c r="E108" s="91"/>
      <c r="F108" s="91" t="s">
        <v>103</v>
      </c>
      <c r="G108" s="92">
        <f t="shared" si="6"/>
        <v>10.045</v>
      </c>
      <c r="H108" s="92">
        <v>40</v>
      </c>
      <c r="I108" s="92">
        <v>20</v>
      </c>
      <c r="J108" s="92">
        <v>20.09</v>
      </c>
      <c r="K108" s="94">
        <v>40.590000000000003</v>
      </c>
      <c r="L108" s="95">
        <v>606</v>
      </c>
      <c r="M108" s="96">
        <v>32381</v>
      </c>
      <c r="N108" s="96">
        <v>1960</v>
      </c>
      <c r="O108" s="96">
        <v>19700</v>
      </c>
      <c r="P108" s="96">
        <v>1050</v>
      </c>
      <c r="Q108" s="97">
        <f t="shared" si="5"/>
        <v>64742</v>
      </c>
      <c r="R108" s="98">
        <f t="shared" si="4"/>
        <v>47159</v>
      </c>
      <c r="S108" s="186"/>
    </row>
    <row r="109" spans="1:19" s="99" customFormat="1" ht="25.5" x14ac:dyDescent="0.25">
      <c r="A109" s="87">
        <v>97</v>
      </c>
      <c r="B109" s="109" t="s">
        <v>817</v>
      </c>
      <c r="C109" s="89" t="s">
        <v>151</v>
      </c>
      <c r="D109" s="106" t="s">
        <v>152</v>
      </c>
      <c r="E109" s="91" t="s">
        <v>153</v>
      </c>
      <c r="F109" s="91" t="s">
        <v>95</v>
      </c>
      <c r="G109" s="92">
        <f t="shared" si="6"/>
        <v>8.0201394736842104</v>
      </c>
      <c r="H109" s="92">
        <v>38</v>
      </c>
      <c r="I109" s="92">
        <v>15.17</v>
      </c>
      <c r="J109" s="92">
        <v>20.09</v>
      </c>
      <c r="K109" s="107">
        <v>28.47</v>
      </c>
      <c r="L109" s="95">
        <v>606</v>
      </c>
      <c r="M109" s="96">
        <v>32381</v>
      </c>
      <c r="N109" s="96">
        <v>1960</v>
      </c>
      <c r="O109" s="96">
        <v>19700</v>
      </c>
      <c r="P109" s="96">
        <v>1050</v>
      </c>
      <c r="Q109" s="97">
        <f t="shared" si="5"/>
        <v>82380</v>
      </c>
      <c r="R109" s="98">
        <f t="shared" si="4"/>
        <v>60128</v>
      </c>
      <c r="S109" s="186"/>
    </row>
    <row r="110" spans="1:19" s="99" customFormat="1" ht="25.5" x14ac:dyDescent="0.25">
      <c r="A110" s="87">
        <v>98</v>
      </c>
      <c r="B110" s="109" t="s">
        <v>817</v>
      </c>
      <c r="C110" s="89" t="s">
        <v>154</v>
      </c>
      <c r="D110" s="106" t="s">
        <v>155</v>
      </c>
      <c r="E110" s="91" t="s">
        <v>156</v>
      </c>
      <c r="F110" s="91" t="s">
        <v>95</v>
      </c>
      <c r="G110" s="92">
        <f t="shared" si="6"/>
        <v>8.9512111111111103</v>
      </c>
      <c r="H110" s="92">
        <v>54</v>
      </c>
      <c r="I110" s="92">
        <v>24.06</v>
      </c>
      <c r="J110" s="92">
        <v>20.09</v>
      </c>
      <c r="K110" s="107">
        <v>28.47</v>
      </c>
      <c r="L110" s="95">
        <v>606</v>
      </c>
      <c r="M110" s="96">
        <v>32381</v>
      </c>
      <c r="N110" s="96">
        <v>1960</v>
      </c>
      <c r="O110" s="96">
        <v>19700</v>
      </c>
      <c r="P110" s="96">
        <v>1050</v>
      </c>
      <c r="Q110" s="97">
        <f t="shared" si="5"/>
        <v>75112</v>
      </c>
      <c r="R110" s="98">
        <f t="shared" si="4"/>
        <v>54784</v>
      </c>
      <c r="S110" s="186"/>
    </row>
    <row r="111" spans="1:19" s="99" customFormat="1" ht="25.5" x14ac:dyDescent="0.25">
      <c r="A111" s="87">
        <v>99</v>
      </c>
      <c r="B111" s="109" t="s">
        <v>817</v>
      </c>
      <c r="C111" s="89" t="s">
        <v>157</v>
      </c>
      <c r="D111" s="106" t="s">
        <v>158</v>
      </c>
      <c r="E111" s="91"/>
      <c r="F111" s="91" t="s">
        <v>95</v>
      </c>
      <c r="G111" s="92">
        <f t="shared" si="6"/>
        <v>8.7746029411764699</v>
      </c>
      <c r="H111" s="92">
        <v>34</v>
      </c>
      <c r="I111" s="92">
        <v>14.85</v>
      </c>
      <c r="J111" s="92">
        <v>20.09</v>
      </c>
      <c r="K111" s="107">
        <v>28.47</v>
      </c>
      <c r="L111" s="95">
        <v>606</v>
      </c>
      <c r="M111" s="96">
        <v>32381</v>
      </c>
      <c r="N111" s="96">
        <v>1960</v>
      </c>
      <c r="O111" s="96">
        <v>19700</v>
      </c>
      <c r="P111" s="96">
        <v>1050</v>
      </c>
      <c r="Q111" s="97">
        <f t="shared" si="5"/>
        <v>76372</v>
      </c>
      <c r="R111" s="98">
        <f t="shared" si="4"/>
        <v>55710</v>
      </c>
      <c r="S111" s="186"/>
    </row>
    <row r="112" spans="1:19" s="99" customFormat="1" ht="25.5" x14ac:dyDescent="0.25">
      <c r="A112" s="87">
        <v>100</v>
      </c>
      <c r="B112" s="109" t="s">
        <v>817</v>
      </c>
      <c r="C112" s="89" t="s">
        <v>159</v>
      </c>
      <c r="D112" s="106" t="s">
        <v>158</v>
      </c>
      <c r="E112" s="91" t="s">
        <v>153</v>
      </c>
      <c r="F112" s="91" t="s">
        <v>95</v>
      </c>
      <c r="G112" s="92">
        <f t="shared" si="6"/>
        <v>8.9245961538461547</v>
      </c>
      <c r="H112" s="92">
        <v>52</v>
      </c>
      <c r="I112" s="92">
        <v>23.1</v>
      </c>
      <c r="J112" s="92">
        <v>20.09</v>
      </c>
      <c r="K112" s="107">
        <v>28.47</v>
      </c>
      <c r="L112" s="95">
        <v>606</v>
      </c>
      <c r="M112" s="96">
        <v>32381</v>
      </c>
      <c r="N112" s="96">
        <v>1960</v>
      </c>
      <c r="O112" s="96">
        <v>19700</v>
      </c>
      <c r="P112" s="96">
        <v>1050</v>
      </c>
      <c r="Q112" s="97">
        <f t="shared" si="5"/>
        <v>75299</v>
      </c>
      <c r="R112" s="98">
        <f t="shared" si="4"/>
        <v>54921</v>
      </c>
      <c r="S112" s="186"/>
    </row>
    <row r="113" spans="1:19" s="99" customFormat="1" ht="38.25" x14ac:dyDescent="0.25">
      <c r="A113" s="87">
        <v>101</v>
      </c>
      <c r="B113" s="109" t="s">
        <v>817</v>
      </c>
      <c r="C113" s="89" t="s">
        <v>160</v>
      </c>
      <c r="D113" s="106" t="s">
        <v>161</v>
      </c>
      <c r="E113" s="91"/>
      <c r="F113" s="91" t="s">
        <v>162</v>
      </c>
      <c r="G113" s="92">
        <f t="shared" si="6"/>
        <v>10.349937499999999</v>
      </c>
      <c r="H113" s="92">
        <v>56</v>
      </c>
      <c r="I113" s="92">
        <v>28.85</v>
      </c>
      <c r="J113" s="92">
        <v>20.09</v>
      </c>
      <c r="K113" s="107">
        <v>39.68</v>
      </c>
      <c r="L113" s="95">
        <v>606</v>
      </c>
      <c r="M113" s="96">
        <v>32381</v>
      </c>
      <c r="N113" s="96">
        <v>1960</v>
      </c>
      <c r="O113" s="96">
        <v>19700</v>
      </c>
      <c r="P113" s="96">
        <v>1050</v>
      </c>
      <c r="Q113" s="97">
        <f t="shared" si="5"/>
        <v>63290</v>
      </c>
      <c r="R113" s="98">
        <f t="shared" si="4"/>
        <v>46091</v>
      </c>
      <c r="S113" s="186"/>
    </row>
    <row r="114" spans="1:19" s="99" customFormat="1" ht="25.5" x14ac:dyDescent="0.25">
      <c r="A114" s="87">
        <v>102</v>
      </c>
      <c r="B114" s="109" t="s">
        <v>817</v>
      </c>
      <c r="C114" s="89" t="s">
        <v>163</v>
      </c>
      <c r="D114" s="106" t="s">
        <v>164</v>
      </c>
      <c r="E114" s="91" t="s">
        <v>165</v>
      </c>
      <c r="F114" s="91" t="s">
        <v>162</v>
      </c>
      <c r="G114" s="92">
        <f t="shared" si="6"/>
        <v>8.5669500000000003</v>
      </c>
      <c r="H114" s="92">
        <v>56</v>
      </c>
      <c r="I114" s="92">
        <v>23.88</v>
      </c>
      <c r="J114" s="92">
        <v>20.09</v>
      </c>
      <c r="K114" s="107">
        <v>39.68</v>
      </c>
      <c r="L114" s="95">
        <v>606</v>
      </c>
      <c r="M114" s="96">
        <v>32381</v>
      </c>
      <c r="N114" s="96">
        <v>1960</v>
      </c>
      <c r="O114" s="96">
        <v>19700</v>
      </c>
      <c r="P114" s="96">
        <v>1050</v>
      </c>
      <c r="Q114" s="97">
        <f t="shared" si="5"/>
        <v>74560</v>
      </c>
      <c r="R114" s="98">
        <f t="shared" si="4"/>
        <v>54378</v>
      </c>
      <c r="S114" s="186"/>
    </row>
    <row r="115" spans="1:19" s="99" customFormat="1" ht="25.5" x14ac:dyDescent="0.25">
      <c r="A115" s="87">
        <v>103</v>
      </c>
      <c r="B115" s="109" t="s">
        <v>817</v>
      </c>
      <c r="C115" s="89" t="s">
        <v>166</v>
      </c>
      <c r="D115" s="106" t="s">
        <v>167</v>
      </c>
      <c r="E115" s="91" t="s">
        <v>145</v>
      </c>
      <c r="F115" s="91" t="s">
        <v>162</v>
      </c>
      <c r="G115" s="92">
        <f t="shared" si="6"/>
        <v>10.510046296296297</v>
      </c>
      <c r="H115" s="92">
        <v>54</v>
      </c>
      <c r="I115" s="92">
        <v>28.25</v>
      </c>
      <c r="J115" s="92">
        <v>20.09</v>
      </c>
      <c r="K115" s="107">
        <v>39.68</v>
      </c>
      <c r="L115" s="95">
        <v>606</v>
      </c>
      <c r="M115" s="96">
        <v>32381</v>
      </c>
      <c r="N115" s="96">
        <v>1960</v>
      </c>
      <c r="O115" s="96">
        <v>19700</v>
      </c>
      <c r="P115" s="96">
        <v>1050</v>
      </c>
      <c r="Q115" s="97">
        <f t="shared" si="5"/>
        <v>62466</v>
      </c>
      <c r="R115" s="98">
        <f t="shared" si="4"/>
        <v>45485</v>
      </c>
      <c r="S115" s="186"/>
    </row>
    <row r="116" spans="1:19" s="99" customFormat="1" ht="25.5" x14ac:dyDescent="0.25">
      <c r="A116" s="87">
        <v>104</v>
      </c>
      <c r="B116" s="109" t="s">
        <v>817</v>
      </c>
      <c r="C116" s="89" t="s">
        <v>168</v>
      </c>
      <c r="D116" s="106" t="s">
        <v>169</v>
      </c>
      <c r="E116" s="91"/>
      <c r="F116" s="91" t="s">
        <v>170</v>
      </c>
      <c r="G116" s="92">
        <f t="shared" si="6"/>
        <v>6.5606406249999996</v>
      </c>
      <c r="H116" s="92">
        <v>32</v>
      </c>
      <c r="I116" s="92">
        <v>10.45</v>
      </c>
      <c r="J116" s="92">
        <v>20.09</v>
      </c>
      <c r="K116" s="94">
        <v>34.049999999999997</v>
      </c>
      <c r="L116" s="95">
        <v>606</v>
      </c>
      <c r="M116" s="96">
        <v>32381</v>
      </c>
      <c r="N116" s="96">
        <v>1960</v>
      </c>
      <c r="O116" s="96">
        <v>19700</v>
      </c>
      <c r="P116" s="96">
        <v>1050</v>
      </c>
      <c r="Q116" s="97">
        <f t="shared" si="5"/>
        <v>95977</v>
      </c>
      <c r="R116" s="98">
        <f t="shared" si="4"/>
        <v>70126</v>
      </c>
      <c r="S116" s="186"/>
    </row>
    <row r="117" spans="1:19" s="99" customFormat="1" ht="25.5" x14ac:dyDescent="0.25">
      <c r="A117" s="87">
        <v>105</v>
      </c>
      <c r="B117" s="109" t="s">
        <v>817</v>
      </c>
      <c r="C117" s="89" t="s">
        <v>171</v>
      </c>
      <c r="D117" s="106" t="s">
        <v>172</v>
      </c>
      <c r="E117" s="91"/>
      <c r="F117" s="91" t="s">
        <v>173</v>
      </c>
      <c r="G117" s="92">
        <f t="shared" si="6"/>
        <v>9.092585185185186</v>
      </c>
      <c r="H117" s="92">
        <v>54</v>
      </c>
      <c r="I117" s="92">
        <v>24.44</v>
      </c>
      <c r="J117" s="92">
        <v>20.09</v>
      </c>
      <c r="K117" s="107">
        <v>34.729999999999997</v>
      </c>
      <c r="L117" s="95">
        <v>606</v>
      </c>
      <c r="M117" s="96">
        <v>32381</v>
      </c>
      <c r="N117" s="96">
        <v>1960</v>
      </c>
      <c r="O117" s="96">
        <v>19700</v>
      </c>
      <c r="P117" s="96">
        <v>1050</v>
      </c>
      <c r="Q117" s="97">
        <f t="shared" si="5"/>
        <v>71994</v>
      </c>
      <c r="R117" s="98">
        <f t="shared" si="4"/>
        <v>52491</v>
      </c>
      <c r="S117" s="186"/>
    </row>
    <row r="118" spans="1:19" s="99" customFormat="1" ht="25.5" x14ac:dyDescent="0.25">
      <c r="A118" s="87">
        <v>106</v>
      </c>
      <c r="B118" s="109" t="s">
        <v>817</v>
      </c>
      <c r="C118" s="89" t="s">
        <v>174</v>
      </c>
      <c r="D118" s="106" t="s">
        <v>175</v>
      </c>
      <c r="E118" s="91"/>
      <c r="F118" s="91"/>
      <c r="G118" s="92">
        <f t="shared" si="6"/>
        <v>9.7495588235294122</v>
      </c>
      <c r="H118" s="92">
        <v>51</v>
      </c>
      <c r="I118" s="92">
        <v>24.75</v>
      </c>
      <c r="J118" s="92">
        <v>20.09</v>
      </c>
      <c r="K118" s="94">
        <v>34.049999999999997</v>
      </c>
      <c r="L118" s="95">
        <v>606</v>
      </c>
      <c r="M118" s="96">
        <v>32381</v>
      </c>
      <c r="N118" s="96">
        <v>1960</v>
      </c>
      <c r="O118" s="96">
        <v>19700</v>
      </c>
      <c r="P118" s="96">
        <v>1050</v>
      </c>
      <c r="Q118" s="97">
        <f t="shared" si="5"/>
        <v>68036</v>
      </c>
      <c r="R118" s="98">
        <f t="shared" si="4"/>
        <v>49581</v>
      </c>
      <c r="S118" s="186"/>
    </row>
    <row r="119" spans="1:19" s="99" customFormat="1" ht="25.5" x14ac:dyDescent="0.25">
      <c r="A119" s="87">
        <v>107</v>
      </c>
      <c r="B119" s="109" t="s">
        <v>817</v>
      </c>
      <c r="C119" s="89" t="s">
        <v>176</v>
      </c>
      <c r="D119" s="106" t="s">
        <v>177</v>
      </c>
      <c r="E119" s="91"/>
      <c r="F119" s="91" t="s">
        <v>170</v>
      </c>
      <c r="G119" s="92">
        <f t="shared" si="6"/>
        <v>10.152890740740739</v>
      </c>
      <c r="H119" s="92">
        <v>54</v>
      </c>
      <c r="I119" s="92">
        <v>27.29</v>
      </c>
      <c r="J119" s="92">
        <v>20.09</v>
      </c>
      <c r="K119" s="94">
        <v>34.049999999999997</v>
      </c>
      <c r="L119" s="95">
        <v>606</v>
      </c>
      <c r="M119" s="96">
        <v>32381</v>
      </c>
      <c r="N119" s="96">
        <v>1960</v>
      </c>
      <c r="O119" s="96">
        <v>19700</v>
      </c>
      <c r="P119" s="96">
        <v>1050</v>
      </c>
      <c r="Q119" s="97">
        <f t="shared" si="5"/>
        <v>65751</v>
      </c>
      <c r="R119" s="98">
        <f t="shared" si="4"/>
        <v>47901</v>
      </c>
      <c r="S119" s="186"/>
    </row>
    <row r="120" spans="1:19" s="99" customFormat="1" ht="25.5" x14ac:dyDescent="0.25">
      <c r="A120" s="87">
        <v>108</v>
      </c>
      <c r="B120" s="109" t="s">
        <v>817</v>
      </c>
      <c r="C120" s="89" t="s">
        <v>178</v>
      </c>
      <c r="D120" s="106" t="s">
        <v>179</v>
      </c>
      <c r="E120" s="91"/>
      <c r="F120" s="91" t="s">
        <v>180</v>
      </c>
      <c r="G120" s="92">
        <f t="shared" si="6"/>
        <v>8.1848148148148159</v>
      </c>
      <c r="H120" s="92">
        <v>54</v>
      </c>
      <c r="I120" s="92">
        <v>22</v>
      </c>
      <c r="J120" s="92">
        <v>20.09</v>
      </c>
      <c r="K120" s="107">
        <v>24.03</v>
      </c>
      <c r="L120" s="95">
        <v>606</v>
      </c>
      <c r="M120" s="96">
        <v>32381</v>
      </c>
      <c r="N120" s="96">
        <v>1960</v>
      </c>
      <c r="O120" s="96">
        <v>19700</v>
      </c>
      <c r="P120" s="96">
        <v>1050</v>
      </c>
      <c r="Q120" s="97">
        <f t="shared" si="5"/>
        <v>83172</v>
      </c>
      <c r="R120" s="98">
        <f t="shared" si="4"/>
        <v>60710</v>
      </c>
      <c r="S120" s="186"/>
    </row>
    <row r="121" spans="1:19" s="99" customFormat="1" ht="25.5" x14ac:dyDescent="0.25">
      <c r="A121" s="87">
        <v>109</v>
      </c>
      <c r="B121" s="109" t="s">
        <v>817</v>
      </c>
      <c r="C121" s="89" t="s">
        <v>181</v>
      </c>
      <c r="D121" s="106" t="s">
        <v>182</v>
      </c>
      <c r="E121" s="91"/>
      <c r="F121" s="91" t="s">
        <v>183</v>
      </c>
      <c r="G121" s="92">
        <f t="shared" si="6"/>
        <v>11.289706521739131</v>
      </c>
      <c r="H121" s="92">
        <v>46</v>
      </c>
      <c r="I121" s="92">
        <v>25.85</v>
      </c>
      <c r="J121" s="92">
        <v>20.09</v>
      </c>
      <c r="K121" s="107">
        <v>49.95</v>
      </c>
      <c r="L121" s="95">
        <v>606</v>
      </c>
      <c r="M121" s="96">
        <v>32381</v>
      </c>
      <c r="N121" s="96">
        <v>1960</v>
      </c>
      <c r="O121" s="96">
        <v>19700</v>
      </c>
      <c r="P121" s="96">
        <v>1050</v>
      </c>
      <c r="Q121" s="97">
        <f t="shared" si="5"/>
        <v>57028</v>
      </c>
      <c r="R121" s="98">
        <f t="shared" si="4"/>
        <v>41487</v>
      </c>
      <c r="S121" s="186"/>
    </row>
    <row r="122" spans="1:19" s="99" customFormat="1" ht="25.5" x14ac:dyDescent="0.25">
      <c r="A122" s="87">
        <v>110</v>
      </c>
      <c r="B122" s="109" t="s">
        <v>817</v>
      </c>
      <c r="C122" s="89" t="s">
        <v>184</v>
      </c>
      <c r="D122" s="106" t="s">
        <v>185</v>
      </c>
      <c r="E122" s="91"/>
      <c r="F122" s="91" t="s">
        <v>10</v>
      </c>
      <c r="G122" s="92">
        <f t="shared" si="6"/>
        <v>11.040765217391305</v>
      </c>
      <c r="H122" s="92">
        <v>46</v>
      </c>
      <c r="I122" s="92">
        <v>25.28</v>
      </c>
      <c r="J122" s="92">
        <v>20.09</v>
      </c>
      <c r="K122" s="107">
        <v>49.95</v>
      </c>
      <c r="L122" s="95">
        <v>606</v>
      </c>
      <c r="M122" s="96">
        <v>32381</v>
      </c>
      <c r="N122" s="96">
        <v>1960</v>
      </c>
      <c r="O122" s="96">
        <v>19700</v>
      </c>
      <c r="P122" s="96">
        <v>1050</v>
      </c>
      <c r="Q122" s="97">
        <f t="shared" si="5"/>
        <v>58148</v>
      </c>
      <c r="R122" s="98">
        <f t="shared" si="4"/>
        <v>42310</v>
      </c>
      <c r="S122" s="186"/>
    </row>
    <row r="123" spans="1:19" s="99" customFormat="1" ht="25.5" x14ac:dyDescent="0.25">
      <c r="A123" s="87">
        <v>111</v>
      </c>
      <c r="B123" s="109" t="s">
        <v>817</v>
      </c>
      <c r="C123" s="89" t="s">
        <v>186</v>
      </c>
      <c r="D123" s="106" t="s">
        <v>187</v>
      </c>
      <c r="E123" s="91"/>
      <c r="F123" s="91" t="s">
        <v>10</v>
      </c>
      <c r="G123" s="92">
        <f t="shared" si="6"/>
        <v>11.040765217391305</v>
      </c>
      <c r="H123" s="92">
        <v>46</v>
      </c>
      <c r="I123" s="92">
        <v>25.28</v>
      </c>
      <c r="J123" s="92">
        <v>20.09</v>
      </c>
      <c r="K123" s="94">
        <v>48.97</v>
      </c>
      <c r="L123" s="95">
        <v>606</v>
      </c>
      <c r="M123" s="96">
        <v>32381</v>
      </c>
      <c r="N123" s="96">
        <v>1960</v>
      </c>
      <c r="O123" s="96">
        <v>19700</v>
      </c>
      <c r="P123" s="96">
        <v>1050</v>
      </c>
      <c r="Q123" s="97">
        <f t="shared" si="5"/>
        <v>58282</v>
      </c>
      <c r="R123" s="98">
        <f t="shared" si="4"/>
        <v>42409</v>
      </c>
      <c r="S123" s="186"/>
    </row>
    <row r="124" spans="1:19" s="99" customFormat="1" ht="25.5" x14ac:dyDescent="0.25">
      <c r="A124" s="87">
        <v>112</v>
      </c>
      <c r="B124" s="109" t="s">
        <v>817</v>
      </c>
      <c r="C124" s="89" t="s">
        <v>188</v>
      </c>
      <c r="D124" s="106" t="s">
        <v>189</v>
      </c>
      <c r="E124" s="91"/>
      <c r="F124" s="91" t="s">
        <v>190</v>
      </c>
      <c r="G124" s="92">
        <f t="shared" si="6"/>
        <v>10.662049999999999</v>
      </c>
      <c r="H124" s="92">
        <v>42</v>
      </c>
      <c r="I124" s="92">
        <v>22.29</v>
      </c>
      <c r="J124" s="92">
        <v>20.09</v>
      </c>
      <c r="K124" s="107">
        <v>49.59</v>
      </c>
      <c r="L124" s="95">
        <v>606</v>
      </c>
      <c r="M124" s="96">
        <v>32381</v>
      </c>
      <c r="N124" s="96">
        <v>1960</v>
      </c>
      <c r="O124" s="96">
        <v>19700</v>
      </c>
      <c r="P124" s="96">
        <v>1050</v>
      </c>
      <c r="Q124" s="97">
        <f t="shared" si="5"/>
        <v>60000</v>
      </c>
      <c r="R124" s="98">
        <f t="shared" si="4"/>
        <v>43672</v>
      </c>
      <c r="S124" s="186"/>
    </row>
    <row r="125" spans="1:19" s="99" customFormat="1" ht="25.5" x14ac:dyDescent="0.25">
      <c r="A125" s="87">
        <v>113</v>
      </c>
      <c r="B125" s="109" t="s">
        <v>817</v>
      </c>
      <c r="C125" s="89" t="s">
        <v>191</v>
      </c>
      <c r="D125" s="106" t="s">
        <v>192</v>
      </c>
      <c r="E125" s="91"/>
      <c r="F125" s="91" t="s">
        <v>193</v>
      </c>
      <c r="G125" s="92">
        <f t="shared" si="6"/>
        <v>10.245899999999999</v>
      </c>
      <c r="H125" s="92">
        <v>45</v>
      </c>
      <c r="I125" s="92">
        <v>22.95</v>
      </c>
      <c r="J125" s="92">
        <v>20.09</v>
      </c>
      <c r="K125" s="107">
        <v>45.5</v>
      </c>
      <c r="L125" s="95">
        <v>606</v>
      </c>
      <c r="M125" s="96">
        <v>32381</v>
      </c>
      <c r="N125" s="96">
        <v>1960</v>
      </c>
      <c r="O125" s="96">
        <v>19700</v>
      </c>
      <c r="P125" s="96">
        <v>1050</v>
      </c>
      <c r="Q125" s="97">
        <f t="shared" si="5"/>
        <v>62748</v>
      </c>
      <c r="R125" s="98">
        <f t="shared" si="4"/>
        <v>45693</v>
      </c>
      <c r="S125" s="186"/>
    </row>
    <row r="126" spans="1:19" s="99" customFormat="1" ht="25.5" x14ac:dyDescent="0.25">
      <c r="A126" s="87">
        <v>114</v>
      </c>
      <c r="B126" s="109" t="s">
        <v>817</v>
      </c>
      <c r="C126" s="89" t="s">
        <v>194</v>
      </c>
      <c r="D126" s="106" t="s">
        <v>195</v>
      </c>
      <c r="E126" s="91"/>
      <c r="F126" s="91" t="s">
        <v>10</v>
      </c>
      <c r="G126" s="92">
        <f t="shared" si="6"/>
        <v>10.721105769230768</v>
      </c>
      <c r="H126" s="92">
        <v>52</v>
      </c>
      <c r="I126" s="92">
        <v>27.75</v>
      </c>
      <c r="J126" s="92">
        <v>20.09</v>
      </c>
      <c r="K126" s="107">
        <v>49.95</v>
      </c>
      <c r="L126" s="95">
        <v>606</v>
      </c>
      <c r="M126" s="96">
        <v>32381</v>
      </c>
      <c r="N126" s="96">
        <v>1960</v>
      </c>
      <c r="O126" s="96">
        <v>19700</v>
      </c>
      <c r="P126" s="96">
        <v>1050</v>
      </c>
      <c r="Q126" s="97">
        <f t="shared" si="5"/>
        <v>59660</v>
      </c>
      <c r="R126" s="98">
        <f t="shared" si="4"/>
        <v>43422</v>
      </c>
      <c r="S126" s="186"/>
    </row>
    <row r="127" spans="1:19" s="99" customFormat="1" ht="25.5" x14ac:dyDescent="0.25">
      <c r="A127" s="87">
        <v>115</v>
      </c>
      <c r="B127" s="109" t="s">
        <v>817</v>
      </c>
      <c r="C127" s="89" t="s">
        <v>919</v>
      </c>
      <c r="D127" s="106" t="s">
        <v>920</v>
      </c>
      <c r="E127" s="91"/>
      <c r="F127" s="91" t="s">
        <v>198</v>
      </c>
      <c r="G127" s="92">
        <f t="shared" si="6"/>
        <v>11.983809118023009</v>
      </c>
      <c r="H127" s="92">
        <v>46.94</v>
      </c>
      <c r="I127" s="92">
        <v>28</v>
      </c>
      <c r="J127" s="92">
        <v>20.09</v>
      </c>
      <c r="K127" s="107">
        <v>45.84</v>
      </c>
      <c r="L127" s="95">
        <v>606</v>
      </c>
      <c r="M127" s="96">
        <v>32381</v>
      </c>
      <c r="N127" s="96">
        <v>1960</v>
      </c>
      <c r="O127" s="96">
        <v>19700</v>
      </c>
      <c r="P127" s="96">
        <v>1050</v>
      </c>
      <c r="Q127" s="97">
        <f t="shared" si="5"/>
        <v>54760</v>
      </c>
      <c r="R127" s="98">
        <f t="shared" si="4"/>
        <v>39819</v>
      </c>
      <c r="S127" s="186"/>
    </row>
    <row r="128" spans="1:19" s="99" customFormat="1" ht="25.5" x14ac:dyDescent="0.25">
      <c r="A128" s="87">
        <v>116</v>
      </c>
      <c r="B128" s="109" t="s">
        <v>817</v>
      </c>
      <c r="C128" s="89" t="s">
        <v>196</v>
      </c>
      <c r="D128" s="106" t="s">
        <v>197</v>
      </c>
      <c r="E128" s="91"/>
      <c r="F128" s="91" t="s">
        <v>198</v>
      </c>
      <c r="G128" s="92">
        <f t="shared" si="6"/>
        <v>11.204038461538461</v>
      </c>
      <c r="H128" s="92">
        <v>52.52</v>
      </c>
      <c r="I128" s="92">
        <v>29.29</v>
      </c>
      <c r="J128" s="92">
        <v>20.09</v>
      </c>
      <c r="K128" s="107">
        <v>45.84</v>
      </c>
      <c r="L128" s="95">
        <v>606</v>
      </c>
      <c r="M128" s="96">
        <v>32381</v>
      </c>
      <c r="N128" s="96">
        <v>1960</v>
      </c>
      <c r="O128" s="96">
        <v>19700</v>
      </c>
      <c r="P128" s="96">
        <v>1050</v>
      </c>
      <c r="Q128" s="97">
        <f t="shared" si="5"/>
        <v>58016</v>
      </c>
      <c r="R128" s="98">
        <f t="shared" si="4"/>
        <v>42213</v>
      </c>
      <c r="S128" s="186"/>
    </row>
    <row r="129" spans="1:19" s="99" customFormat="1" ht="25.5" x14ac:dyDescent="0.25">
      <c r="A129" s="87">
        <v>117</v>
      </c>
      <c r="B129" s="109" t="s">
        <v>817</v>
      </c>
      <c r="C129" s="89" t="s">
        <v>199</v>
      </c>
      <c r="D129" s="106" t="s">
        <v>200</v>
      </c>
      <c r="E129" s="91"/>
      <c r="F129" s="91"/>
      <c r="G129" s="92">
        <f t="shared" si="6"/>
        <v>10.624519230769231</v>
      </c>
      <c r="H129" s="92">
        <v>52</v>
      </c>
      <c r="I129" s="92">
        <v>27.5</v>
      </c>
      <c r="J129" s="92">
        <v>20.09</v>
      </c>
      <c r="K129" s="94">
        <v>34.049999999999997</v>
      </c>
      <c r="L129" s="95">
        <v>606</v>
      </c>
      <c r="M129" s="96">
        <v>32381</v>
      </c>
      <c r="N129" s="96">
        <v>1960</v>
      </c>
      <c r="O129" s="96">
        <v>19700</v>
      </c>
      <c r="P129" s="96">
        <v>1050</v>
      </c>
      <c r="Q129" s="97">
        <f t="shared" si="5"/>
        <v>63302</v>
      </c>
      <c r="R129" s="98">
        <f t="shared" si="4"/>
        <v>46100</v>
      </c>
      <c r="S129" s="186"/>
    </row>
    <row r="130" spans="1:19" s="99" customFormat="1" ht="25.5" x14ac:dyDescent="0.25">
      <c r="A130" s="87">
        <v>118</v>
      </c>
      <c r="B130" s="109" t="s">
        <v>817</v>
      </c>
      <c r="C130" s="89" t="s">
        <v>201</v>
      </c>
      <c r="D130" s="106" t="s">
        <v>202</v>
      </c>
      <c r="E130" s="91"/>
      <c r="F130" s="91" t="s">
        <v>198</v>
      </c>
      <c r="G130" s="92">
        <f t="shared" si="6"/>
        <v>12.625798892202813</v>
      </c>
      <c r="H130" s="92">
        <v>46.94</v>
      </c>
      <c r="I130" s="92">
        <v>29.5</v>
      </c>
      <c r="J130" s="92">
        <v>20.09</v>
      </c>
      <c r="K130" s="107">
        <v>45.84</v>
      </c>
      <c r="L130" s="95">
        <v>606</v>
      </c>
      <c r="M130" s="96">
        <v>32381</v>
      </c>
      <c r="N130" s="96">
        <v>1960</v>
      </c>
      <c r="O130" s="96">
        <v>19700</v>
      </c>
      <c r="P130" s="96">
        <v>1050</v>
      </c>
      <c r="Q130" s="97">
        <f t="shared" si="5"/>
        <v>52383</v>
      </c>
      <c r="R130" s="98">
        <f t="shared" si="4"/>
        <v>38071</v>
      </c>
      <c r="S130" s="186"/>
    </row>
    <row r="131" spans="1:19" s="99" customFormat="1" ht="38.25" x14ac:dyDescent="0.25">
      <c r="A131" s="87">
        <v>119</v>
      </c>
      <c r="B131" s="109" t="s">
        <v>817</v>
      </c>
      <c r="C131" s="89" t="s">
        <v>203</v>
      </c>
      <c r="D131" s="106" t="s">
        <v>204</v>
      </c>
      <c r="E131" s="91"/>
      <c r="F131" s="91" t="s">
        <v>205</v>
      </c>
      <c r="G131" s="92">
        <f t="shared" si="6"/>
        <v>10.967385218365063</v>
      </c>
      <c r="H131" s="92">
        <v>53.58</v>
      </c>
      <c r="I131" s="92">
        <v>29.25</v>
      </c>
      <c r="J131" s="92">
        <v>20.09</v>
      </c>
      <c r="K131" s="94">
        <v>41.36</v>
      </c>
      <c r="L131" s="95">
        <v>606</v>
      </c>
      <c r="M131" s="96">
        <v>32381</v>
      </c>
      <c r="N131" s="96">
        <v>1960</v>
      </c>
      <c r="O131" s="96">
        <v>19700</v>
      </c>
      <c r="P131" s="96">
        <v>1050</v>
      </c>
      <c r="Q131" s="97">
        <f t="shared" si="5"/>
        <v>59895</v>
      </c>
      <c r="R131" s="98">
        <f t="shared" si="4"/>
        <v>43595</v>
      </c>
      <c r="S131" s="186"/>
    </row>
    <row r="132" spans="1:19" s="99" customFormat="1" ht="25.5" x14ac:dyDescent="0.25">
      <c r="A132" s="87">
        <v>120</v>
      </c>
      <c r="B132" s="109" t="s">
        <v>817</v>
      </c>
      <c r="C132" s="89" t="s">
        <v>753</v>
      </c>
      <c r="D132" s="106" t="s">
        <v>207</v>
      </c>
      <c r="E132" s="91"/>
      <c r="F132" s="91"/>
      <c r="G132" s="92">
        <f>I132*J132/H132</f>
        <v>7.3663333333333334</v>
      </c>
      <c r="H132" s="92">
        <v>15</v>
      </c>
      <c r="I132" s="92">
        <v>5.5</v>
      </c>
      <c r="J132" s="92">
        <v>20.09</v>
      </c>
      <c r="K132" s="94">
        <v>47.63</v>
      </c>
      <c r="L132" s="95">
        <v>606</v>
      </c>
      <c r="M132" s="96">
        <v>32381</v>
      </c>
      <c r="N132" s="96">
        <v>1960</v>
      </c>
      <c r="O132" s="96">
        <v>19700</v>
      </c>
      <c r="P132" s="96">
        <v>1050</v>
      </c>
      <c r="Q132" s="97">
        <f t="shared" si="5"/>
        <v>83797</v>
      </c>
      <c r="R132" s="98">
        <f t="shared" si="4"/>
        <v>61170</v>
      </c>
      <c r="S132" s="186"/>
    </row>
    <row r="133" spans="1:19" s="99" customFormat="1" ht="25.5" x14ac:dyDescent="0.25">
      <c r="A133" s="87">
        <v>121</v>
      </c>
      <c r="B133" s="109" t="s">
        <v>817</v>
      </c>
      <c r="C133" s="89" t="s">
        <v>206</v>
      </c>
      <c r="D133" s="106" t="s">
        <v>207</v>
      </c>
      <c r="E133" s="91"/>
      <c r="F133" s="91" t="s">
        <v>208</v>
      </c>
      <c r="G133" s="92">
        <f t="shared" si="6"/>
        <v>11.479999999999999</v>
      </c>
      <c r="H133" s="92">
        <v>42</v>
      </c>
      <c r="I133" s="92">
        <v>24</v>
      </c>
      <c r="J133" s="92">
        <v>20.09</v>
      </c>
      <c r="K133" s="94">
        <v>47.63</v>
      </c>
      <c r="L133" s="95">
        <v>606</v>
      </c>
      <c r="M133" s="96">
        <v>32381</v>
      </c>
      <c r="N133" s="96">
        <v>1960</v>
      </c>
      <c r="O133" s="96">
        <v>19700</v>
      </c>
      <c r="P133" s="96">
        <v>1050</v>
      </c>
      <c r="Q133" s="97">
        <f t="shared" si="5"/>
        <v>56535</v>
      </c>
      <c r="R133" s="98">
        <f t="shared" si="4"/>
        <v>41124</v>
      </c>
      <c r="S133" s="186"/>
    </row>
    <row r="134" spans="1:19" s="99" customFormat="1" ht="25.5" x14ac:dyDescent="0.25">
      <c r="A134" s="87">
        <v>122</v>
      </c>
      <c r="B134" s="109" t="s">
        <v>817</v>
      </c>
      <c r="C134" s="89" t="s">
        <v>211</v>
      </c>
      <c r="D134" s="106" t="s">
        <v>212</v>
      </c>
      <c r="E134" s="91"/>
      <c r="F134" s="91" t="s">
        <v>210</v>
      </c>
      <c r="G134" s="92">
        <f t="shared" si="6"/>
        <v>10.327032692307693</v>
      </c>
      <c r="H134" s="92">
        <v>52</v>
      </c>
      <c r="I134" s="92">
        <v>26.73</v>
      </c>
      <c r="J134" s="92">
        <v>20.09</v>
      </c>
      <c r="K134" s="107">
        <v>52.86</v>
      </c>
      <c r="L134" s="95">
        <v>606</v>
      </c>
      <c r="M134" s="96">
        <v>32381</v>
      </c>
      <c r="N134" s="96">
        <v>1960</v>
      </c>
      <c r="O134" s="96">
        <v>19700</v>
      </c>
      <c r="P134" s="96">
        <v>1050</v>
      </c>
      <c r="Q134" s="97">
        <f t="shared" si="5"/>
        <v>61282</v>
      </c>
      <c r="R134" s="98">
        <f t="shared" si="4"/>
        <v>44615</v>
      </c>
      <c r="S134" s="186"/>
    </row>
    <row r="135" spans="1:19" s="99" customFormat="1" ht="25.5" x14ac:dyDescent="0.25">
      <c r="A135" s="87">
        <v>123</v>
      </c>
      <c r="B135" s="109" t="s">
        <v>817</v>
      </c>
      <c r="C135" s="89" t="s">
        <v>213</v>
      </c>
      <c r="D135" s="106" t="s">
        <v>214</v>
      </c>
      <c r="E135" s="91"/>
      <c r="F135" s="91" t="s">
        <v>210</v>
      </c>
      <c r="G135" s="92">
        <f t="shared" si="6"/>
        <v>10.454999999999998</v>
      </c>
      <c r="H135" s="92">
        <v>49</v>
      </c>
      <c r="I135" s="92">
        <v>25.5</v>
      </c>
      <c r="J135" s="92">
        <v>20.09</v>
      </c>
      <c r="K135" s="107">
        <v>52.86</v>
      </c>
      <c r="L135" s="95">
        <v>606</v>
      </c>
      <c r="M135" s="96">
        <v>32381</v>
      </c>
      <c r="N135" s="96">
        <v>1960</v>
      </c>
      <c r="O135" s="96">
        <v>19700</v>
      </c>
      <c r="P135" s="96">
        <v>1050</v>
      </c>
      <c r="Q135" s="97">
        <f t="shared" si="5"/>
        <v>60617</v>
      </c>
      <c r="R135" s="98">
        <f t="shared" si="4"/>
        <v>44126</v>
      </c>
      <c r="S135" s="186"/>
    </row>
    <row r="136" spans="1:19" s="99" customFormat="1" ht="25.5" x14ac:dyDescent="0.25">
      <c r="A136" s="87">
        <v>124</v>
      </c>
      <c r="B136" s="109" t="s">
        <v>817</v>
      </c>
      <c r="C136" s="89" t="s">
        <v>215</v>
      </c>
      <c r="D136" s="106" t="s">
        <v>209</v>
      </c>
      <c r="E136" s="91"/>
      <c r="F136" s="91" t="s">
        <v>210</v>
      </c>
      <c r="G136" s="92">
        <f t="shared" si="6"/>
        <v>10.708349056603774</v>
      </c>
      <c r="H136" s="92">
        <v>53</v>
      </c>
      <c r="I136" s="92">
        <v>28.25</v>
      </c>
      <c r="J136" s="92">
        <v>20.09</v>
      </c>
      <c r="K136" s="107">
        <v>52.86</v>
      </c>
      <c r="L136" s="95">
        <v>606</v>
      </c>
      <c r="M136" s="96">
        <v>32381</v>
      </c>
      <c r="N136" s="96">
        <v>1960</v>
      </c>
      <c r="O136" s="96">
        <v>19700</v>
      </c>
      <c r="P136" s="96">
        <v>1050</v>
      </c>
      <c r="Q136" s="97">
        <f t="shared" si="5"/>
        <v>59350</v>
      </c>
      <c r="R136" s="98">
        <f t="shared" si="4"/>
        <v>43194</v>
      </c>
      <c r="S136" s="186"/>
    </row>
    <row r="137" spans="1:19" s="99" customFormat="1" ht="25.5" x14ac:dyDescent="0.25">
      <c r="A137" s="87">
        <v>125</v>
      </c>
      <c r="B137" s="109" t="s">
        <v>817</v>
      </c>
      <c r="C137" s="89" t="s">
        <v>216</v>
      </c>
      <c r="D137" s="106" t="s">
        <v>217</v>
      </c>
      <c r="E137" s="91"/>
      <c r="F137" s="91" t="s">
        <v>210</v>
      </c>
      <c r="G137" s="92">
        <f t="shared" si="6"/>
        <v>10.320145652173913</v>
      </c>
      <c r="H137" s="92">
        <v>46</v>
      </c>
      <c r="I137" s="92">
        <v>23.63</v>
      </c>
      <c r="J137" s="92">
        <v>20.09</v>
      </c>
      <c r="K137" s="107">
        <v>52.86</v>
      </c>
      <c r="L137" s="95">
        <v>606</v>
      </c>
      <c r="M137" s="96">
        <v>32381</v>
      </c>
      <c r="N137" s="96">
        <v>1960</v>
      </c>
      <c r="O137" s="96">
        <v>19700</v>
      </c>
      <c r="P137" s="96">
        <v>1050</v>
      </c>
      <c r="Q137" s="97">
        <f t="shared" si="5"/>
        <v>61318</v>
      </c>
      <c r="R137" s="98">
        <f t="shared" si="4"/>
        <v>44641</v>
      </c>
      <c r="S137" s="186"/>
    </row>
    <row r="138" spans="1:19" s="99" customFormat="1" ht="25.5" x14ac:dyDescent="0.25">
      <c r="A138" s="87">
        <v>126</v>
      </c>
      <c r="B138" s="109" t="s">
        <v>817</v>
      </c>
      <c r="C138" s="89" t="s">
        <v>218</v>
      </c>
      <c r="D138" s="106" t="s">
        <v>219</v>
      </c>
      <c r="E138" s="91"/>
      <c r="F138" s="91" t="s">
        <v>210</v>
      </c>
      <c r="G138" s="92">
        <f t="shared" si="6"/>
        <v>11.161111111111111</v>
      </c>
      <c r="H138" s="92">
        <v>54</v>
      </c>
      <c r="I138" s="92">
        <v>30</v>
      </c>
      <c r="J138" s="92">
        <v>20.09</v>
      </c>
      <c r="K138" s="107">
        <v>52.86</v>
      </c>
      <c r="L138" s="95">
        <v>606</v>
      </c>
      <c r="M138" s="96">
        <v>32381</v>
      </c>
      <c r="N138" s="96">
        <v>1960</v>
      </c>
      <c r="O138" s="96">
        <v>19700</v>
      </c>
      <c r="P138" s="96">
        <v>1050</v>
      </c>
      <c r="Q138" s="97">
        <f t="shared" si="5"/>
        <v>57227</v>
      </c>
      <c r="R138" s="98">
        <f t="shared" si="4"/>
        <v>41633</v>
      </c>
      <c r="S138" s="186"/>
    </row>
    <row r="139" spans="1:19" s="99" customFormat="1" ht="25.5" x14ac:dyDescent="0.25">
      <c r="A139" s="87">
        <v>127</v>
      </c>
      <c r="B139" s="109" t="s">
        <v>817</v>
      </c>
      <c r="C139" s="89" t="s">
        <v>220</v>
      </c>
      <c r="D139" s="106" t="s">
        <v>221</v>
      </c>
      <c r="E139" s="91"/>
      <c r="F139" s="91"/>
      <c r="G139" s="92">
        <f t="shared" si="6"/>
        <v>11.003138461538461</v>
      </c>
      <c r="H139" s="92">
        <v>26</v>
      </c>
      <c r="I139" s="92">
        <v>14.24</v>
      </c>
      <c r="J139" s="92">
        <v>20.09</v>
      </c>
      <c r="K139" s="107">
        <v>52.02</v>
      </c>
      <c r="L139" s="95">
        <v>558</v>
      </c>
      <c r="M139" s="96">
        <v>30505</v>
      </c>
      <c r="N139" s="96">
        <v>2010</v>
      </c>
      <c r="O139" s="96">
        <v>19903</v>
      </c>
      <c r="P139" s="96">
        <v>1050</v>
      </c>
      <c r="Q139" s="97">
        <f t="shared" si="5"/>
        <v>55358</v>
      </c>
      <c r="R139" s="98">
        <f t="shared" si="4"/>
        <v>40294</v>
      </c>
      <c r="S139" s="186"/>
    </row>
    <row r="140" spans="1:19" s="99" customFormat="1" ht="25.5" x14ac:dyDescent="0.25">
      <c r="A140" s="87">
        <v>128</v>
      </c>
      <c r="B140" s="109" t="s">
        <v>817</v>
      </c>
      <c r="C140" s="89" t="s">
        <v>222</v>
      </c>
      <c r="D140" s="106" t="s">
        <v>223</v>
      </c>
      <c r="E140" s="91"/>
      <c r="F140" s="91"/>
      <c r="G140" s="92">
        <f t="shared" si="6"/>
        <v>9.5025699999999986</v>
      </c>
      <c r="H140" s="92">
        <v>30</v>
      </c>
      <c r="I140" s="92">
        <v>14.19</v>
      </c>
      <c r="J140" s="92">
        <v>20.09</v>
      </c>
      <c r="K140" s="107">
        <v>44.88</v>
      </c>
      <c r="L140" s="95">
        <v>466</v>
      </c>
      <c r="M140" s="96">
        <v>30505</v>
      </c>
      <c r="N140" s="96">
        <v>2010</v>
      </c>
      <c r="O140" s="96">
        <v>19903</v>
      </c>
      <c r="P140" s="96">
        <v>1050</v>
      </c>
      <c r="Q140" s="97">
        <f t="shared" si="5"/>
        <v>63928</v>
      </c>
      <c r="R140" s="98">
        <f t="shared" si="4"/>
        <v>46663</v>
      </c>
      <c r="S140" s="186"/>
    </row>
    <row r="141" spans="1:19" s="99" customFormat="1" ht="25.5" x14ac:dyDescent="0.25">
      <c r="A141" s="87">
        <v>129</v>
      </c>
      <c r="B141" s="109" t="s">
        <v>817</v>
      </c>
      <c r="C141" s="89" t="s">
        <v>224</v>
      </c>
      <c r="D141" s="106" t="s">
        <v>225</v>
      </c>
      <c r="E141" s="91"/>
      <c r="F141" s="91" t="s">
        <v>210</v>
      </c>
      <c r="G141" s="92">
        <f t="shared" si="6"/>
        <v>11.319942307692308</v>
      </c>
      <c r="H141" s="92">
        <v>52</v>
      </c>
      <c r="I141" s="92">
        <v>29.3</v>
      </c>
      <c r="J141" s="92">
        <v>20.09</v>
      </c>
      <c r="K141" s="107">
        <v>52.86</v>
      </c>
      <c r="L141" s="95">
        <v>606</v>
      </c>
      <c r="M141" s="96">
        <v>32054</v>
      </c>
      <c r="N141" s="96">
        <v>1960</v>
      </c>
      <c r="O141" s="96">
        <v>18712</v>
      </c>
      <c r="P141" s="96">
        <v>960</v>
      </c>
      <c r="Q141" s="97">
        <f t="shared" si="5"/>
        <v>55717</v>
      </c>
      <c r="R141" s="98">
        <f t="shared" si="4"/>
        <v>40523</v>
      </c>
      <c r="S141" s="186"/>
    </row>
    <row r="142" spans="1:19" s="99" customFormat="1" ht="25.5" x14ac:dyDescent="0.25">
      <c r="A142" s="87">
        <v>130</v>
      </c>
      <c r="B142" s="109" t="s">
        <v>817</v>
      </c>
      <c r="C142" s="89" t="s">
        <v>226</v>
      </c>
      <c r="D142" s="106" t="s">
        <v>225</v>
      </c>
      <c r="E142" s="115" t="s">
        <v>227</v>
      </c>
      <c r="F142" s="91" t="s">
        <v>228</v>
      </c>
      <c r="G142" s="92">
        <f t="shared" si="6"/>
        <v>13.393333333333334</v>
      </c>
      <c r="H142" s="92">
        <v>45</v>
      </c>
      <c r="I142" s="92">
        <v>30</v>
      </c>
      <c r="J142" s="92">
        <v>20.09</v>
      </c>
      <c r="K142" s="107">
        <v>52.86</v>
      </c>
      <c r="L142" s="95">
        <v>932</v>
      </c>
      <c r="M142" s="96">
        <v>32054</v>
      </c>
      <c r="N142" s="96">
        <v>1960</v>
      </c>
      <c r="O142" s="96">
        <v>18712</v>
      </c>
      <c r="P142" s="96">
        <v>960</v>
      </c>
      <c r="Q142" s="97">
        <f t="shared" si="5"/>
        <v>48452</v>
      </c>
      <c r="R142" s="98">
        <f t="shared" ref="R142:R205" si="7">IF(AND(G142&lt;&gt;0,K142&lt;&gt;0),ROUND(1/G142*(M142+N142)*12+1/K142*(O142+P142)*12,0),IF(K142=0,ROUND(1/G142*(M142+N142)*12,0),IF(G142=0,ROUND(1/K142*(O142+P142)*12,0))))</f>
        <v>34941</v>
      </c>
      <c r="S142" s="186"/>
    </row>
    <row r="143" spans="1:19" s="99" customFormat="1" ht="25.5" x14ac:dyDescent="0.25">
      <c r="A143" s="87">
        <v>131</v>
      </c>
      <c r="B143" s="109" t="s">
        <v>817</v>
      </c>
      <c r="C143" s="89" t="s">
        <v>226</v>
      </c>
      <c r="D143" s="106" t="s">
        <v>225</v>
      </c>
      <c r="E143" s="115" t="s">
        <v>229</v>
      </c>
      <c r="F143" s="91" t="s">
        <v>230</v>
      </c>
      <c r="G143" s="92">
        <f t="shared" si="6"/>
        <v>11.27744423076923</v>
      </c>
      <c r="H143" s="92">
        <v>52</v>
      </c>
      <c r="I143" s="92">
        <v>29.19</v>
      </c>
      <c r="J143" s="92">
        <v>20.09</v>
      </c>
      <c r="K143" s="107">
        <v>52.86</v>
      </c>
      <c r="L143" s="95">
        <v>606</v>
      </c>
      <c r="M143" s="96">
        <v>32054</v>
      </c>
      <c r="N143" s="96">
        <v>1960</v>
      </c>
      <c r="O143" s="96">
        <v>18712</v>
      </c>
      <c r="P143" s="96">
        <v>960</v>
      </c>
      <c r="Q143" s="97">
        <f t="shared" si="5"/>
        <v>55902</v>
      </c>
      <c r="R143" s="98">
        <f t="shared" si="7"/>
        <v>40659</v>
      </c>
      <c r="S143" s="186"/>
    </row>
    <row r="144" spans="1:19" s="99" customFormat="1" ht="38.25" x14ac:dyDescent="0.25">
      <c r="A144" s="87">
        <v>132</v>
      </c>
      <c r="B144" s="109" t="s">
        <v>817</v>
      </c>
      <c r="C144" s="89" t="s">
        <v>231</v>
      </c>
      <c r="D144" s="106" t="s">
        <v>232</v>
      </c>
      <c r="E144" s="115" t="s">
        <v>229</v>
      </c>
      <c r="F144" s="91" t="s">
        <v>230</v>
      </c>
      <c r="G144" s="92">
        <f t="shared" si="6"/>
        <v>10.632246153846154</v>
      </c>
      <c r="H144" s="92">
        <v>52</v>
      </c>
      <c r="I144" s="92">
        <v>27.52</v>
      </c>
      <c r="J144" s="92">
        <v>20.09</v>
      </c>
      <c r="K144" s="107">
        <v>52.86</v>
      </c>
      <c r="L144" s="95">
        <v>606</v>
      </c>
      <c r="M144" s="96">
        <v>32054</v>
      </c>
      <c r="N144" s="96">
        <v>1960</v>
      </c>
      <c r="O144" s="96">
        <v>18712</v>
      </c>
      <c r="P144" s="96">
        <v>960</v>
      </c>
      <c r="Q144" s="97">
        <f t="shared" ref="Q144:Q207" si="8">SUM(R144,ROUND(R144*36%,0),L144)</f>
        <v>58889</v>
      </c>
      <c r="R144" s="98">
        <f t="shared" si="7"/>
        <v>42855</v>
      </c>
      <c r="S144" s="186"/>
    </row>
    <row r="145" spans="1:19" s="99" customFormat="1" ht="25.5" x14ac:dyDescent="0.25">
      <c r="A145" s="87">
        <v>133</v>
      </c>
      <c r="B145" s="109" t="s">
        <v>817</v>
      </c>
      <c r="C145" s="89" t="s">
        <v>233</v>
      </c>
      <c r="D145" s="106" t="s">
        <v>225</v>
      </c>
      <c r="E145" s="115" t="s">
        <v>227</v>
      </c>
      <c r="F145" s="91" t="s">
        <v>228</v>
      </c>
      <c r="G145" s="92">
        <f t="shared" si="6"/>
        <v>13.393333333333334</v>
      </c>
      <c r="H145" s="92">
        <v>45</v>
      </c>
      <c r="I145" s="92">
        <v>30</v>
      </c>
      <c r="J145" s="92">
        <v>20.09</v>
      </c>
      <c r="K145" s="107">
        <v>52.86</v>
      </c>
      <c r="L145" s="95">
        <v>932</v>
      </c>
      <c r="M145" s="96">
        <v>32054</v>
      </c>
      <c r="N145" s="96">
        <v>1960</v>
      </c>
      <c r="O145" s="96">
        <v>18712</v>
      </c>
      <c r="P145" s="96">
        <v>960</v>
      </c>
      <c r="Q145" s="97">
        <f t="shared" si="8"/>
        <v>48452</v>
      </c>
      <c r="R145" s="98">
        <f t="shared" si="7"/>
        <v>34941</v>
      </c>
      <c r="S145" s="186"/>
    </row>
    <row r="146" spans="1:19" s="99" customFormat="1" ht="25.5" x14ac:dyDescent="0.25">
      <c r="A146" s="87">
        <v>134</v>
      </c>
      <c r="B146" s="109" t="s">
        <v>817</v>
      </c>
      <c r="C146" s="89" t="s">
        <v>233</v>
      </c>
      <c r="D146" s="106" t="s">
        <v>225</v>
      </c>
      <c r="E146" s="115" t="s">
        <v>229</v>
      </c>
      <c r="F146" s="91" t="s">
        <v>230</v>
      </c>
      <c r="G146" s="92">
        <f t="shared" si="6"/>
        <v>10.848599999999999</v>
      </c>
      <c r="H146" s="92">
        <v>50</v>
      </c>
      <c r="I146" s="92">
        <v>27</v>
      </c>
      <c r="J146" s="92">
        <v>20.09</v>
      </c>
      <c r="K146" s="107">
        <v>52.86</v>
      </c>
      <c r="L146" s="95">
        <v>606</v>
      </c>
      <c r="M146" s="96">
        <v>32054</v>
      </c>
      <c r="N146" s="96">
        <v>1960</v>
      </c>
      <c r="O146" s="96">
        <v>18712</v>
      </c>
      <c r="P146" s="96">
        <v>960</v>
      </c>
      <c r="Q146" s="97">
        <f t="shared" si="8"/>
        <v>57848</v>
      </c>
      <c r="R146" s="98">
        <f t="shared" si="7"/>
        <v>42090</v>
      </c>
      <c r="S146" s="186"/>
    </row>
    <row r="147" spans="1:19" s="99" customFormat="1" ht="25.5" x14ac:dyDescent="0.25">
      <c r="A147" s="87">
        <v>135</v>
      </c>
      <c r="B147" s="109" t="s">
        <v>817</v>
      </c>
      <c r="C147" s="89" t="s">
        <v>234</v>
      </c>
      <c r="D147" s="106" t="s">
        <v>235</v>
      </c>
      <c r="E147" s="91"/>
      <c r="F147" s="91" t="s">
        <v>210</v>
      </c>
      <c r="G147" s="92">
        <f t="shared" si="6"/>
        <v>10.431346153846153</v>
      </c>
      <c r="H147" s="92">
        <v>52</v>
      </c>
      <c r="I147" s="92">
        <v>27</v>
      </c>
      <c r="J147" s="92">
        <v>20.09</v>
      </c>
      <c r="K147" s="107">
        <v>29.58</v>
      </c>
      <c r="L147" s="95">
        <v>606</v>
      </c>
      <c r="M147" s="96">
        <v>32054</v>
      </c>
      <c r="N147" s="96">
        <v>1960</v>
      </c>
      <c r="O147" s="96">
        <v>18712</v>
      </c>
      <c r="P147" s="96">
        <v>960</v>
      </c>
      <c r="Q147" s="97">
        <f t="shared" si="8"/>
        <v>64676</v>
      </c>
      <c r="R147" s="98">
        <f t="shared" si="7"/>
        <v>47110</v>
      </c>
      <c r="S147" s="186"/>
    </row>
    <row r="148" spans="1:19" s="99" customFormat="1" ht="25.5" x14ac:dyDescent="0.25">
      <c r="A148" s="87">
        <v>136</v>
      </c>
      <c r="B148" s="109" t="s">
        <v>817</v>
      </c>
      <c r="C148" s="89" t="s">
        <v>236</v>
      </c>
      <c r="D148" s="106" t="s">
        <v>235</v>
      </c>
      <c r="E148" s="115" t="s">
        <v>227</v>
      </c>
      <c r="F148" s="91" t="s">
        <v>228</v>
      </c>
      <c r="G148" s="92">
        <f t="shared" ref="G148:G211" si="9">I148*J148/H148</f>
        <v>13.393333333333334</v>
      </c>
      <c r="H148" s="92">
        <v>45</v>
      </c>
      <c r="I148" s="92">
        <v>30</v>
      </c>
      <c r="J148" s="92">
        <v>20.09</v>
      </c>
      <c r="K148" s="107">
        <v>29.58</v>
      </c>
      <c r="L148" s="95">
        <v>932</v>
      </c>
      <c r="M148" s="96">
        <v>32054</v>
      </c>
      <c r="N148" s="96">
        <v>1960</v>
      </c>
      <c r="O148" s="96">
        <v>18712</v>
      </c>
      <c r="P148" s="96">
        <v>960</v>
      </c>
      <c r="Q148" s="97">
        <f t="shared" si="8"/>
        <v>53232</v>
      </c>
      <c r="R148" s="98">
        <f t="shared" si="7"/>
        <v>38456</v>
      </c>
      <c r="S148" s="186"/>
    </row>
    <row r="149" spans="1:19" s="99" customFormat="1" ht="25.5" x14ac:dyDescent="0.25">
      <c r="A149" s="87">
        <v>137</v>
      </c>
      <c r="B149" s="109" t="s">
        <v>817</v>
      </c>
      <c r="C149" s="89" t="s">
        <v>236</v>
      </c>
      <c r="D149" s="106" t="s">
        <v>235</v>
      </c>
      <c r="E149" s="115" t="s">
        <v>229</v>
      </c>
      <c r="F149" s="91" t="s">
        <v>230</v>
      </c>
      <c r="G149" s="92">
        <f t="shared" si="9"/>
        <v>11.27744423076923</v>
      </c>
      <c r="H149" s="92">
        <v>52</v>
      </c>
      <c r="I149" s="92">
        <v>29.19</v>
      </c>
      <c r="J149" s="92">
        <v>20.09</v>
      </c>
      <c r="K149" s="107">
        <v>29.58</v>
      </c>
      <c r="L149" s="95">
        <v>606</v>
      </c>
      <c r="M149" s="96">
        <v>32054</v>
      </c>
      <c r="N149" s="96">
        <v>1960</v>
      </c>
      <c r="O149" s="96">
        <v>18712</v>
      </c>
      <c r="P149" s="96">
        <v>960</v>
      </c>
      <c r="Q149" s="97">
        <f t="shared" si="8"/>
        <v>60683</v>
      </c>
      <c r="R149" s="98">
        <f t="shared" si="7"/>
        <v>44174</v>
      </c>
      <c r="S149" s="186"/>
    </row>
    <row r="150" spans="1:19" s="99" customFormat="1" ht="25.5" x14ac:dyDescent="0.25">
      <c r="A150" s="87">
        <v>138</v>
      </c>
      <c r="B150" s="109" t="s">
        <v>817</v>
      </c>
      <c r="C150" s="89" t="s">
        <v>754</v>
      </c>
      <c r="D150" s="106" t="s">
        <v>755</v>
      </c>
      <c r="E150" s="115" t="s">
        <v>227</v>
      </c>
      <c r="F150" s="91" t="s">
        <v>228</v>
      </c>
      <c r="G150" s="92">
        <f t="shared" si="9"/>
        <v>13.393333333333334</v>
      </c>
      <c r="H150" s="92">
        <v>45</v>
      </c>
      <c r="I150" s="92">
        <v>30</v>
      </c>
      <c r="J150" s="92">
        <v>20.09</v>
      </c>
      <c r="K150" s="107">
        <v>52.86</v>
      </c>
      <c r="L150" s="95">
        <v>932</v>
      </c>
      <c r="M150" s="96">
        <v>32054</v>
      </c>
      <c r="N150" s="96">
        <v>1960</v>
      </c>
      <c r="O150" s="96">
        <v>18712</v>
      </c>
      <c r="P150" s="96">
        <v>960</v>
      </c>
      <c r="Q150" s="97">
        <f t="shared" si="8"/>
        <v>48452</v>
      </c>
      <c r="R150" s="98">
        <f t="shared" si="7"/>
        <v>34941</v>
      </c>
      <c r="S150" s="186"/>
    </row>
    <row r="151" spans="1:19" s="99" customFormat="1" ht="25.5" x14ac:dyDescent="0.25">
      <c r="A151" s="87">
        <v>139</v>
      </c>
      <c r="B151" s="109" t="s">
        <v>921</v>
      </c>
      <c r="C151" s="89" t="s">
        <v>754</v>
      </c>
      <c r="D151" s="106" t="s">
        <v>755</v>
      </c>
      <c r="E151" s="115" t="s">
        <v>229</v>
      </c>
      <c r="F151" s="91" t="s">
        <v>230</v>
      </c>
      <c r="G151" s="92">
        <f t="shared" si="9"/>
        <v>11.590384615384616</v>
      </c>
      <c r="H151" s="92">
        <v>52</v>
      </c>
      <c r="I151" s="92">
        <v>30</v>
      </c>
      <c r="J151" s="92">
        <v>20.09</v>
      </c>
      <c r="K151" s="107">
        <v>52.86</v>
      </c>
      <c r="L151" s="95">
        <v>606</v>
      </c>
      <c r="M151" s="96">
        <v>32054</v>
      </c>
      <c r="N151" s="96">
        <v>1960</v>
      </c>
      <c r="O151" s="96">
        <v>18712</v>
      </c>
      <c r="P151" s="96">
        <v>960</v>
      </c>
      <c r="Q151" s="97">
        <f t="shared" si="8"/>
        <v>54574</v>
      </c>
      <c r="R151" s="98">
        <f t="shared" si="7"/>
        <v>39682</v>
      </c>
      <c r="S151" s="186"/>
    </row>
    <row r="152" spans="1:19" s="99" customFormat="1" ht="25.5" x14ac:dyDescent="0.25">
      <c r="A152" s="87">
        <v>140</v>
      </c>
      <c r="B152" s="109" t="s">
        <v>817</v>
      </c>
      <c r="C152" s="89" t="s">
        <v>237</v>
      </c>
      <c r="D152" s="106" t="s">
        <v>238</v>
      </c>
      <c r="E152" s="115"/>
      <c r="F152" s="91" t="s">
        <v>239</v>
      </c>
      <c r="G152" s="92">
        <f t="shared" si="9"/>
        <v>7.6401088235294106</v>
      </c>
      <c r="H152" s="92">
        <v>68</v>
      </c>
      <c r="I152" s="92">
        <v>25.86</v>
      </c>
      <c r="J152" s="92">
        <v>20.09</v>
      </c>
      <c r="K152" s="107">
        <v>27.34</v>
      </c>
      <c r="L152" s="95">
        <v>606</v>
      </c>
      <c r="M152" s="96">
        <v>32381</v>
      </c>
      <c r="N152" s="96">
        <v>1960</v>
      </c>
      <c r="O152" s="96">
        <v>19700</v>
      </c>
      <c r="P152" s="96">
        <v>1050</v>
      </c>
      <c r="Q152" s="97">
        <f t="shared" si="8"/>
        <v>86349</v>
      </c>
      <c r="R152" s="98">
        <f t="shared" si="7"/>
        <v>63046</v>
      </c>
      <c r="S152" s="186"/>
    </row>
    <row r="153" spans="1:19" s="99" customFormat="1" ht="25.5" x14ac:dyDescent="0.25">
      <c r="A153" s="87">
        <v>141</v>
      </c>
      <c r="B153" s="109" t="s">
        <v>817</v>
      </c>
      <c r="C153" s="89" t="s">
        <v>240</v>
      </c>
      <c r="D153" s="106" t="s">
        <v>241</v>
      </c>
      <c r="E153" s="115"/>
      <c r="F153" s="91" t="s">
        <v>239</v>
      </c>
      <c r="G153" s="92">
        <f t="shared" si="9"/>
        <v>6.6124799999999997</v>
      </c>
      <c r="H153" s="92">
        <v>70</v>
      </c>
      <c r="I153" s="92">
        <v>23.04</v>
      </c>
      <c r="J153" s="92">
        <v>20.09</v>
      </c>
      <c r="K153" s="107">
        <v>27.34</v>
      </c>
      <c r="L153" s="95">
        <v>606</v>
      </c>
      <c r="M153" s="96">
        <v>32381</v>
      </c>
      <c r="N153" s="96">
        <v>1960</v>
      </c>
      <c r="O153" s="96">
        <v>19700</v>
      </c>
      <c r="P153" s="96">
        <v>1050</v>
      </c>
      <c r="Q153" s="97">
        <f t="shared" si="8"/>
        <v>97748</v>
      </c>
      <c r="R153" s="98">
        <f t="shared" si="7"/>
        <v>71428</v>
      </c>
      <c r="S153" s="186"/>
    </row>
    <row r="154" spans="1:19" s="99" customFormat="1" ht="25.5" x14ac:dyDescent="0.25">
      <c r="A154" s="87">
        <v>142</v>
      </c>
      <c r="B154" s="109" t="s">
        <v>817</v>
      </c>
      <c r="C154" s="89" t="s">
        <v>242</v>
      </c>
      <c r="D154" s="106" t="s">
        <v>243</v>
      </c>
      <c r="E154" s="115"/>
      <c r="F154" s="91" t="s">
        <v>239</v>
      </c>
      <c r="G154" s="92">
        <f t="shared" si="9"/>
        <v>6.3642249999999994</v>
      </c>
      <c r="H154" s="92">
        <v>56</v>
      </c>
      <c r="I154" s="92">
        <v>17.739999999999998</v>
      </c>
      <c r="J154" s="92">
        <v>20.09</v>
      </c>
      <c r="K154" s="107">
        <v>27.34</v>
      </c>
      <c r="L154" s="95">
        <v>606</v>
      </c>
      <c r="M154" s="96">
        <v>32381</v>
      </c>
      <c r="N154" s="96">
        <v>1960</v>
      </c>
      <c r="O154" s="96">
        <v>19700</v>
      </c>
      <c r="P154" s="96">
        <v>1050</v>
      </c>
      <c r="Q154" s="97">
        <f t="shared" si="8"/>
        <v>101054</v>
      </c>
      <c r="R154" s="98">
        <f t="shared" si="7"/>
        <v>73859</v>
      </c>
      <c r="S154" s="186"/>
    </row>
    <row r="155" spans="1:19" s="99" customFormat="1" ht="25.5" x14ac:dyDescent="0.25">
      <c r="A155" s="87">
        <v>143</v>
      </c>
      <c r="B155" s="109" t="s">
        <v>817</v>
      </c>
      <c r="C155" s="89" t="s">
        <v>244</v>
      </c>
      <c r="D155" s="106" t="s">
        <v>245</v>
      </c>
      <c r="E155" s="115"/>
      <c r="F155" s="91" t="s">
        <v>239</v>
      </c>
      <c r="G155" s="92">
        <f t="shared" si="9"/>
        <v>6.3757847222222228</v>
      </c>
      <c r="H155" s="92">
        <v>72</v>
      </c>
      <c r="I155" s="92">
        <v>22.85</v>
      </c>
      <c r="J155" s="92">
        <v>20.09</v>
      </c>
      <c r="K155" s="107">
        <v>27.34</v>
      </c>
      <c r="L155" s="95">
        <v>606</v>
      </c>
      <c r="M155" s="96">
        <v>32381</v>
      </c>
      <c r="N155" s="96">
        <v>1960</v>
      </c>
      <c r="O155" s="96">
        <v>19700</v>
      </c>
      <c r="P155" s="96">
        <v>1050</v>
      </c>
      <c r="Q155" s="97">
        <f t="shared" si="8"/>
        <v>100894</v>
      </c>
      <c r="R155" s="98">
        <f t="shared" si="7"/>
        <v>73741</v>
      </c>
      <c r="S155" s="186"/>
    </row>
    <row r="156" spans="1:19" s="99" customFormat="1" ht="25.5" x14ac:dyDescent="0.25">
      <c r="A156" s="87">
        <v>144</v>
      </c>
      <c r="B156" s="109" t="s">
        <v>817</v>
      </c>
      <c r="C156" s="89" t="s">
        <v>246</v>
      </c>
      <c r="D156" s="106" t="s">
        <v>247</v>
      </c>
      <c r="E156" s="115"/>
      <c r="F156" s="91" t="s">
        <v>239</v>
      </c>
      <c r="G156" s="92">
        <f t="shared" si="9"/>
        <v>6.741009459459459</v>
      </c>
      <c r="H156" s="92">
        <v>74</v>
      </c>
      <c r="I156" s="92">
        <v>24.83</v>
      </c>
      <c r="J156" s="92">
        <v>20.09</v>
      </c>
      <c r="K156" s="107">
        <v>27.34</v>
      </c>
      <c r="L156" s="95">
        <v>606</v>
      </c>
      <c r="M156" s="96">
        <v>32381</v>
      </c>
      <c r="N156" s="96">
        <v>1960</v>
      </c>
      <c r="O156" s="96">
        <v>19700</v>
      </c>
      <c r="P156" s="96">
        <v>1050</v>
      </c>
      <c r="Q156" s="97">
        <f t="shared" si="8"/>
        <v>96132</v>
      </c>
      <c r="R156" s="98">
        <f t="shared" si="7"/>
        <v>70240</v>
      </c>
      <c r="S156" s="186"/>
    </row>
    <row r="157" spans="1:19" s="99" customFormat="1" ht="38.25" x14ac:dyDescent="0.25">
      <c r="A157" s="87">
        <v>145</v>
      </c>
      <c r="B157" s="109" t="s">
        <v>817</v>
      </c>
      <c r="C157" s="89" t="s">
        <v>248</v>
      </c>
      <c r="D157" s="106" t="s">
        <v>249</v>
      </c>
      <c r="E157" s="115"/>
      <c r="F157" s="91" t="s">
        <v>250</v>
      </c>
      <c r="G157" s="92">
        <f t="shared" si="9"/>
        <v>6.8889258064516135</v>
      </c>
      <c r="H157" s="92">
        <v>62</v>
      </c>
      <c r="I157" s="92">
        <v>21.26</v>
      </c>
      <c r="J157" s="92">
        <v>20.09</v>
      </c>
      <c r="K157" s="107">
        <v>30.6</v>
      </c>
      <c r="L157" s="95">
        <v>606</v>
      </c>
      <c r="M157" s="96">
        <v>32381</v>
      </c>
      <c r="N157" s="96">
        <v>1960</v>
      </c>
      <c r="O157" s="96">
        <v>19700</v>
      </c>
      <c r="P157" s="96">
        <v>1050</v>
      </c>
      <c r="Q157" s="97">
        <f t="shared" si="8"/>
        <v>93028</v>
      </c>
      <c r="R157" s="98">
        <f t="shared" si="7"/>
        <v>67957</v>
      </c>
      <c r="S157" s="186"/>
    </row>
    <row r="158" spans="1:19" s="99" customFormat="1" ht="25.5" x14ac:dyDescent="0.25">
      <c r="A158" s="87">
        <v>146</v>
      </c>
      <c r="B158" s="109" t="s">
        <v>817</v>
      </c>
      <c r="C158" s="89" t="s">
        <v>251</v>
      </c>
      <c r="D158" s="106" t="s">
        <v>252</v>
      </c>
      <c r="E158" s="115"/>
      <c r="F158" s="91" t="s">
        <v>239</v>
      </c>
      <c r="G158" s="92">
        <f t="shared" si="9"/>
        <v>6.9918486842105265</v>
      </c>
      <c r="H158" s="92">
        <v>76</v>
      </c>
      <c r="I158" s="92">
        <v>26.45</v>
      </c>
      <c r="J158" s="92">
        <v>20.09</v>
      </c>
      <c r="K158" s="107">
        <v>27.34</v>
      </c>
      <c r="L158" s="95">
        <v>606</v>
      </c>
      <c r="M158" s="96">
        <v>32381</v>
      </c>
      <c r="N158" s="96">
        <v>1960</v>
      </c>
      <c r="O158" s="96">
        <v>19700</v>
      </c>
      <c r="P158" s="96">
        <v>1050</v>
      </c>
      <c r="Q158" s="97">
        <f t="shared" si="8"/>
        <v>93149</v>
      </c>
      <c r="R158" s="98">
        <f t="shared" si="7"/>
        <v>68046</v>
      </c>
      <c r="S158" s="186"/>
    </row>
    <row r="159" spans="1:19" s="99" customFormat="1" ht="25.5" x14ac:dyDescent="0.25">
      <c r="A159" s="87">
        <v>147</v>
      </c>
      <c r="B159" s="109" t="s">
        <v>817</v>
      </c>
      <c r="C159" s="89" t="s">
        <v>253</v>
      </c>
      <c r="D159" s="106" t="s">
        <v>254</v>
      </c>
      <c r="E159" s="115"/>
      <c r="F159" s="91" t="s">
        <v>239</v>
      </c>
      <c r="G159" s="92">
        <f t="shared" si="9"/>
        <v>6.1926067567567564</v>
      </c>
      <c r="H159" s="92">
        <v>74</v>
      </c>
      <c r="I159" s="92">
        <v>22.81</v>
      </c>
      <c r="J159" s="92">
        <v>20.09</v>
      </c>
      <c r="K159" s="107">
        <v>27.34</v>
      </c>
      <c r="L159" s="95">
        <v>606</v>
      </c>
      <c r="M159" s="96">
        <v>32381</v>
      </c>
      <c r="N159" s="96">
        <v>1960</v>
      </c>
      <c r="O159" s="96">
        <v>19700</v>
      </c>
      <c r="P159" s="96">
        <v>1050</v>
      </c>
      <c r="Q159" s="97">
        <f t="shared" si="8"/>
        <v>103494</v>
      </c>
      <c r="R159" s="98">
        <f t="shared" si="7"/>
        <v>75653</v>
      </c>
      <c r="S159" s="186"/>
    </row>
    <row r="160" spans="1:19" s="99" customFormat="1" ht="25.5" x14ac:dyDescent="0.25">
      <c r="A160" s="87">
        <v>148</v>
      </c>
      <c r="B160" s="109" t="s">
        <v>817</v>
      </c>
      <c r="C160" s="89" t="s">
        <v>255</v>
      </c>
      <c r="D160" s="106" t="s">
        <v>256</v>
      </c>
      <c r="E160" s="115"/>
      <c r="F160" s="91" t="s">
        <v>239</v>
      </c>
      <c r="G160" s="92">
        <f t="shared" si="9"/>
        <v>6.4951861295257522</v>
      </c>
      <c r="H160" s="92">
        <v>78.44</v>
      </c>
      <c r="I160" s="92">
        <v>25.36</v>
      </c>
      <c r="J160" s="92">
        <v>20.09</v>
      </c>
      <c r="K160" s="107">
        <v>27.34</v>
      </c>
      <c r="L160" s="95">
        <v>606</v>
      </c>
      <c r="M160" s="96">
        <v>32381</v>
      </c>
      <c r="N160" s="96">
        <v>1960</v>
      </c>
      <c r="O160" s="96">
        <v>19700</v>
      </c>
      <c r="P160" s="96">
        <v>1050</v>
      </c>
      <c r="Q160" s="97">
        <f t="shared" si="8"/>
        <v>99278</v>
      </c>
      <c r="R160" s="98">
        <f t="shared" si="7"/>
        <v>72553</v>
      </c>
      <c r="S160" s="186"/>
    </row>
    <row r="161" spans="1:19" s="99" customFormat="1" ht="25.5" x14ac:dyDescent="0.25">
      <c r="A161" s="87">
        <v>149</v>
      </c>
      <c r="B161" s="109" t="s">
        <v>817</v>
      </c>
      <c r="C161" s="89" t="s">
        <v>257</v>
      </c>
      <c r="D161" s="106" t="s">
        <v>258</v>
      </c>
      <c r="E161" s="115"/>
      <c r="F161" s="91" t="s">
        <v>239</v>
      </c>
      <c r="G161" s="92">
        <f t="shared" si="9"/>
        <v>6.7656029411764704</v>
      </c>
      <c r="H161" s="92">
        <v>68</v>
      </c>
      <c r="I161" s="92">
        <v>22.9</v>
      </c>
      <c r="J161" s="92">
        <v>20.09</v>
      </c>
      <c r="K161" s="107">
        <v>27.34</v>
      </c>
      <c r="L161" s="95">
        <v>606</v>
      </c>
      <c r="M161" s="96">
        <v>32381</v>
      </c>
      <c r="N161" s="96">
        <v>1960</v>
      </c>
      <c r="O161" s="96">
        <v>19700</v>
      </c>
      <c r="P161" s="96">
        <v>1050</v>
      </c>
      <c r="Q161" s="97">
        <f t="shared" si="8"/>
        <v>95829</v>
      </c>
      <c r="R161" s="98">
        <f t="shared" si="7"/>
        <v>70017</v>
      </c>
      <c r="S161" s="186"/>
    </row>
    <row r="162" spans="1:19" s="99" customFormat="1" ht="25.5" x14ac:dyDescent="0.25">
      <c r="A162" s="87">
        <v>150</v>
      </c>
      <c r="B162" s="109" t="s">
        <v>818</v>
      </c>
      <c r="C162" s="89" t="s">
        <v>262</v>
      </c>
      <c r="D162" s="106" t="s">
        <v>263</v>
      </c>
      <c r="E162" s="115"/>
      <c r="F162" s="91" t="s">
        <v>264</v>
      </c>
      <c r="G162" s="92">
        <f t="shared" si="9"/>
        <v>3.99988606557377</v>
      </c>
      <c r="H162" s="92">
        <v>122</v>
      </c>
      <c r="I162" s="92">
        <v>24.29</v>
      </c>
      <c r="J162" s="92">
        <v>20.09</v>
      </c>
      <c r="K162" s="107">
        <v>17.32</v>
      </c>
      <c r="L162" s="95">
        <v>2883</v>
      </c>
      <c r="M162" s="96">
        <v>32997</v>
      </c>
      <c r="N162" s="96">
        <v>1860</v>
      </c>
      <c r="O162" s="96">
        <v>19564</v>
      </c>
      <c r="P162" s="96">
        <v>1050</v>
      </c>
      <c r="Q162" s="97">
        <f t="shared" si="8"/>
        <v>164527</v>
      </c>
      <c r="R162" s="98">
        <f t="shared" si="7"/>
        <v>118856</v>
      </c>
      <c r="S162" s="186"/>
    </row>
    <row r="163" spans="1:19" s="99" customFormat="1" ht="25.5" x14ac:dyDescent="0.25">
      <c r="A163" s="87">
        <v>151</v>
      </c>
      <c r="B163" s="109" t="s">
        <v>818</v>
      </c>
      <c r="C163" s="89" t="s">
        <v>266</v>
      </c>
      <c r="D163" s="106" t="s">
        <v>259</v>
      </c>
      <c r="E163" s="115"/>
      <c r="F163" s="91" t="s">
        <v>260</v>
      </c>
      <c r="G163" s="92">
        <f t="shared" si="9"/>
        <v>3.3296220588235292</v>
      </c>
      <c r="H163" s="92">
        <v>136</v>
      </c>
      <c r="I163" s="92">
        <v>22.54</v>
      </c>
      <c r="J163" s="92">
        <v>20.09</v>
      </c>
      <c r="K163" s="107">
        <v>17.32</v>
      </c>
      <c r="L163" s="95">
        <v>606</v>
      </c>
      <c r="M163" s="96">
        <v>32997</v>
      </c>
      <c r="N163" s="96">
        <v>1860</v>
      </c>
      <c r="O163" s="96">
        <v>19564</v>
      </c>
      <c r="P163" s="96">
        <v>1050</v>
      </c>
      <c r="Q163" s="97">
        <f t="shared" si="8"/>
        <v>190880</v>
      </c>
      <c r="R163" s="98">
        <f t="shared" si="7"/>
        <v>139907</v>
      </c>
      <c r="S163" s="186"/>
    </row>
    <row r="164" spans="1:19" s="99" customFormat="1" ht="25.5" x14ac:dyDescent="0.25">
      <c r="A164" s="87">
        <v>152</v>
      </c>
      <c r="B164" s="109" t="s">
        <v>818</v>
      </c>
      <c r="C164" s="89" t="s">
        <v>267</v>
      </c>
      <c r="D164" s="106" t="s">
        <v>261</v>
      </c>
      <c r="E164" s="115"/>
      <c r="F164" s="91" t="s">
        <v>260</v>
      </c>
      <c r="G164" s="92">
        <f t="shared" si="9"/>
        <v>3.3104183823529412</v>
      </c>
      <c r="H164" s="92">
        <v>136</v>
      </c>
      <c r="I164" s="92">
        <v>22.41</v>
      </c>
      <c r="J164" s="92">
        <v>20.09</v>
      </c>
      <c r="K164" s="107">
        <v>17.32</v>
      </c>
      <c r="L164" s="95">
        <v>606</v>
      </c>
      <c r="M164" s="96">
        <v>32997</v>
      </c>
      <c r="N164" s="96">
        <v>1860</v>
      </c>
      <c r="O164" s="96">
        <v>19564</v>
      </c>
      <c r="P164" s="96">
        <v>1050</v>
      </c>
      <c r="Q164" s="97">
        <f t="shared" si="8"/>
        <v>191871</v>
      </c>
      <c r="R164" s="98">
        <f t="shared" si="7"/>
        <v>140636</v>
      </c>
      <c r="S164" s="186"/>
    </row>
    <row r="165" spans="1:19" s="99" customFormat="1" ht="25.5" x14ac:dyDescent="0.25">
      <c r="A165" s="87">
        <v>153</v>
      </c>
      <c r="B165" s="109" t="s">
        <v>818</v>
      </c>
      <c r="C165" s="89" t="s">
        <v>268</v>
      </c>
      <c r="D165" s="106" t="s">
        <v>263</v>
      </c>
      <c r="E165" s="115"/>
      <c r="F165" s="91" t="s">
        <v>264</v>
      </c>
      <c r="G165" s="92">
        <f t="shared" si="9"/>
        <v>3.99988606557377</v>
      </c>
      <c r="H165" s="92">
        <v>122</v>
      </c>
      <c r="I165" s="92">
        <v>24.29</v>
      </c>
      <c r="J165" s="92">
        <v>20.09</v>
      </c>
      <c r="K165" s="107">
        <v>17.32</v>
      </c>
      <c r="L165" s="95">
        <v>2883</v>
      </c>
      <c r="M165" s="96">
        <v>32997</v>
      </c>
      <c r="N165" s="96">
        <v>1860</v>
      </c>
      <c r="O165" s="96">
        <v>19564</v>
      </c>
      <c r="P165" s="96">
        <v>1050</v>
      </c>
      <c r="Q165" s="97">
        <f t="shared" si="8"/>
        <v>164527</v>
      </c>
      <c r="R165" s="98">
        <f t="shared" si="7"/>
        <v>118856</v>
      </c>
      <c r="S165" s="186"/>
    </row>
    <row r="166" spans="1:19" s="99" customFormat="1" ht="25.5" x14ac:dyDescent="0.25">
      <c r="A166" s="87">
        <v>154</v>
      </c>
      <c r="B166" s="109" t="s">
        <v>818</v>
      </c>
      <c r="C166" s="89" t="s">
        <v>269</v>
      </c>
      <c r="D166" s="106" t="s">
        <v>265</v>
      </c>
      <c r="E166" s="115"/>
      <c r="F166" s="91" t="s">
        <v>260</v>
      </c>
      <c r="G166" s="92">
        <f t="shared" si="9"/>
        <v>3.0002051470588236</v>
      </c>
      <c r="H166" s="92">
        <v>136</v>
      </c>
      <c r="I166" s="92">
        <v>20.309999999999999</v>
      </c>
      <c r="J166" s="92">
        <v>20.09</v>
      </c>
      <c r="K166" s="107">
        <v>17.32</v>
      </c>
      <c r="L166" s="95">
        <v>606</v>
      </c>
      <c r="M166" s="96">
        <v>32997</v>
      </c>
      <c r="N166" s="96">
        <v>1860</v>
      </c>
      <c r="O166" s="96">
        <v>19564</v>
      </c>
      <c r="P166" s="96">
        <v>1050</v>
      </c>
      <c r="Q166" s="97">
        <f t="shared" si="8"/>
        <v>209639</v>
      </c>
      <c r="R166" s="98">
        <f t="shared" si="7"/>
        <v>153701</v>
      </c>
      <c r="S166" s="186"/>
    </row>
    <row r="167" spans="1:19" s="99" customFormat="1" ht="25.5" x14ac:dyDescent="0.25">
      <c r="A167" s="87">
        <v>155</v>
      </c>
      <c r="B167" s="109" t="s">
        <v>817</v>
      </c>
      <c r="C167" s="89" t="s">
        <v>270</v>
      </c>
      <c r="D167" s="106" t="s">
        <v>271</v>
      </c>
      <c r="E167" s="115" t="s">
        <v>272</v>
      </c>
      <c r="F167" s="91"/>
      <c r="G167" s="92">
        <f t="shared" si="9"/>
        <v>17.502763837638373</v>
      </c>
      <c r="H167" s="92">
        <v>27.1</v>
      </c>
      <c r="I167" s="92">
        <v>23.61</v>
      </c>
      <c r="J167" s="92">
        <v>20.09</v>
      </c>
      <c r="K167" s="107">
        <v>61.84</v>
      </c>
      <c r="L167" s="95">
        <v>418</v>
      </c>
      <c r="M167" s="96">
        <v>32704</v>
      </c>
      <c r="N167" s="96">
        <v>1960</v>
      </c>
      <c r="O167" s="96">
        <v>20022</v>
      </c>
      <c r="P167" s="96">
        <v>1020</v>
      </c>
      <c r="Q167" s="97">
        <f t="shared" si="8"/>
        <v>38293</v>
      </c>
      <c r="R167" s="98">
        <f t="shared" si="7"/>
        <v>27849</v>
      </c>
      <c r="S167" s="186"/>
    </row>
    <row r="168" spans="1:19" s="99" customFormat="1" ht="25.5" x14ac:dyDescent="0.25">
      <c r="A168" s="87">
        <v>156</v>
      </c>
      <c r="B168" s="109" t="s">
        <v>817</v>
      </c>
      <c r="C168" s="89" t="s">
        <v>270</v>
      </c>
      <c r="D168" s="106" t="s">
        <v>271</v>
      </c>
      <c r="E168" s="115" t="s">
        <v>273</v>
      </c>
      <c r="F168" s="91"/>
      <c r="G168" s="92">
        <f t="shared" si="9"/>
        <v>23.594270486342438</v>
      </c>
      <c r="H168" s="92">
        <v>30.02</v>
      </c>
      <c r="I168" s="92">
        <v>23.61</v>
      </c>
      <c r="J168" s="92">
        <v>30</v>
      </c>
      <c r="K168" s="107">
        <v>40.53</v>
      </c>
      <c r="L168" s="95">
        <v>0</v>
      </c>
      <c r="M168" s="96">
        <v>29369</v>
      </c>
      <c r="N168" s="96">
        <v>1710</v>
      </c>
      <c r="O168" s="96">
        <v>20022</v>
      </c>
      <c r="P168" s="96">
        <v>1020</v>
      </c>
      <c r="Q168" s="97">
        <f t="shared" si="8"/>
        <v>29970</v>
      </c>
      <c r="R168" s="98">
        <f t="shared" si="7"/>
        <v>22037</v>
      </c>
      <c r="S168" s="186"/>
    </row>
    <row r="169" spans="1:19" s="99" customFormat="1" ht="25.5" x14ac:dyDescent="0.25">
      <c r="A169" s="87">
        <v>157</v>
      </c>
      <c r="B169" s="109" t="s">
        <v>817</v>
      </c>
      <c r="C169" s="89" t="s">
        <v>274</v>
      </c>
      <c r="D169" s="106" t="s">
        <v>275</v>
      </c>
      <c r="E169" s="115" t="s">
        <v>272</v>
      </c>
      <c r="F169" s="91"/>
      <c r="G169" s="92">
        <f t="shared" si="9"/>
        <v>17.166604651162789</v>
      </c>
      <c r="H169" s="92">
        <v>30.1</v>
      </c>
      <c r="I169" s="92">
        <v>25.72</v>
      </c>
      <c r="J169" s="92">
        <v>20.09</v>
      </c>
      <c r="K169" s="107">
        <v>61.84</v>
      </c>
      <c r="L169" s="95">
        <v>418</v>
      </c>
      <c r="M169" s="96">
        <v>32704</v>
      </c>
      <c r="N169" s="96">
        <v>1960</v>
      </c>
      <c r="O169" s="96">
        <v>20022</v>
      </c>
      <c r="P169" s="96">
        <v>1020</v>
      </c>
      <c r="Q169" s="97">
        <f t="shared" si="8"/>
        <v>38925</v>
      </c>
      <c r="R169" s="98">
        <f t="shared" si="7"/>
        <v>28314</v>
      </c>
      <c r="S169" s="186"/>
    </row>
    <row r="170" spans="1:19" s="99" customFormat="1" ht="25.5" x14ac:dyDescent="0.25">
      <c r="A170" s="87">
        <v>158</v>
      </c>
      <c r="B170" s="109" t="s">
        <v>817</v>
      </c>
      <c r="C170" s="89" t="s">
        <v>274</v>
      </c>
      <c r="D170" s="106" t="s">
        <v>275</v>
      </c>
      <c r="E170" s="115" t="s">
        <v>273</v>
      </c>
      <c r="F170" s="91"/>
      <c r="G170" s="92">
        <f t="shared" si="9"/>
        <v>26.334470989761087</v>
      </c>
      <c r="H170" s="92">
        <v>29.3</v>
      </c>
      <c r="I170" s="92">
        <v>25.72</v>
      </c>
      <c r="J170" s="92">
        <v>30</v>
      </c>
      <c r="K170" s="107">
        <v>40.53</v>
      </c>
      <c r="L170" s="95">
        <v>0</v>
      </c>
      <c r="M170" s="96">
        <v>29369</v>
      </c>
      <c r="N170" s="96">
        <v>1710</v>
      </c>
      <c r="O170" s="96">
        <v>20022</v>
      </c>
      <c r="P170" s="96">
        <v>1020</v>
      </c>
      <c r="Q170" s="97">
        <f t="shared" si="8"/>
        <v>27733</v>
      </c>
      <c r="R170" s="98">
        <f t="shared" si="7"/>
        <v>20392</v>
      </c>
      <c r="S170" s="186"/>
    </row>
    <row r="171" spans="1:19" s="99" customFormat="1" ht="25.5" x14ac:dyDescent="0.25">
      <c r="A171" s="87">
        <v>159</v>
      </c>
      <c r="B171" s="109" t="s">
        <v>817</v>
      </c>
      <c r="C171" s="89" t="s">
        <v>276</v>
      </c>
      <c r="D171" s="106" t="s">
        <v>277</v>
      </c>
      <c r="E171" s="115" t="s">
        <v>272</v>
      </c>
      <c r="F171" s="91" t="s">
        <v>278</v>
      </c>
      <c r="G171" s="92">
        <f t="shared" si="9"/>
        <v>42.563559322033896</v>
      </c>
      <c r="H171" s="92">
        <v>11.8</v>
      </c>
      <c r="I171" s="92">
        <v>25</v>
      </c>
      <c r="J171" s="92">
        <v>20.09</v>
      </c>
      <c r="K171" s="94">
        <v>60.63</v>
      </c>
      <c r="L171" s="95">
        <v>418</v>
      </c>
      <c r="M171" s="96">
        <v>32704</v>
      </c>
      <c r="N171" s="96">
        <v>1960</v>
      </c>
      <c r="O171" s="96">
        <v>20022</v>
      </c>
      <c r="P171" s="96">
        <v>1020</v>
      </c>
      <c r="Q171" s="97">
        <f t="shared" si="8"/>
        <v>19374</v>
      </c>
      <c r="R171" s="98">
        <f t="shared" si="7"/>
        <v>13938</v>
      </c>
      <c r="S171" s="186"/>
    </row>
    <row r="172" spans="1:19" s="99" customFormat="1" ht="25.5" x14ac:dyDescent="0.25">
      <c r="A172" s="87">
        <v>160</v>
      </c>
      <c r="B172" s="109" t="s">
        <v>817</v>
      </c>
      <c r="C172" s="89" t="s">
        <v>276</v>
      </c>
      <c r="D172" s="106" t="s">
        <v>277</v>
      </c>
      <c r="E172" s="115" t="s">
        <v>273</v>
      </c>
      <c r="F172" s="91" t="s">
        <v>279</v>
      </c>
      <c r="G172" s="92">
        <f t="shared" si="9"/>
        <v>15.759613364152132</v>
      </c>
      <c r="H172" s="92">
        <v>47.59</v>
      </c>
      <c r="I172" s="92">
        <v>25</v>
      </c>
      <c r="J172" s="92">
        <v>30</v>
      </c>
      <c r="K172" s="94">
        <v>39.74</v>
      </c>
      <c r="L172" s="95">
        <v>0</v>
      </c>
      <c r="M172" s="96">
        <v>29369</v>
      </c>
      <c r="N172" s="96">
        <v>1710</v>
      </c>
      <c r="O172" s="96">
        <v>20022</v>
      </c>
      <c r="P172" s="96">
        <v>1020</v>
      </c>
      <c r="Q172" s="97">
        <f t="shared" si="8"/>
        <v>40826</v>
      </c>
      <c r="R172" s="98">
        <f t="shared" si="7"/>
        <v>30019</v>
      </c>
      <c r="S172" s="186"/>
    </row>
    <row r="173" spans="1:19" s="99" customFormat="1" ht="25.5" x14ac:dyDescent="0.25">
      <c r="A173" s="87">
        <v>161</v>
      </c>
      <c r="B173" s="109" t="s">
        <v>817</v>
      </c>
      <c r="C173" s="89" t="s">
        <v>280</v>
      </c>
      <c r="D173" s="106" t="s">
        <v>281</v>
      </c>
      <c r="E173" s="115" t="s">
        <v>272</v>
      </c>
      <c r="F173" s="91" t="s">
        <v>282</v>
      </c>
      <c r="G173" s="92">
        <f t="shared" si="9"/>
        <v>20.57062200956938</v>
      </c>
      <c r="H173" s="92">
        <v>20.9</v>
      </c>
      <c r="I173" s="92">
        <v>21.4</v>
      </c>
      <c r="J173" s="92">
        <v>20.09</v>
      </c>
      <c r="K173" s="107">
        <v>61.84</v>
      </c>
      <c r="L173" s="95">
        <v>418</v>
      </c>
      <c r="M173" s="96">
        <v>32704</v>
      </c>
      <c r="N173" s="96">
        <v>1960</v>
      </c>
      <c r="O173" s="96">
        <v>20022</v>
      </c>
      <c r="P173" s="96">
        <v>1020</v>
      </c>
      <c r="Q173" s="97">
        <f t="shared" si="8"/>
        <v>33473</v>
      </c>
      <c r="R173" s="98">
        <f t="shared" si="7"/>
        <v>24305</v>
      </c>
      <c r="S173" s="186"/>
    </row>
    <row r="174" spans="1:19" s="99" customFormat="1" ht="25.5" x14ac:dyDescent="0.25">
      <c r="A174" s="87">
        <v>162</v>
      </c>
      <c r="B174" s="109" t="s">
        <v>817</v>
      </c>
      <c r="C174" s="89" t="s">
        <v>280</v>
      </c>
      <c r="D174" s="106" t="s">
        <v>281</v>
      </c>
      <c r="E174" s="115" t="s">
        <v>273</v>
      </c>
      <c r="F174" s="91" t="s">
        <v>283</v>
      </c>
      <c r="G174" s="92">
        <f t="shared" si="9"/>
        <v>21.097601051593823</v>
      </c>
      <c r="H174" s="92">
        <v>30.43</v>
      </c>
      <c r="I174" s="92">
        <v>21.4</v>
      </c>
      <c r="J174" s="92">
        <v>30</v>
      </c>
      <c r="K174" s="107">
        <v>36.090000000000003</v>
      </c>
      <c r="L174" s="95">
        <v>0</v>
      </c>
      <c r="M174" s="96">
        <v>29369</v>
      </c>
      <c r="N174" s="96">
        <v>1710</v>
      </c>
      <c r="O174" s="96">
        <v>20022</v>
      </c>
      <c r="P174" s="96">
        <v>1020</v>
      </c>
      <c r="Q174" s="97">
        <f t="shared" si="8"/>
        <v>33557</v>
      </c>
      <c r="R174" s="98">
        <f t="shared" si="7"/>
        <v>24674</v>
      </c>
      <c r="S174" s="186"/>
    </row>
    <row r="175" spans="1:19" s="99" customFormat="1" ht="25.5" x14ac:dyDescent="0.25">
      <c r="A175" s="87">
        <v>163</v>
      </c>
      <c r="B175" s="109" t="s">
        <v>817</v>
      </c>
      <c r="C175" s="89" t="s">
        <v>284</v>
      </c>
      <c r="D175" s="106" t="s">
        <v>285</v>
      </c>
      <c r="E175" s="115" t="s">
        <v>272</v>
      </c>
      <c r="F175" s="91" t="s">
        <v>282</v>
      </c>
      <c r="G175" s="92">
        <f t="shared" si="9"/>
        <v>20.917235294117646</v>
      </c>
      <c r="H175" s="92">
        <v>25.5</v>
      </c>
      <c r="I175" s="92">
        <v>26.55</v>
      </c>
      <c r="J175" s="92">
        <v>20.09</v>
      </c>
      <c r="K175" s="107">
        <v>61.84</v>
      </c>
      <c r="L175" s="95">
        <v>418</v>
      </c>
      <c r="M175" s="96">
        <v>32704</v>
      </c>
      <c r="N175" s="96">
        <v>1960</v>
      </c>
      <c r="O175" s="96">
        <v>20022</v>
      </c>
      <c r="P175" s="96">
        <v>1020</v>
      </c>
      <c r="Q175" s="97">
        <f t="shared" si="8"/>
        <v>33017</v>
      </c>
      <c r="R175" s="98">
        <f t="shared" si="7"/>
        <v>23970</v>
      </c>
      <c r="S175" s="186"/>
    </row>
    <row r="176" spans="1:19" s="99" customFormat="1" ht="25.5" x14ac:dyDescent="0.25">
      <c r="A176" s="87">
        <v>164</v>
      </c>
      <c r="B176" s="109" t="s">
        <v>817</v>
      </c>
      <c r="C176" s="89" t="s">
        <v>284</v>
      </c>
      <c r="D176" s="106" t="s">
        <v>285</v>
      </c>
      <c r="E176" s="115" t="s">
        <v>273</v>
      </c>
      <c r="F176" s="91" t="s">
        <v>283</v>
      </c>
      <c r="G176" s="92">
        <f t="shared" si="9"/>
        <v>18.102272727272727</v>
      </c>
      <c r="H176" s="92">
        <v>44</v>
      </c>
      <c r="I176" s="92">
        <v>26.55</v>
      </c>
      <c r="J176" s="92">
        <v>30</v>
      </c>
      <c r="K176" s="107">
        <v>36.090000000000003</v>
      </c>
      <c r="L176" s="95">
        <v>0</v>
      </c>
      <c r="M176" s="96">
        <v>29369</v>
      </c>
      <c r="N176" s="96">
        <v>1710</v>
      </c>
      <c r="O176" s="96">
        <v>20022</v>
      </c>
      <c r="P176" s="96">
        <v>1020</v>
      </c>
      <c r="Q176" s="97">
        <f t="shared" si="8"/>
        <v>37535</v>
      </c>
      <c r="R176" s="98">
        <f t="shared" si="7"/>
        <v>27599</v>
      </c>
      <c r="S176" s="186"/>
    </row>
    <row r="177" spans="1:19" s="99" customFormat="1" ht="25.5" x14ac:dyDescent="0.25">
      <c r="A177" s="87">
        <v>165</v>
      </c>
      <c r="B177" s="109" t="s">
        <v>817</v>
      </c>
      <c r="C177" s="89" t="s">
        <v>286</v>
      </c>
      <c r="D177" s="106" t="s">
        <v>287</v>
      </c>
      <c r="E177" s="115" t="s">
        <v>272</v>
      </c>
      <c r="F177" s="91"/>
      <c r="G177" s="92">
        <f t="shared" si="9"/>
        <v>19.357305882352943</v>
      </c>
      <c r="H177" s="92">
        <v>25.5</v>
      </c>
      <c r="I177" s="92">
        <v>24.57</v>
      </c>
      <c r="J177" s="92">
        <v>20.09</v>
      </c>
      <c r="K177" s="107">
        <v>61.84</v>
      </c>
      <c r="L177" s="95">
        <v>418</v>
      </c>
      <c r="M177" s="96">
        <v>32704</v>
      </c>
      <c r="N177" s="96">
        <v>1960</v>
      </c>
      <c r="O177" s="96">
        <v>20022</v>
      </c>
      <c r="P177" s="96">
        <v>1020</v>
      </c>
      <c r="Q177" s="97">
        <f t="shared" si="8"/>
        <v>35196</v>
      </c>
      <c r="R177" s="98">
        <f t="shared" si="7"/>
        <v>25572</v>
      </c>
      <c r="S177" s="186"/>
    </row>
    <row r="178" spans="1:19" s="99" customFormat="1" ht="25.5" x14ac:dyDescent="0.25">
      <c r="A178" s="87">
        <v>166</v>
      </c>
      <c r="B178" s="109" t="s">
        <v>817</v>
      </c>
      <c r="C178" s="89" t="s">
        <v>286</v>
      </c>
      <c r="D178" s="106" t="s">
        <v>287</v>
      </c>
      <c r="E178" s="115" t="s">
        <v>273</v>
      </c>
      <c r="F178" s="91"/>
      <c r="G178" s="92">
        <f t="shared" si="9"/>
        <v>19.921621621621622</v>
      </c>
      <c r="H178" s="92">
        <v>37</v>
      </c>
      <c r="I178" s="92">
        <v>24.57</v>
      </c>
      <c r="J178" s="92">
        <v>30</v>
      </c>
      <c r="K178" s="107">
        <v>36.090000000000003</v>
      </c>
      <c r="L178" s="95">
        <v>0</v>
      </c>
      <c r="M178" s="96">
        <v>29369</v>
      </c>
      <c r="N178" s="96">
        <v>1710</v>
      </c>
      <c r="O178" s="96">
        <v>20022</v>
      </c>
      <c r="P178" s="96">
        <v>1020</v>
      </c>
      <c r="Q178" s="97">
        <f t="shared" si="8"/>
        <v>34975</v>
      </c>
      <c r="R178" s="98">
        <f t="shared" si="7"/>
        <v>25717</v>
      </c>
      <c r="S178" s="186"/>
    </row>
    <row r="179" spans="1:19" s="99" customFormat="1" ht="25.5" x14ac:dyDescent="0.25">
      <c r="A179" s="87">
        <v>167</v>
      </c>
      <c r="B179" s="109" t="s">
        <v>817</v>
      </c>
      <c r="C179" s="89" t="s">
        <v>288</v>
      </c>
      <c r="D179" s="106" t="s">
        <v>289</v>
      </c>
      <c r="E179" s="115" t="s">
        <v>272</v>
      </c>
      <c r="F179" s="91" t="s">
        <v>282</v>
      </c>
      <c r="G179" s="92">
        <f t="shared" si="9"/>
        <v>21.68785581395349</v>
      </c>
      <c r="H179" s="92">
        <v>21.5</v>
      </c>
      <c r="I179" s="92">
        <v>23.21</v>
      </c>
      <c r="J179" s="92">
        <v>20.09</v>
      </c>
      <c r="K179" s="107">
        <v>61.84</v>
      </c>
      <c r="L179" s="95">
        <v>418</v>
      </c>
      <c r="M179" s="96">
        <v>32704</v>
      </c>
      <c r="N179" s="96">
        <v>1960</v>
      </c>
      <c r="O179" s="96">
        <v>20022</v>
      </c>
      <c r="P179" s="96">
        <v>1020</v>
      </c>
      <c r="Q179" s="97">
        <f t="shared" si="8"/>
        <v>32056</v>
      </c>
      <c r="R179" s="98">
        <f t="shared" si="7"/>
        <v>23263</v>
      </c>
      <c r="S179" s="186"/>
    </row>
    <row r="180" spans="1:19" s="99" customFormat="1" ht="25.5" x14ac:dyDescent="0.25">
      <c r="A180" s="87">
        <v>168</v>
      </c>
      <c r="B180" s="109" t="s">
        <v>817</v>
      </c>
      <c r="C180" s="89" t="s">
        <v>288</v>
      </c>
      <c r="D180" s="106" t="s">
        <v>289</v>
      </c>
      <c r="E180" s="115" t="s">
        <v>290</v>
      </c>
      <c r="F180" s="91" t="s">
        <v>283</v>
      </c>
      <c r="G180" s="92">
        <f t="shared" si="9"/>
        <v>23.21</v>
      </c>
      <c r="H180" s="92">
        <v>30</v>
      </c>
      <c r="I180" s="92">
        <v>23.21</v>
      </c>
      <c r="J180" s="92">
        <v>30</v>
      </c>
      <c r="K180" s="107">
        <v>36.090000000000003</v>
      </c>
      <c r="L180" s="95">
        <v>0</v>
      </c>
      <c r="M180" s="96">
        <v>29369</v>
      </c>
      <c r="N180" s="96">
        <v>1710</v>
      </c>
      <c r="O180" s="96">
        <v>20022</v>
      </c>
      <c r="P180" s="96">
        <v>1020</v>
      </c>
      <c r="Q180" s="97">
        <f t="shared" si="8"/>
        <v>31368</v>
      </c>
      <c r="R180" s="98">
        <f t="shared" si="7"/>
        <v>23065</v>
      </c>
      <c r="S180" s="186"/>
    </row>
    <row r="181" spans="1:19" s="99" customFormat="1" ht="25.5" x14ac:dyDescent="0.25">
      <c r="A181" s="87">
        <v>169</v>
      </c>
      <c r="B181" s="109" t="s">
        <v>817</v>
      </c>
      <c r="C181" s="89" t="s">
        <v>291</v>
      </c>
      <c r="D181" s="106" t="s">
        <v>292</v>
      </c>
      <c r="E181" s="115" t="s">
        <v>272</v>
      </c>
      <c r="F181" s="91" t="s">
        <v>282</v>
      </c>
      <c r="G181" s="92">
        <f t="shared" si="9"/>
        <v>22.679377777777777</v>
      </c>
      <c r="H181" s="92">
        <v>22.5</v>
      </c>
      <c r="I181" s="92">
        <v>25.4</v>
      </c>
      <c r="J181" s="92">
        <v>20.09</v>
      </c>
      <c r="K181" s="107">
        <v>61.84</v>
      </c>
      <c r="L181" s="95">
        <v>418</v>
      </c>
      <c r="M181" s="96">
        <v>32704</v>
      </c>
      <c r="N181" s="96">
        <v>1960</v>
      </c>
      <c r="O181" s="96">
        <v>20022</v>
      </c>
      <c r="P181" s="96">
        <v>1020</v>
      </c>
      <c r="Q181" s="97">
        <f t="shared" si="8"/>
        <v>30915</v>
      </c>
      <c r="R181" s="98">
        <f t="shared" si="7"/>
        <v>22424</v>
      </c>
      <c r="S181" s="186"/>
    </row>
    <row r="182" spans="1:19" s="99" customFormat="1" ht="25.5" x14ac:dyDescent="0.25">
      <c r="A182" s="87">
        <v>170</v>
      </c>
      <c r="B182" s="109" t="s">
        <v>817</v>
      </c>
      <c r="C182" s="89" t="s">
        <v>291</v>
      </c>
      <c r="D182" s="106" t="s">
        <v>292</v>
      </c>
      <c r="E182" s="115" t="s">
        <v>273</v>
      </c>
      <c r="F182" s="91" t="s">
        <v>283</v>
      </c>
      <c r="G182" s="92">
        <f t="shared" si="9"/>
        <v>24.580645161290324</v>
      </c>
      <c r="H182" s="92">
        <v>31</v>
      </c>
      <c r="I182" s="92">
        <v>25.4</v>
      </c>
      <c r="J182" s="92">
        <v>30</v>
      </c>
      <c r="K182" s="107">
        <v>36.090000000000003</v>
      </c>
      <c r="L182" s="95">
        <v>0</v>
      </c>
      <c r="M182" s="96">
        <v>29369</v>
      </c>
      <c r="N182" s="96">
        <v>1710</v>
      </c>
      <c r="O182" s="96">
        <v>20022</v>
      </c>
      <c r="P182" s="96">
        <v>1020</v>
      </c>
      <c r="Q182" s="97">
        <f t="shared" si="8"/>
        <v>30150</v>
      </c>
      <c r="R182" s="98">
        <f t="shared" si="7"/>
        <v>22169</v>
      </c>
      <c r="S182" s="186"/>
    </row>
    <row r="183" spans="1:19" s="99" customFormat="1" ht="25.5" x14ac:dyDescent="0.25">
      <c r="A183" s="87">
        <v>171</v>
      </c>
      <c r="B183" s="109" t="s">
        <v>817</v>
      </c>
      <c r="C183" s="89" t="s">
        <v>293</v>
      </c>
      <c r="D183" s="106" t="s">
        <v>294</v>
      </c>
      <c r="E183" s="115" t="s">
        <v>272</v>
      </c>
      <c r="F183" s="91" t="s">
        <v>282</v>
      </c>
      <c r="G183" s="92">
        <f t="shared" si="9"/>
        <v>23.607799999999997</v>
      </c>
      <c r="H183" s="92">
        <v>24.5</v>
      </c>
      <c r="I183" s="92">
        <v>28.79</v>
      </c>
      <c r="J183" s="92">
        <v>20.09</v>
      </c>
      <c r="K183" s="107">
        <v>61.84</v>
      </c>
      <c r="L183" s="95">
        <v>418</v>
      </c>
      <c r="M183" s="96">
        <v>32704</v>
      </c>
      <c r="N183" s="96">
        <v>1960</v>
      </c>
      <c r="O183" s="96">
        <v>20022</v>
      </c>
      <c r="P183" s="96">
        <v>1020</v>
      </c>
      <c r="Q183" s="97">
        <f t="shared" si="8"/>
        <v>29934</v>
      </c>
      <c r="R183" s="98">
        <f t="shared" si="7"/>
        <v>21703</v>
      </c>
      <c r="S183" s="186"/>
    </row>
    <row r="184" spans="1:19" s="99" customFormat="1" ht="25.5" x14ac:dyDescent="0.25">
      <c r="A184" s="87">
        <v>172</v>
      </c>
      <c r="B184" s="109" t="s">
        <v>817</v>
      </c>
      <c r="C184" s="89" t="s">
        <v>293</v>
      </c>
      <c r="D184" s="106" t="s">
        <v>294</v>
      </c>
      <c r="E184" s="115" t="s">
        <v>290</v>
      </c>
      <c r="F184" s="91" t="s">
        <v>295</v>
      </c>
      <c r="G184" s="92">
        <f t="shared" si="9"/>
        <v>25.03478260869565</v>
      </c>
      <c r="H184" s="92">
        <v>34.5</v>
      </c>
      <c r="I184" s="92">
        <v>28.79</v>
      </c>
      <c r="J184" s="92">
        <v>30</v>
      </c>
      <c r="K184" s="107">
        <v>43.29</v>
      </c>
      <c r="L184" s="95">
        <v>0</v>
      </c>
      <c r="M184" s="96">
        <v>29369</v>
      </c>
      <c r="N184" s="96">
        <v>1710</v>
      </c>
      <c r="O184" s="96">
        <v>20022</v>
      </c>
      <c r="P184" s="96">
        <v>1020</v>
      </c>
      <c r="Q184" s="97">
        <f t="shared" si="8"/>
        <v>28193</v>
      </c>
      <c r="R184" s="98">
        <f t="shared" si="7"/>
        <v>20730</v>
      </c>
      <c r="S184" s="186"/>
    </row>
    <row r="185" spans="1:19" s="99" customFormat="1" ht="25.5" x14ac:dyDescent="0.25">
      <c r="A185" s="87">
        <v>173</v>
      </c>
      <c r="B185" s="109" t="s">
        <v>817</v>
      </c>
      <c r="C185" s="89" t="s">
        <v>296</v>
      </c>
      <c r="D185" s="106" t="s">
        <v>297</v>
      </c>
      <c r="E185" s="115" t="s">
        <v>272</v>
      </c>
      <c r="F185" s="91" t="s">
        <v>282</v>
      </c>
      <c r="G185" s="92">
        <f t="shared" si="9"/>
        <v>22.323260465116281</v>
      </c>
      <c r="H185" s="92">
        <v>21.5</v>
      </c>
      <c r="I185" s="92">
        <v>23.89</v>
      </c>
      <c r="J185" s="92">
        <v>20.09</v>
      </c>
      <c r="K185" s="107">
        <v>61.84</v>
      </c>
      <c r="L185" s="95">
        <v>418</v>
      </c>
      <c r="M185" s="96">
        <v>32704</v>
      </c>
      <c r="N185" s="96">
        <v>1960</v>
      </c>
      <c r="O185" s="96">
        <v>20022</v>
      </c>
      <c r="P185" s="96">
        <v>1020</v>
      </c>
      <c r="Q185" s="97">
        <f t="shared" si="8"/>
        <v>31313</v>
      </c>
      <c r="R185" s="98">
        <f t="shared" si="7"/>
        <v>22717</v>
      </c>
      <c r="S185" s="186"/>
    </row>
    <row r="186" spans="1:19" s="99" customFormat="1" ht="25.5" x14ac:dyDescent="0.25">
      <c r="A186" s="87">
        <v>174</v>
      </c>
      <c r="B186" s="109" t="s">
        <v>817</v>
      </c>
      <c r="C186" s="89" t="s">
        <v>296</v>
      </c>
      <c r="D186" s="106" t="s">
        <v>297</v>
      </c>
      <c r="E186" s="115" t="s">
        <v>298</v>
      </c>
      <c r="F186" s="91" t="s">
        <v>299</v>
      </c>
      <c r="G186" s="92">
        <f t="shared" si="9"/>
        <v>17.26987951807229</v>
      </c>
      <c r="H186" s="92">
        <v>41.5</v>
      </c>
      <c r="I186" s="92">
        <v>23.89</v>
      </c>
      <c r="J186" s="92">
        <v>30</v>
      </c>
      <c r="K186" s="107">
        <v>40.53</v>
      </c>
      <c r="L186" s="95">
        <v>0</v>
      </c>
      <c r="M186" s="96">
        <v>29369</v>
      </c>
      <c r="N186" s="96">
        <v>1710</v>
      </c>
      <c r="O186" s="96">
        <v>20022</v>
      </c>
      <c r="P186" s="96">
        <v>1020</v>
      </c>
      <c r="Q186" s="97">
        <f t="shared" si="8"/>
        <v>37842</v>
      </c>
      <c r="R186" s="98">
        <f t="shared" si="7"/>
        <v>27825</v>
      </c>
      <c r="S186" s="186"/>
    </row>
    <row r="187" spans="1:19" s="99" customFormat="1" ht="25.5" x14ac:dyDescent="0.25">
      <c r="A187" s="87">
        <v>175</v>
      </c>
      <c r="B187" s="109" t="s">
        <v>817</v>
      </c>
      <c r="C187" s="89" t="s">
        <v>300</v>
      </c>
      <c r="D187" s="106" t="s">
        <v>301</v>
      </c>
      <c r="E187" s="115" t="s">
        <v>272</v>
      </c>
      <c r="F187" s="91" t="s">
        <v>282</v>
      </c>
      <c r="G187" s="92">
        <f t="shared" si="9"/>
        <v>22.436877272727273</v>
      </c>
      <c r="H187" s="92">
        <v>22</v>
      </c>
      <c r="I187" s="92">
        <v>24.57</v>
      </c>
      <c r="J187" s="92">
        <v>20.09</v>
      </c>
      <c r="K187" s="94">
        <v>60.63</v>
      </c>
      <c r="L187" s="95">
        <v>418</v>
      </c>
      <c r="M187" s="96">
        <v>32704</v>
      </c>
      <c r="N187" s="96">
        <v>1960</v>
      </c>
      <c r="O187" s="96">
        <v>20022</v>
      </c>
      <c r="P187" s="96">
        <v>1020</v>
      </c>
      <c r="Q187" s="97">
        <f t="shared" si="8"/>
        <v>31295</v>
      </c>
      <c r="R187" s="98">
        <f t="shared" si="7"/>
        <v>22704</v>
      </c>
      <c r="S187" s="186"/>
    </row>
    <row r="188" spans="1:19" s="99" customFormat="1" ht="25.5" x14ac:dyDescent="0.25">
      <c r="A188" s="87">
        <v>176</v>
      </c>
      <c r="B188" s="109" t="s">
        <v>817</v>
      </c>
      <c r="C188" s="89" t="s">
        <v>300</v>
      </c>
      <c r="D188" s="106" t="s">
        <v>301</v>
      </c>
      <c r="E188" s="115" t="s">
        <v>273</v>
      </c>
      <c r="F188" s="91" t="s">
        <v>299</v>
      </c>
      <c r="G188" s="92">
        <f t="shared" si="9"/>
        <v>17.978048780487807</v>
      </c>
      <c r="H188" s="92">
        <v>41</v>
      </c>
      <c r="I188" s="92">
        <v>24.57</v>
      </c>
      <c r="J188" s="92">
        <v>30</v>
      </c>
      <c r="K188" s="94">
        <v>39.74</v>
      </c>
      <c r="L188" s="95">
        <v>0</v>
      </c>
      <c r="M188" s="96">
        <v>29369</v>
      </c>
      <c r="N188" s="96">
        <v>1710</v>
      </c>
      <c r="O188" s="96">
        <v>20022</v>
      </c>
      <c r="P188" s="96">
        <v>1020</v>
      </c>
      <c r="Q188" s="97">
        <f t="shared" si="8"/>
        <v>36855</v>
      </c>
      <c r="R188" s="98">
        <f t="shared" si="7"/>
        <v>27099</v>
      </c>
      <c r="S188" s="186"/>
    </row>
    <row r="189" spans="1:19" s="99" customFormat="1" ht="25.5" x14ac:dyDescent="0.25">
      <c r="A189" s="87">
        <v>177</v>
      </c>
      <c r="B189" s="109" t="s">
        <v>817</v>
      </c>
      <c r="C189" s="89" t="s">
        <v>302</v>
      </c>
      <c r="D189" s="106" t="s">
        <v>111</v>
      </c>
      <c r="E189" s="115" t="s">
        <v>272</v>
      </c>
      <c r="F189" s="91" t="s">
        <v>303</v>
      </c>
      <c r="G189" s="92">
        <f t="shared" si="9"/>
        <v>15.494412499999999</v>
      </c>
      <c r="H189" s="92">
        <v>32</v>
      </c>
      <c r="I189" s="92">
        <v>24.68</v>
      </c>
      <c r="J189" s="92">
        <v>20.09</v>
      </c>
      <c r="K189" s="107">
        <v>61.84</v>
      </c>
      <c r="L189" s="95">
        <v>418</v>
      </c>
      <c r="M189" s="96">
        <v>32704</v>
      </c>
      <c r="N189" s="96">
        <v>1960</v>
      </c>
      <c r="O189" s="96">
        <v>20022</v>
      </c>
      <c r="P189" s="96">
        <v>1020</v>
      </c>
      <c r="Q189" s="97">
        <f t="shared" si="8"/>
        <v>42483</v>
      </c>
      <c r="R189" s="98">
        <f t="shared" si="7"/>
        <v>30930</v>
      </c>
      <c r="S189" s="186"/>
    </row>
    <row r="190" spans="1:19" s="99" customFormat="1" ht="25.5" x14ac:dyDescent="0.25">
      <c r="A190" s="87">
        <v>178</v>
      </c>
      <c r="B190" s="109" t="s">
        <v>817</v>
      </c>
      <c r="C190" s="89" t="s">
        <v>302</v>
      </c>
      <c r="D190" s="106" t="s">
        <v>111</v>
      </c>
      <c r="E190" s="115" t="s">
        <v>273</v>
      </c>
      <c r="F190" s="91" t="s">
        <v>304</v>
      </c>
      <c r="G190" s="92">
        <f t="shared" si="9"/>
        <v>25.531034482758621</v>
      </c>
      <c r="H190" s="92">
        <v>29</v>
      </c>
      <c r="I190" s="92">
        <v>24.68</v>
      </c>
      <c r="J190" s="92">
        <v>30</v>
      </c>
      <c r="K190" s="107">
        <v>40.53</v>
      </c>
      <c r="L190" s="95">
        <v>0</v>
      </c>
      <c r="M190" s="96">
        <v>29369</v>
      </c>
      <c r="N190" s="96">
        <v>1710</v>
      </c>
      <c r="O190" s="96">
        <v>20022</v>
      </c>
      <c r="P190" s="96">
        <v>1020</v>
      </c>
      <c r="Q190" s="97">
        <f t="shared" si="8"/>
        <v>28340</v>
      </c>
      <c r="R190" s="98">
        <f t="shared" si="7"/>
        <v>20838</v>
      </c>
      <c r="S190" s="186"/>
    </row>
    <row r="191" spans="1:19" s="99" customFormat="1" ht="25.5" x14ac:dyDescent="0.25">
      <c r="A191" s="87">
        <v>179</v>
      </c>
      <c r="B191" s="109" t="s">
        <v>817</v>
      </c>
      <c r="C191" s="89" t="s">
        <v>305</v>
      </c>
      <c r="D191" s="106" t="s">
        <v>306</v>
      </c>
      <c r="E191" s="115" t="s">
        <v>272</v>
      </c>
      <c r="F191" s="91" t="s">
        <v>278</v>
      </c>
      <c r="G191" s="92">
        <f t="shared" si="9"/>
        <v>42.563559322033896</v>
      </c>
      <c r="H191" s="92">
        <v>11.8</v>
      </c>
      <c r="I191" s="92">
        <v>25</v>
      </c>
      <c r="J191" s="92">
        <v>20.09</v>
      </c>
      <c r="K191" s="94">
        <v>60.63</v>
      </c>
      <c r="L191" s="95">
        <v>418</v>
      </c>
      <c r="M191" s="96">
        <v>32704</v>
      </c>
      <c r="N191" s="96">
        <v>1960</v>
      </c>
      <c r="O191" s="96">
        <v>20022</v>
      </c>
      <c r="P191" s="96">
        <v>1020</v>
      </c>
      <c r="Q191" s="97">
        <f t="shared" si="8"/>
        <v>19374</v>
      </c>
      <c r="R191" s="98">
        <f t="shared" si="7"/>
        <v>13938</v>
      </c>
      <c r="S191" s="186"/>
    </row>
    <row r="192" spans="1:19" s="99" customFormat="1" ht="25.5" x14ac:dyDescent="0.25">
      <c r="A192" s="87">
        <v>180</v>
      </c>
      <c r="B192" s="109" t="s">
        <v>817</v>
      </c>
      <c r="C192" s="89" t="s">
        <v>305</v>
      </c>
      <c r="D192" s="106" t="s">
        <v>306</v>
      </c>
      <c r="E192" s="115" t="s">
        <v>273</v>
      </c>
      <c r="F192" s="91" t="s">
        <v>279</v>
      </c>
      <c r="G192" s="92">
        <f t="shared" si="9"/>
        <v>15.759613364152132</v>
      </c>
      <c r="H192" s="92">
        <v>47.59</v>
      </c>
      <c r="I192" s="92">
        <v>25</v>
      </c>
      <c r="J192" s="92">
        <v>30</v>
      </c>
      <c r="K192" s="94">
        <v>39.74</v>
      </c>
      <c r="L192" s="95">
        <v>0</v>
      </c>
      <c r="M192" s="96">
        <v>29369</v>
      </c>
      <c r="N192" s="96">
        <v>1710</v>
      </c>
      <c r="O192" s="96">
        <v>20022</v>
      </c>
      <c r="P192" s="96">
        <v>1020</v>
      </c>
      <c r="Q192" s="97">
        <f t="shared" si="8"/>
        <v>40826</v>
      </c>
      <c r="R192" s="98">
        <f t="shared" si="7"/>
        <v>30019</v>
      </c>
      <c r="S192" s="186"/>
    </row>
    <row r="193" spans="1:19" s="99" customFormat="1" ht="25.5" x14ac:dyDescent="0.25">
      <c r="A193" s="87">
        <v>181</v>
      </c>
      <c r="B193" s="109" t="s">
        <v>817</v>
      </c>
      <c r="C193" s="89" t="s">
        <v>307</v>
      </c>
      <c r="D193" s="106" t="s">
        <v>308</v>
      </c>
      <c r="E193" s="115" t="s">
        <v>272</v>
      </c>
      <c r="F193" s="91" t="s">
        <v>309</v>
      </c>
      <c r="G193" s="92">
        <f t="shared" si="9"/>
        <v>20.984918181818184</v>
      </c>
      <c r="H193" s="92">
        <v>22</v>
      </c>
      <c r="I193" s="92">
        <v>22.98</v>
      </c>
      <c r="J193" s="92">
        <v>20.09</v>
      </c>
      <c r="K193" s="107">
        <v>61.84</v>
      </c>
      <c r="L193" s="95">
        <v>418</v>
      </c>
      <c r="M193" s="96">
        <v>32704</v>
      </c>
      <c r="N193" s="96">
        <v>1960</v>
      </c>
      <c r="O193" s="96">
        <v>20022</v>
      </c>
      <c r="P193" s="96">
        <v>1020</v>
      </c>
      <c r="Q193" s="97">
        <f t="shared" si="8"/>
        <v>32929</v>
      </c>
      <c r="R193" s="98">
        <f t="shared" si="7"/>
        <v>23905</v>
      </c>
      <c r="S193" s="186"/>
    </row>
    <row r="194" spans="1:19" s="99" customFormat="1" ht="25.5" x14ac:dyDescent="0.25">
      <c r="A194" s="87">
        <v>182</v>
      </c>
      <c r="B194" s="109" t="s">
        <v>817</v>
      </c>
      <c r="C194" s="89" t="s">
        <v>307</v>
      </c>
      <c r="D194" s="106" t="s">
        <v>308</v>
      </c>
      <c r="E194" s="115" t="s">
        <v>273</v>
      </c>
      <c r="F194" s="91" t="s">
        <v>310</v>
      </c>
      <c r="G194" s="92">
        <f t="shared" si="9"/>
        <v>21.543749999999999</v>
      </c>
      <c r="H194" s="92">
        <v>32</v>
      </c>
      <c r="I194" s="92">
        <v>22.98</v>
      </c>
      <c r="J194" s="92">
        <v>30</v>
      </c>
      <c r="K194" s="107">
        <v>40.53</v>
      </c>
      <c r="L194" s="95">
        <v>0</v>
      </c>
      <c r="M194" s="96">
        <v>29369</v>
      </c>
      <c r="N194" s="96">
        <v>1710</v>
      </c>
      <c r="O194" s="96">
        <v>20022</v>
      </c>
      <c r="P194" s="96">
        <v>1020</v>
      </c>
      <c r="Q194" s="97">
        <f t="shared" si="8"/>
        <v>32016</v>
      </c>
      <c r="R194" s="98">
        <f t="shared" si="7"/>
        <v>23541</v>
      </c>
      <c r="S194" s="186"/>
    </row>
    <row r="195" spans="1:19" s="99" customFormat="1" ht="25.5" x14ac:dyDescent="0.25">
      <c r="A195" s="87">
        <v>183</v>
      </c>
      <c r="B195" s="109" t="s">
        <v>817</v>
      </c>
      <c r="C195" s="89" t="s">
        <v>311</v>
      </c>
      <c r="D195" s="106" t="s">
        <v>312</v>
      </c>
      <c r="E195" s="115" t="s">
        <v>272</v>
      </c>
      <c r="F195" s="91" t="s">
        <v>309</v>
      </c>
      <c r="G195" s="92">
        <f t="shared" si="9"/>
        <v>19.214075999999999</v>
      </c>
      <c r="H195" s="92">
        <v>25</v>
      </c>
      <c r="I195" s="92">
        <v>23.91</v>
      </c>
      <c r="J195" s="92">
        <v>20.09</v>
      </c>
      <c r="K195" s="107">
        <v>61.84</v>
      </c>
      <c r="L195" s="95">
        <v>418</v>
      </c>
      <c r="M195" s="96">
        <v>32704</v>
      </c>
      <c r="N195" s="96">
        <v>1960</v>
      </c>
      <c r="O195" s="96">
        <v>20022</v>
      </c>
      <c r="P195" s="96">
        <v>1020</v>
      </c>
      <c r="Q195" s="97">
        <f t="shared" si="8"/>
        <v>35414</v>
      </c>
      <c r="R195" s="98">
        <f t="shared" si="7"/>
        <v>25732</v>
      </c>
      <c r="S195" s="186"/>
    </row>
    <row r="196" spans="1:19" s="99" customFormat="1" ht="25.5" x14ac:dyDescent="0.25">
      <c r="A196" s="87">
        <v>184</v>
      </c>
      <c r="B196" s="109" t="s">
        <v>817</v>
      </c>
      <c r="C196" s="89" t="s">
        <v>311</v>
      </c>
      <c r="D196" s="106" t="s">
        <v>312</v>
      </c>
      <c r="E196" s="115" t="s">
        <v>273</v>
      </c>
      <c r="F196" s="91" t="s">
        <v>310</v>
      </c>
      <c r="G196" s="92">
        <f t="shared" si="9"/>
        <v>16.302272727272726</v>
      </c>
      <c r="H196" s="92">
        <v>44</v>
      </c>
      <c r="I196" s="92">
        <v>23.91</v>
      </c>
      <c r="J196" s="92">
        <v>30</v>
      </c>
      <c r="K196" s="107">
        <v>40.53</v>
      </c>
      <c r="L196" s="95">
        <v>0</v>
      </c>
      <c r="M196" s="96">
        <v>29369</v>
      </c>
      <c r="N196" s="96">
        <v>1710</v>
      </c>
      <c r="O196" s="96">
        <v>20022</v>
      </c>
      <c r="P196" s="96">
        <v>1020</v>
      </c>
      <c r="Q196" s="97">
        <f t="shared" si="8"/>
        <v>39586</v>
      </c>
      <c r="R196" s="98">
        <f t="shared" si="7"/>
        <v>29107</v>
      </c>
      <c r="S196" s="186"/>
    </row>
    <row r="197" spans="1:19" s="99" customFormat="1" ht="25.5" x14ac:dyDescent="0.25">
      <c r="A197" s="87">
        <v>185</v>
      </c>
      <c r="B197" s="109" t="s">
        <v>817</v>
      </c>
      <c r="C197" s="89" t="s">
        <v>313</v>
      </c>
      <c r="D197" s="106" t="s">
        <v>314</v>
      </c>
      <c r="E197" s="115" t="s">
        <v>272</v>
      </c>
      <c r="F197" s="91" t="s">
        <v>309</v>
      </c>
      <c r="G197" s="92">
        <f t="shared" si="9"/>
        <v>19.885000000000002</v>
      </c>
      <c r="H197" s="92">
        <v>24.5</v>
      </c>
      <c r="I197" s="92">
        <v>24.25</v>
      </c>
      <c r="J197" s="92">
        <v>20.09</v>
      </c>
      <c r="K197" s="107">
        <v>61.84</v>
      </c>
      <c r="L197" s="95">
        <v>418</v>
      </c>
      <c r="M197" s="96">
        <v>32704</v>
      </c>
      <c r="N197" s="96">
        <v>1960</v>
      </c>
      <c r="O197" s="96">
        <v>20022</v>
      </c>
      <c r="P197" s="96">
        <v>1020</v>
      </c>
      <c r="Q197" s="97">
        <f t="shared" si="8"/>
        <v>34421</v>
      </c>
      <c r="R197" s="98">
        <f t="shared" si="7"/>
        <v>25002</v>
      </c>
      <c r="S197" s="186"/>
    </row>
    <row r="198" spans="1:19" s="99" customFormat="1" ht="25.5" x14ac:dyDescent="0.25">
      <c r="A198" s="87">
        <v>186</v>
      </c>
      <c r="B198" s="109" t="s">
        <v>817</v>
      </c>
      <c r="C198" s="89" t="s">
        <v>313</v>
      </c>
      <c r="D198" s="106" t="s">
        <v>314</v>
      </c>
      <c r="E198" s="115" t="s">
        <v>273</v>
      </c>
      <c r="F198" s="91" t="s">
        <v>310</v>
      </c>
      <c r="G198" s="92">
        <f t="shared" si="9"/>
        <v>20.441135150323124</v>
      </c>
      <c r="H198" s="92">
        <v>35.590000000000003</v>
      </c>
      <c r="I198" s="92">
        <v>24.25</v>
      </c>
      <c r="J198" s="92">
        <v>30</v>
      </c>
      <c r="K198" s="107">
        <v>40.53</v>
      </c>
      <c r="L198" s="95">
        <v>0</v>
      </c>
      <c r="M198" s="96">
        <v>29369</v>
      </c>
      <c r="N198" s="96">
        <v>1710</v>
      </c>
      <c r="O198" s="96">
        <v>20022</v>
      </c>
      <c r="P198" s="96">
        <v>1020</v>
      </c>
      <c r="Q198" s="97">
        <f t="shared" si="8"/>
        <v>33286</v>
      </c>
      <c r="R198" s="98">
        <f t="shared" si="7"/>
        <v>24475</v>
      </c>
      <c r="S198" s="186"/>
    </row>
    <row r="199" spans="1:19" s="99" customFormat="1" ht="25.5" x14ac:dyDescent="0.25">
      <c r="A199" s="87">
        <v>187</v>
      </c>
      <c r="B199" s="109" t="s">
        <v>817</v>
      </c>
      <c r="C199" s="89" t="s">
        <v>315</v>
      </c>
      <c r="D199" s="106" t="s">
        <v>316</v>
      </c>
      <c r="E199" s="115" t="s">
        <v>272</v>
      </c>
      <c r="F199" s="91" t="s">
        <v>309</v>
      </c>
      <c r="G199" s="92">
        <f t="shared" si="9"/>
        <v>18.959937499999999</v>
      </c>
      <c r="H199" s="92">
        <v>24</v>
      </c>
      <c r="I199" s="92">
        <v>22.65</v>
      </c>
      <c r="J199" s="92">
        <v>20.09</v>
      </c>
      <c r="K199" s="107">
        <v>61.84</v>
      </c>
      <c r="L199" s="95">
        <v>418</v>
      </c>
      <c r="M199" s="96">
        <v>32704</v>
      </c>
      <c r="N199" s="96">
        <v>1960</v>
      </c>
      <c r="O199" s="96">
        <v>20022</v>
      </c>
      <c r="P199" s="96">
        <v>1020</v>
      </c>
      <c r="Q199" s="97">
        <f t="shared" si="8"/>
        <v>35808</v>
      </c>
      <c r="R199" s="98">
        <f t="shared" si="7"/>
        <v>26022</v>
      </c>
      <c r="S199" s="186"/>
    </row>
    <row r="200" spans="1:19" s="99" customFormat="1" ht="25.5" x14ac:dyDescent="0.25">
      <c r="A200" s="87">
        <v>188</v>
      </c>
      <c r="B200" s="109" t="s">
        <v>817</v>
      </c>
      <c r="C200" s="89" t="s">
        <v>315</v>
      </c>
      <c r="D200" s="106" t="s">
        <v>316</v>
      </c>
      <c r="E200" s="115" t="s">
        <v>298</v>
      </c>
      <c r="F200" s="91" t="s">
        <v>317</v>
      </c>
      <c r="G200" s="92">
        <f t="shared" si="9"/>
        <v>23.431034482758619</v>
      </c>
      <c r="H200" s="92">
        <v>29</v>
      </c>
      <c r="I200" s="92">
        <v>22.65</v>
      </c>
      <c r="J200" s="92">
        <v>30</v>
      </c>
      <c r="K200" s="107">
        <v>40.53</v>
      </c>
      <c r="L200" s="95">
        <v>0</v>
      </c>
      <c r="M200" s="96">
        <v>29369</v>
      </c>
      <c r="N200" s="96">
        <v>1710</v>
      </c>
      <c r="O200" s="96">
        <v>20022</v>
      </c>
      <c r="P200" s="96">
        <v>1020</v>
      </c>
      <c r="Q200" s="97">
        <f t="shared" si="8"/>
        <v>30120</v>
      </c>
      <c r="R200" s="98">
        <f t="shared" si="7"/>
        <v>22147</v>
      </c>
      <c r="S200" s="186"/>
    </row>
    <row r="201" spans="1:19" s="99" customFormat="1" ht="25.5" x14ac:dyDescent="0.25">
      <c r="A201" s="87">
        <v>189</v>
      </c>
      <c r="B201" s="109" t="s">
        <v>817</v>
      </c>
      <c r="C201" s="89" t="s">
        <v>318</v>
      </c>
      <c r="D201" s="106" t="s">
        <v>319</v>
      </c>
      <c r="E201" s="115" t="s">
        <v>272</v>
      </c>
      <c r="F201" s="91" t="s">
        <v>309</v>
      </c>
      <c r="G201" s="92">
        <f t="shared" si="9"/>
        <v>19.249872727272727</v>
      </c>
      <c r="H201" s="92">
        <v>27.5</v>
      </c>
      <c r="I201" s="92">
        <v>26.35</v>
      </c>
      <c r="J201" s="92">
        <v>20.09</v>
      </c>
      <c r="K201" s="107">
        <v>61.84</v>
      </c>
      <c r="L201" s="95">
        <v>418</v>
      </c>
      <c r="M201" s="96">
        <v>32704</v>
      </c>
      <c r="N201" s="96">
        <v>1960</v>
      </c>
      <c r="O201" s="96">
        <v>20022</v>
      </c>
      <c r="P201" s="96">
        <v>1020</v>
      </c>
      <c r="Q201" s="97">
        <f t="shared" si="8"/>
        <v>35359</v>
      </c>
      <c r="R201" s="98">
        <f t="shared" si="7"/>
        <v>25692</v>
      </c>
      <c r="S201" s="186"/>
    </row>
    <row r="202" spans="1:19" s="99" customFormat="1" ht="25.5" x14ac:dyDescent="0.25">
      <c r="A202" s="87">
        <v>190</v>
      </c>
      <c r="B202" s="109" t="s">
        <v>817</v>
      </c>
      <c r="C202" s="89" t="s">
        <v>318</v>
      </c>
      <c r="D202" s="106" t="s">
        <v>319</v>
      </c>
      <c r="E202" s="115" t="s">
        <v>273</v>
      </c>
      <c r="F202" s="91" t="s">
        <v>310</v>
      </c>
      <c r="G202" s="92">
        <f t="shared" si="9"/>
        <v>19.762499999999999</v>
      </c>
      <c r="H202" s="92">
        <v>40</v>
      </c>
      <c r="I202" s="92">
        <v>26.35</v>
      </c>
      <c r="J202" s="92">
        <v>30</v>
      </c>
      <c r="K202" s="107">
        <v>40.53</v>
      </c>
      <c r="L202" s="95">
        <v>0</v>
      </c>
      <c r="M202" s="96">
        <v>29369</v>
      </c>
      <c r="N202" s="96">
        <v>1710</v>
      </c>
      <c r="O202" s="96">
        <v>20022</v>
      </c>
      <c r="P202" s="96">
        <v>1020</v>
      </c>
      <c r="Q202" s="97">
        <f t="shared" si="8"/>
        <v>34139</v>
      </c>
      <c r="R202" s="98">
        <f t="shared" si="7"/>
        <v>25102</v>
      </c>
      <c r="S202" s="186"/>
    </row>
    <row r="203" spans="1:19" s="99" customFormat="1" ht="25.5" x14ac:dyDescent="0.25">
      <c r="A203" s="87">
        <v>191</v>
      </c>
      <c r="B203" s="109" t="s">
        <v>817</v>
      </c>
      <c r="C203" s="89" t="s">
        <v>320</v>
      </c>
      <c r="D203" s="106" t="s">
        <v>321</v>
      </c>
      <c r="E203" s="115" t="s">
        <v>272</v>
      </c>
      <c r="F203" s="91" t="s">
        <v>278</v>
      </c>
      <c r="G203" s="92">
        <f t="shared" si="9"/>
        <v>47.027153558052433</v>
      </c>
      <c r="H203" s="92">
        <v>10.68</v>
      </c>
      <c r="I203" s="92">
        <v>25</v>
      </c>
      <c r="J203" s="92">
        <v>20.09</v>
      </c>
      <c r="K203" s="94">
        <v>60.63</v>
      </c>
      <c r="L203" s="95">
        <v>418</v>
      </c>
      <c r="M203" s="96">
        <v>32704</v>
      </c>
      <c r="N203" s="96">
        <v>1960</v>
      </c>
      <c r="O203" s="96">
        <v>20022</v>
      </c>
      <c r="P203" s="96">
        <v>1020</v>
      </c>
      <c r="Q203" s="97">
        <f t="shared" si="8"/>
        <v>18112</v>
      </c>
      <c r="R203" s="98">
        <f t="shared" si="7"/>
        <v>13010</v>
      </c>
      <c r="S203" s="186"/>
    </row>
    <row r="204" spans="1:19" s="99" customFormat="1" ht="25.5" x14ac:dyDescent="0.25">
      <c r="A204" s="87">
        <v>192</v>
      </c>
      <c r="B204" s="109" t="s">
        <v>817</v>
      </c>
      <c r="C204" s="89" t="s">
        <v>320</v>
      </c>
      <c r="D204" s="106" t="s">
        <v>321</v>
      </c>
      <c r="E204" s="115" t="s">
        <v>273</v>
      </c>
      <c r="F204" s="91" t="s">
        <v>322</v>
      </c>
      <c r="G204" s="92">
        <f t="shared" si="9"/>
        <v>13.633884748227596</v>
      </c>
      <c r="H204" s="92">
        <v>55.01</v>
      </c>
      <c r="I204" s="92">
        <v>25</v>
      </c>
      <c r="J204" s="92">
        <v>30</v>
      </c>
      <c r="K204" s="94">
        <v>39.74</v>
      </c>
      <c r="L204" s="95">
        <v>0</v>
      </c>
      <c r="M204" s="96">
        <v>29369</v>
      </c>
      <c r="N204" s="96">
        <v>1710</v>
      </c>
      <c r="O204" s="96">
        <v>20022</v>
      </c>
      <c r="P204" s="96">
        <v>1020</v>
      </c>
      <c r="Q204" s="97">
        <f t="shared" si="8"/>
        <v>45843</v>
      </c>
      <c r="R204" s="98">
        <f t="shared" si="7"/>
        <v>33708</v>
      </c>
      <c r="S204" s="186"/>
    </row>
    <row r="205" spans="1:19" s="99" customFormat="1" ht="25.5" x14ac:dyDescent="0.25">
      <c r="A205" s="87">
        <v>193</v>
      </c>
      <c r="B205" s="109" t="s">
        <v>817</v>
      </c>
      <c r="C205" s="89" t="s">
        <v>323</v>
      </c>
      <c r="D205" s="106" t="s">
        <v>324</v>
      </c>
      <c r="E205" s="115" t="s">
        <v>272</v>
      </c>
      <c r="F205" s="91"/>
      <c r="G205" s="92">
        <f t="shared" si="9"/>
        <v>47.027153558052433</v>
      </c>
      <c r="H205" s="92">
        <v>10.68</v>
      </c>
      <c r="I205" s="92">
        <v>25</v>
      </c>
      <c r="J205" s="92">
        <v>20.09</v>
      </c>
      <c r="K205" s="107">
        <v>61.84</v>
      </c>
      <c r="L205" s="95">
        <v>418</v>
      </c>
      <c r="M205" s="96">
        <v>32704</v>
      </c>
      <c r="N205" s="96">
        <v>1960</v>
      </c>
      <c r="O205" s="96">
        <v>20022</v>
      </c>
      <c r="P205" s="96">
        <v>1020</v>
      </c>
      <c r="Q205" s="97">
        <f t="shared" si="8"/>
        <v>18000</v>
      </c>
      <c r="R205" s="98">
        <f t="shared" si="7"/>
        <v>12928</v>
      </c>
      <c r="S205" s="186"/>
    </row>
    <row r="206" spans="1:19" s="99" customFormat="1" ht="25.5" x14ac:dyDescent="0.25">
      <c r="A206" s="87">
        <v>194</v>
      </c>
      <c r="B206" s="109" t="s">
        <v>817</v>
      </c>
      <c r="C206" s="89" t="s">
        <v>323</v>
      </c>
      <c r="D206" s="106" t="s">
        <v>324</v>
      </c>
      <c r="E206" s="115" t="s">
        <v>273</v>
      </c>
      <c r="F206" s="91"/>
      <c r="G206" s="92">
        <f t="shared" si="9"/>
        <v>18.177411536597191</v>
      </c>
      <c r="H206" s="92">
        <v>41.26</v>
      </c>
      <c r="I206" s="92">
        <v>25</v>
      </c>
      <c r="J206" s="92">
        <v>30</v>
      </c>
      <c r="K206" s="107">
        <v>43.29</v>
      </c>
      <c r="L206" s="95">
        <v>0</v>
      </c>
      <c r="M206" s="96">
        <v>29369</v>
      </c>
      <c r="N206" s="96">
        <v>1710</v>
      </c>
      <c r="O206" s="96">
        <v>20022</v>
      </c>
      <c r="P206" s="96">
        <v>1020</v>
      </c>
      <c r="Q206" s="97">
        <f t="shared" si="8"/>
        <v>35836</v>
      </c>
      <c r="R206" s="98">
        <f t="shared" ref="R206:R269" si="10">IF(AND(G206&lt;&gt;0,K206&lt;&gt;0),ROUND(1/G206*(M206+N206)*12+1/K206*(O206+P206)*12,0),IF(K206=0,ROUND(1/G206*(M206+N206)*12,0),IF(G206=0,ROUND(1/K206*(O206+P206)*12,0))))</f>
        <v>26350</v>
      </c>
      <c r="S206" s="186"/>
    </row>
    <row r="207" spans="1:19" s="99" customFormat="1" ht="25.5" x14ac:dyDescent="0.25">
      <c r="A207" s="87">
        <v>195</v>
      </c>
      <c r="B207" s="109" t="s">
        <v>817</v>
      </c>
      <c r="C207" s="89" t="s">
        <v>325</v>
      </c>
      <c r="D207" s="106" t="s">
        <v>326</v>
      </c>
      <c r="E207" s="115" t="s">
        <v>272</v>
      </c>
      <c r="F207" s="91"/>
      <c r="G207" s="92">
        <f t="shared" si="9"/>
        <v>47.027153558052433</v>
      </c>
      <c r="H207" s="92">
        <v>10.68</v>
      </c>
      <c r="I207" s="92">
        <v>25</v>
      </c>
      <c r="J207" s="92">
        <v>20.09</v>
      </c>
      <c r="K207" s="107">
        <v>61.84</v>
      </c>
      <c r="L207" s="95">
        <v>418</v>
      </c>
      <c r="M207" s="96">
        <v>32704</v>
      </c>
      <c r="N207" s="96">
        <v>1960</v>
      </c>
      <c r="O207" s="96">
        <v>20022</v>
      </c>
      <c r="P207" s="96">
        <v>1020</v>
      </c>
      <c r="Q207" s="97">
        <f t="shared" si="8"/>
        <v>18000</v>
      </c>
      <c r="R207" s="98">
        <f t="shared" si="10"/>
        <v>12928</v>
      </c>
      <c r="S207" s="186"/>
    </row>
    <row r="208" spans="1:19" s="99" customFormat="1" ht="25.5" x14ac:dyDescent="0.25">
      <c r="A208" s="87">
        <v>196</v>
      </c>
      <c r="B208" s="109" t="s">
        <v>817</v>
      </c>
      <c r="C208" s="89" t="s">
        <v>325</v>
      </c>
      <c r="D208" s="106" t="s">
        <v>326</v>
      </c>
      <c r="E208" s="115" t="s">
        <v>273</v>
      </c>
      <c r="F208" s="91"/>
      <c r="G208" s="92">
        <f t="shared" si="9"/>
        <v>18.177411536597191</v>
      </c>
      <c r="H208" s="92">
        <v>41.26</v>
      </c>
      <c r="I208" s="92">
        <v>25</v>
      </c>
      <c r="J208" s="92">
        <v>30</v>
      </c>
      <c r="K208" s="107">
        <v>43.29</v>
      </c>
      <c r="L208" s="95">
        <v>0</v>
      </c>
      <c r="M208" s="96">
        <v>29369</v>
      </c>
      <c r="N208" s="96">
        <v>1710</v>
      </c>
      <c r="O208" s="96">
        <v>20022</v>
      </c>
      <c r="P208" s="96">
        <v>1020</v>
      </c>
      <c r="Q208" s="97">
        <f t="shared" ref="Q208:Q273" si="11">SUM(R208,ROUND(R208*36%,0),L208)</f>
        <v>35836</v>
      </c>
      <c r="R208" s="98">
        <f t="shared" si="10"/>
        <v>26350</v>
      </c>
      <c r="S208" s="186"/>
    </row>
    <row r="209" spans="1:19" s="99" customFormat="1" ht="25.5" x14ac:dyDescent="0.25">
      <c r="A209" s="87">
        <v>197</v>
      </c>
      <c r="B209" s="109" t="s">
        <v>817</v>
      </c>
      <c r="C209" s="89" t="s">
        <v>327</v>
      </c>
      <c r="D209" s="106" t="s">
        <v>328</v>
      </c>
      <c r="E209" s="115" t="s">
        <v>272</v>
      </c>
      <c r="F209" s="91" t="s">
        <v>180</v>
      </c>
      <c r="G209" s="92">
        <f t="shared" si="9"/>
        <v>24.08685263157895</v>
      </c>
      <c r="H209" s="92">
        <v>19</v>
      </c>
      <c r="I209" s="92">
        <v>22.78</v>
      </c>
      <c r="J209" s="92">
        <v>20.09</v>
      </c>
      <c r="K209" s="107">
        <v>61.84</v>
      </c>
      <c r="L209" s="95">
        <v>418</v>
      </c>
      <c r="M209" s="96">
        <v>32704</v>
      </c>
      <c r="N209" s="96">
        <v>1960</v>
      </c>
      <c r="O209" s="96">
        <v>20022</v>
      </c>
      <c r="P209" s="96">
        <v>1020</v>
      </c>
      <c r="Q209" s="97">
        <f t="shared" si="11"/>
        <v>29458</v>
      </c>
      <c r="R209" s="98">
        <f t="shared" si="10"/>
        <v>21353</v>
      </c>
      <c r="S209" s="186"/>
    </row>
    <row r="210" spans="1:19" s="99" customFormat="1" ht="25.5" x14ac:dyDescent="0.25">
      <c r="A210" s="87">
        <v>198</v>
      </c>
      <c r="B210" s="109" t="s">
        <v>817</v>
      </c>
      <c r="C210" s="89" t="s">
        <v>327</v>
      </c>
      <c r="D210" s="106" t="s">
        <v>328</v>
      </c>
      <c r="E210" s="115" t="s">
        <v>273</v>
      </c>
      <c r="F210" s="91" t="s">
        <v>329</v>
      </c>
      <c r="G210" s="92">
        <f t="shared" si="9"/>
        <v>15.531818181818183</v>
      </c>
      <c r="H210" s="92">
        <v>44</v>
      </c>
      <c r="I210" s="92">
        <v>22.78</v>
      </c>
      <c r="J210" s="92">
        <v>30</v>
      </c>
      <c r="K210" s="107">
        <v>43.29</v>
      </c>
      <c r="L210" s="95">
        <v>0</v>
      </c>
      <c r="M210" s="96">
        <v>29369</v>
      </c>
      <c r="N210" s="96">
        <v>1710</v>
      </c>
      <c r="O210" s="96">
        <v>20022</v>
      </c>
      <c r="P210" s="96">
        <v>1020</v>
      </c>
      <c r="Q210" s="97">
        <f t="shared" si="11"/>
        <v>40589</v>
      </c>
      <c r="R210" s="98">
        <f t="shared" si="10"/>
        <v>29845</v>
      </c>
      <c r="S210" s="186"/>
    </row>
    <row r="211" spans="1:19" s="99" customFormat="1" ht="25.5" x14ac:dyDescent="0.25">
      <c r="A211" s="87">
        <v>199</v>
      </c>
      <c r="B211" s="109" t="s">
        <v>817</v>
      </c>
      <c r="C211" s="89" t="s">
        <v>330</v>
      </c>
      <c r="D211" s="106" t="s">
        <v>331</v>
      </c>
      <c r="E211" s="115" t="s">
        <v>272</v>
      </c>
      <c r="F211" s="91" t="s">
        <v>180</v>
      </c>
      <c r="G211" s="92">
        <f t="shared" si="9"/>
        <v>21.888055000000001</v>
      </c>
      <c r="H211" s="92">
        <v>20</v>
      </c>
      <c r="I211" s="92">
        <v>21.79</v>
      </c>
      <c r="J211" s="92">
        <v>20.09</v>
      </c>
      <c r="K211" s="107">
        <v>61.84</v>
      </c>
      <c r="L211" s="95">
        <v>418</v>
      </c>
      <c r="M211" s="96">
        <v>32704</v>
      </c>
      <c r="N211" s="96">
        <v>1960</v>
      </c>
      <c r="O211" s="96">
        <v>20022</v>
      </c>
      <c r="P211" s="96">
        <v>1020</v>
      </c>
      <c r="Q211" s="97">
        <f t="shared" si="11"/>
        <v>31818</v>
      </c>
      <c r="R211" s="98">
        <f t="shared" si="10"/>
        <v>23088</v>
      </c>
      <c r="S211" s="186"/>
    </row>
    <row r="212" spans="1:19" s="99" customFormat="1" ht="25.5" x14ac:dyDescent="0.25">
      <c r="A212" s="87">
        <v>200</v>
      </c>
      <c r="B212" s="109" t="s">
        <v>817</v>
      </c>
      <c r="C212" s="89" t="s">
        <v>330</v>
      </c>
      <c r="D212" s="106" t="s">
        <v>331</v>
      </c>
      <c r="E212" s="115" t="s">
        <v>273</v>
      </c>
      <c r="F212" s="91" t="s">
        <v>332</v>
      </c>
      <c r="G212" s="92">
        <f t="shared" ref="G212:G275" si="12">I212*J212/H212</f>
        <v>19.513432835820893</v>
      </c>
      <c r="H212" s="92">
        <v>33.5</v>
      </c>
      <c r="I212" s="92">
        <v>21.79</v>
      </c>
      <c r="J212" s="92">
        <v>30</v>
      </c>
      <c r="K212" s="107">
        <v>43.29</v>
      </c>
      <c r="L212" s="95">
        <v>0</v>
      </c>
      <c r="M212" s="96">
        <v>29369</v>
      </c>
      <c r="N212" s="96">
        <v>1710</v>
      </c>
      <c r="O212" s="96">
        <v>20022</v>
      </c>
      <c r="P212" s="96">
        <v>1020</v>
      </c>
      <c r="Q212" s="97">
        <f t="shared" si="11"/>
        <v>33925</v>
      </c>
      <c r="R212" s="98">
        <f t="shared" si="10"/>
        <v>24945</v>
      </c>
      <c r="S212" s="186"/>
    </row>
    <row r="213" spans="1:19" s="99" customFormat="1" ht="25.5" x14ac:dyDescent="0.25">
      <c r="A213" s="87">
        <v>201</v>
      </c>
      <c r="B213" s="109" t="s">
        <v>817</v>
      </c>
      <c r="C213" s="89" t="s">
        <v>333</v>
      </c>
      <c r="D213" s="106" t="s">
        <v>334</v>
      </c>
      <c r="E213" s="115" t="s">
        <v>272</v>
      </c>
      <c r="F213" s="91" t="s">
        <v>180</v>
      </c>
      <c r="G213" s="92">
        <f t="shared" si="12"/>
        <v>19.080599999999997</v>
      </c>
      <c r="H213" s="92">
        <v>20.5</v>
      </c>
      <c r="I213" s="92">
        <v>19.47</v>
      </c>
      <c r="J213" s="92">
        <v>20.09</v>
      </c>
      <c r="K213" s="107">
        <v>61.84</v>
      </c>
      <c r="L213" s="95">
        <v>418</v>
      </c>
      <c r="M213" s="96">
        <v>32704</v>
      </c>
      <c r="N213" s="96">
        <v>1960</v>
      </c>
      <c r="O213" s="96">
        <v>20022</v>
      </c>
      <c r="P213" s="96">
        <v>1020</v>
      </c>
      <c r="Q213" s="97">
        <f t="shared" si="11"/>
        <v>35620</v>
      </c>
      <c r="R213" s="98">
        <f t="shared" si="10"/>
        <v>25884</v>
      </c>
      <c r="S213" s="186"/>
    </row>
    <row r="214" spans="1:19" s="99" customFormat="1" ht="25.5" x14ac:dyDescent="0.25">
      <c r="A214" s="87">
        <v>202</v>
      </c>
      <c r="B214" s="109" t="s">
        <v>817</v>
      </c>
      <c r="C214" s="89" t="s">
        <v>333</v>
      </c>
      <c r="D214" s="106" t="s">
        <v>334</v>
      </c>
      <c r="E214" s="115" t="s">
        <v>273</v>
      </c>
      <c r="F214" s="91" t="s">
        <v>329</v>
      </c>
      <c r="G214" s="92">
        <f t="shared" si="12"/>
        <v>12.427659574468084</v>
      </c>
      <c r="H214" s="92">
        <v>47</v>
      </c>
      <c r="I214" s="92">
        <v>19.47</v>
      </c>
      <c r="J214" s="92">
        <v>30</v>
      </c>
      <c r="K214" s="107">
        <v>43.29</v>
      </c>
      <c r="L214" s="95">
        <v>0</v>
      </c>
      <c r="M214" s="96">
        <v>29369</v>
      </c>
      <c r="N214" s="96">
        <v>1710</v>
      </c>
      <c r="O214" s="96">
        <v>20022</v>
      </c>
      <c r="P214" s="96">
        <v>1020</v>
      </c>
      <c r="Q214" s="97">
        <f t="shared" si="11"/>
        <v>48745</v>
      </c>
      <c r="R214" s="98">
        <f t="shared" si="10"/>
        <v>35842</v>
      </c>
      <c r="S214" s="186"/>
    </row>
    <row r="215" spans="1:19" s="99" customFormat="1" ht="25.5" x14ac:dyDescent="0.25">
      <c r="A215" s="87">
        <v>203</v>
      </c>
      <c r="B215" s="109" t="s">
        <v>817</v>
      </c>
      <c r="C215" s="89" t="s">
        <v>336</v>
      </c>
      <c r="D215" s="106" t="s">
        <v>337</v>
      </c>
      <c r="E215" s="115" t="s">
        <v>272</v>
      </c>
      <c r="F215" s="91" t="s">
        <v>278</v>
      </c>
      <c r="G215" s="92">
        <f t="shared" si="12"/>
        <v>47.027153558052433</v>
      </c>
      <c r="H215" s="92">
        <v>10.68</v>
      </c>
      <c r="I215" s="92">
        <v>25</v>
      </c>
      <c r="J215" s="92">
        <v>20.09</v>
      </c>
      <c r="K215" s="94">
        <v>60.63</v>
      </c>
      <c r="L215" s="95">
        <v>418</v>
      </c>
      <c r="M215" s="96">
        <v>32704</v>
      </c>
      <c r="N215" s="96">
        <v>1960</v>
      </c>
      <c r="O215" s="96">
        <v>20022</v>
      </c>
      <c r="P215" s="96">
        <v>1020</v>
      </c>
      <c r="Q215" s="97">
        <f t="shared" si="11"/>
        <v>18112</v>
      </c>
      <c r="R215" s="98">
        <f t="shared" si="10"/>
        <v>13010</v>
      </c>
      <c r="S215" s="186"/>
    </row>
    <row r="216" spans="1:19" s="99" customFormat="1" ht="25.5" x14ac:dyDescent="0.25">
      <c r="A216" s="87">
        <v>204</v>
      </c>
      <c r="B216" s="109" t="s">
        <v>817</v>
      </c>
      <c r="C216" s="89" t="s">
        <v>336</v>
      </c>
      <c r="D216" s="106" t="s">
        <v>337</v>
      </c>
      <c r="E216" s="115" t="s">
        <v>273</v>
      </c>
      <c r="F216" s="91" t="s">
        <v>279</v>
      </c>
      <c r="G216" s="92">
        <f t="shared" si="12"/>
        <v>15.759613364152132</v>
      </c>
      <c r="H216" s="92">
        <v>47.59</v>
      </c>
      <c r="I216" s="92">
        <v>25</v>
      </c>
      <c r="J216" s="92">
        <v>30</v>
      </c>
      <c r="K216" s="94">
        <v>39.74</v>
      </c>
      <c r="L216" s="95">
        <v>0</v>
      </c>
      <c r="M216" s="96">
        <v>29369</v>
      </c>
      <c r="N216" s="96">
        <v>1710</v>
      </c>
      <c r="O216" s="96">
        <v>20022</v>
      </c>
      <c r="P216" s="96">
        <v>1020</v>
      </c>
      <c r="Q216" s="97">
        <f t="shared" si="11"/>
        <v>40826</v>
      </c>
      <c r="R216" s="98">
        <f t="shared" si="10"/>
        <v>30019</v>
      </c>
      <c r="S216" s="186"/>
    </row>
    <row r="217" spans="1:19" s="99" customFormat="1" ht="25.5" x14ac:dyDescent="0.25">
      <c r="A217" s="87">
        <v>205</v>
      </c>
      <c r="B217" s="109" t="s">
        <v>817</v>
      </c>
      <c r="C217" s="89" t="s">
        <v>756</v>
      </c>
      <c r="D217" s="106" t="s">
        <v>757</v>
      </c>
      <c r="E217" s="115" t="s">
        <v>272</v>
      </c>
      <c r="F217" s="91"/>
      <c r="G217" s="92">
        <f t="shared" si="12"/>
        <v>15.59845</v>
      </c>
      <c r="H217" s="92">
        <v>28</v>
      </c>
      <c r="I217" s="92">
        <v>21.74</v>
      </c>
      <c r="J217" s="92">
        <v>20.09</v>
      </c>
      <c r="K217" s="94">
        <v>60.63</v>
      </c>
      <c r="L217" s="95">
        <v>418</v>
      </c>
      <c r="M217" s="96">
        <v>32704</v>
      </c>
      <c r="N217" s="96">
        <v>1960</v>
      </c>
      <c r="O217" s="96">
        <v>20022</v>
      </c>
      <c r="P217" s="96">
        <v>1020</v>
      </c>
      <c r="Q217" s="97">
        <f t="shared" si="11"/>
        <v>42350</v>
      </c>
      <c r="R217" s="98">
        <f t="shared" si="10"/>
        <v>30832</v>
      </c>
      <c r="S217" s="186"/>
    </row>
    <row r="218" spans="1:19" s="99" customFormat="1" ht="25.5" x14ac:dyDescent="0.25">
      <c r="A218" s="87">
        <v>206</v>
      </c>
      <c r="B218" s="109" t="s">
        <v>817</v>
      </c>
      <c r="C218" s="89" t="s">
        <v>756</v>
      </c>
      <c r="D218" s="106" t="s">
        <v>757</v>
      </c>
      <c r="E218" s="115" t="s">
        <v>273</v>
      </c>
      <c r="F218" s="91"/>
      <c r="G218" s="92">
        <f t="shared" si="12"/>
        <v>18.634285714285713</v>
      </c>
      <c r="H218" s="92">
        <v>35</v>
      </c>
      <c r="I218" s="92">
        <v>21.74</v>
      </c>
      <c r="J218" s="92">
        <v>30</v>
      </c>
      <c r="K218" s="94">
        <v>39.74</v>
      </c>
      <c r="L218" s="95">
        <v>0</v>
      </c>
      <c r="M218" s="96">
        <v>29369</v>
      </c>
      <c r="N218" s="96">
        <v>1710</v>
      </c>
      <c r="O218" s="96">
        <v>20022</v>
      </c>
      <c r="P218" s="96">
        <v>1020</v>
      </c>
      <c r="Q218" s="97">
        <f t="shared" si="11"/>
        <v>35860</v>
      </c>
      <c r="R218" s="98">
        <f t="shared" si="10"/>
        <v>26368</v>
      </c>
      <c r="S218" s="186"/>
    </row>
    <row r="219" spans="1:19" s="99" customFormat="1" ht="25.5" x14ac:dyDescent="0.25">
      <c r="A219" s="87">
        <v>207</v>
      </c>
      <c r="B219" s="109" t="s">
        <v>817</v>
      </c>
      <c r="C219" s="89" t="s">
        <v>338</v>
      </c>
      <c r="D219" s="106" t="s">
        <v>339</v>
      </c>
      <c r="E219" s="115" t="s">
        <v>272</v>
      </c>
      <c r="F219" s="91" t="s">
        <v>278</v>
      </c>
      <c r="G219" s="92">
        <f t="shared" si="12"/>
        <v>47.027153558052433</v>
      </c>
      <c r="H219" s="92">
        <v>10.68</v>
      </c>
      <c r="I219" s="92">
        <v>25</v>
      </c>
      <c r="J219" s="92">
        <v>20.09</v>
      </c>
      <c r="K219" s="107">
        <v>61.84</v>
      </c>
      <c r="L219" s="95">
        <v>418</v>
      </c>
      <c r="M219" s="96">
        <v>32704</v>
      </c>
      <c r="N219" s="96">
        <v>1960</v>
      </c>
      <c r="O219" s="96">
        <v>20022</v>
      </c>
      <c r="P219" s="96">
        <v>1020</v>
      </c>
      <c r="Q219" s="97">
        <f t="shared" si="11"/>
        <v>18000</v>
      </c>
      <c r="R219" s="98">
        <f t="shared" si="10"/>
        <v>12928</v>
      </c>
      <c r="S219" s="186"/>
    </row>
    <row r="220" spans="1:19" s="99" customFormat="1" ht="25.5" x14ac:dyDescent="0.25">
      <c r="A220" s="87">
        <v>208</v>
      </c>
      <c r="B220" s="109" t="s">
        <v>817</v>
      </c>
      <c r="C220" s="89" t="s">
        <v>338</v>
      </c>
      <c r="D220" s="106" t="s">
        <v>339</v>
      </c>
      <c r="E220" s="115" t="s">
        <v>273</v>
      </c>
      <c r="F220" s="91" t="s">
        <v>340</v>
      </c>
      <c r="G220" s="92">
        <f t="shared" si="12"/>
        <v>15.759613364152132</v>
      </c>
      <c r="H220" s="92">
        <v>47.59</v>
      </c>
      <c r="I220" s="92">
        <v>25</v>
      </c>
      <c r="J220" s="92">
        <v>30</v>
      </c>
      <c r="K220" s="107">
        <v>43.29</v>
      </c>
      <c r="L220" s="95">
        <v>0</v>
      </c>
      <c r="M220" s="96">
        <v>29369</v>
      </c>
      <c r="N220" s="96">
        <v>1710</v>
      </c>
      <c r="O220" s="96">
        <v>20022</v>
      </c>
      <c r="P220" s="96">
        <v>1020</v>
      </c>
      <c r="Q220" s="97">
        <f t="shared" si="11"/>
        <v>40117</v>
      </c>
      <c r="R220" s="98">
        <f t="shared" si="10"/>
        <v>29498</v>
      </c>
      <c r="S220" s="186"/>
    </row>
    <row r="221" spans="1:19" s="99" customFormat="1" ht="25.5" x14ac:dyDescent="0.25">
      <c r="A221" s="87">
        <v>209</v>
      </c>
      <c r="B221" s="109" t="s">
        <v>817</v>
      </c>
      <c r="C221" s="89" t="s">
        <v>922</v>
      </c>
      <c r="D221" s="106" t="s">
        <v>923</v>
      </c>
      <c r="E221" s="115" t="s">
        <v>272</v>
      </c>
      <c r="F221" s="91" t="s">
        <v>278</v>
      </c>
      <c r="G221" s="92">
        <f t="shared" si="12"/>
        <v>47.027153558052433</v>
      </c>
      <c r="H221" s="92">
        <v>10.68</v>
      </c>
      <c r="I221" s="92">
        <v>25</v>
      </c>
      <c r="J221" s="92">
        <v>20.09</v>
      </c>
      <c r="K221" s="107">
        <v>61.84</v>
      </c>
      <c r="L221" s="95">
        <v>418</v>
      </c>
      <c r="M221" s="96">
        <v>32704</v>
      </c>
      <c r="N221" s="96">
        <v>1960</v>
      </c>
      <c r="O221" s="96">
        <v>20022</v>
      </c>
      <c r="P221" s="96">
        <v>1020</v>
      </c>
      <c r="Q221" s="97">
        <f t="shared" si="11"/>
        <v>18000</v>
      </c>
      <c r="R221" s="98">
        <f t="shared" si="10"/>
        <v>12928</v>
      </c>
      <c r="S221" s="186"/>
    </row>
    <row r="222" spans="1:19" s="99" customFormat="1" ht="25.5" x14ac:dyDescent="0.25">
      <c r="A222" s="87">
        <v>210</v>
      </c>
      <c r="B222" s="109" t="s">
        <v>817</v>
      </c>
      <c r="C222" s="89" t="s">
        <v>922</v>
      </c>
      <c r="D222" s="106" t="s">
        <v>923</v>
      </c>
      <c r="E222" s="115" t="s">
        <v>273</v>
      </c>
      <c r="F222" s="91" t="s">
        <v>340</v>
      </c>
      <c r="G222" s="92">
        <f t="shared" si="12"/>
        <v>15.759613364152132</v>
      </c>
      <c r="H222" s="92">
        <v>47.59</v>
      </c>
      <c r="I222" s="92">
        <v>25</v>
      </c>
      <c r="J222" s="92">
        <v>30</v>
      </c>
      <c r="K222" s="107">
        <v>43.29</v>
      </c>
      <c r="L222" s="95">
        <v>0</v>
      </c>
      <c r="M222" s="96">
        <v>29369</v>
      </c>
      <c r="N222" s="96">
        <v>1710</v>
      </c>
      <c r="O222" s="96">
        <v>20022</v>
      </c>
      <c r="P222" s="96">
        <v>1020</v>
      </c>
      <c r="Q222" s="97">
        <f t="shared" si="11"/>
        <v>40117</v>
      </c>
      <c r="R222" s="98">
        <f t="shared" si="10"/>
        <v>29498</v>
      </c>
      <c r="S222" s="186"/>
    </row>
    <row r="223" spans="1:19" s="99" customFormat="1" ht="25.5" x14ac:dyDescent="0.25">
      <c r="A223" s="87">
        <v>211</v>
      </c>
      <c r="B223" s="109" t="s">
        <v>817</v>
      </c>
      <c r="C223" s="89" t="s">
        <v>341</v>
      </c>
      <c r="D223" s="106" t="s">
        <v>342</v>
      </c>
      <c r="E223" s="115" t="s">
        <v>272</v>
      </c>
      <c r="F223" s="91" t="s">
        <v>278</v>
      </c>
      <c r="G223" s="92">
        <f t="shared" si="12"/>
        <v>47.027153558052433</v>
      </c>
      <c r="H223" s="92">
        <v>10.68</v>
      </c>
      <c r="I223" s="92">
        <v>25</v>
      </c>
      <c r="J223" s="92">
        <v>20.09</v>
      </c>
      <c r="K223" s="94">
        <v>60.63</v>
      </c>
      <c r="L223" s="95">
        <v>418</v>
      </c>
      <c r="M223" s="96">
        <v>32704</v>
      </c>
      <c r="N223" s="96">
        <v>1960</v>
      </c>
      <c r="O223" s="96">
        <v>20022</v>
      </c>
      <c r="P223" s="96">
        <v>1020</v>
      </c>
      <c r="Q223" s="97">
        <f t="shared" si="11"/>
        <v>18112</v>
      </c>
      <c r="R223" s="98">
        <f t="shared" si="10"/>
        <v>13010</v>
      </c>
      <c r="S223" s="186"/>
    </row>
    <row r="224" spans="1:19" s="99" customFormat="1" ht="25.5" x14ac:dyDescent="0.25">
      <c r="A224" s="87">
        <v>212</v>
      </c>
      <c r="B224" s="109" t="s">
        <v>817</v>
      </c>
      <c r="C224" s="89" t="s">
        <v>341</v>
      </c>
      <c r="D224" s="106" t="s">
        <v>342</v>
      </c>
      <c r="E224" s="115" t="s">
        <v>273</v>
      </c>
      <c r="F224" s="91" t="s">
        <v>322</v>
      </c>
      <c r="G224" s="92">
        <f t="shared" si="12"/>
        <v>13.633884748227596</v>
      </c>
      <c r="H224" s="92">
        <v>55.01</v>
      </c>
      <c r="I224" s="92">
        <v>25</v>
      </c>
      <c r="J224" s="92">
        <v>30</v>
      </c>
      <c r="K224" s="94">
        <v>39.74</v>
      </c>
      <c r="L224" s="95">
        <v>0</v>
      </c>
      <c r="M224" s="96">
        <v>29369</v>
      </c>
      <c r="N224" s="96">
        <v>1710</v>
      </c>
      <c r="O224" s="96">
        <v>20022</v>
      </c>
      <c r="P224" s="96">
        <v>1020</v>
      </c>
      <c r="Q224" s="97">
        <f t="shared" si="11"/>
        <v>45843</v>
      </c>
      <c r="R224" s="98">
        <f t="shared" si="10"/>
        <v>33708</v>
      </c>
      <c r="S224" s="186"/>
    </row>
    <row r="225" spans="1:19" s="99" customFormat="1" ht="25.5" x14ac:dyDescent="0.25">
      <c r="A225" s="87">
        <v>213</v>
      </c>
      <c r="B225" s="109" t="s">
        <v>817</v>
      </c>
      <c r="C225" s="89" t="s">
        <v>343</v>
      </c>
      <c r="D225" s="106" t="s">
        <v>344</v>
      </c>
      <c r="E225" s="115" t="s">
        <v>272</v>
      </c>
      <c r="F225" s="91"/>
      <c r="G225" s="92">
        <f t="shared" si="12"/>
        <v>33.173712021136062</v>
      </c>
      <c r="H225" s="92">
        <v>15.14</v>
      </c>
      <c r="I225" s="92">
        <v>25</v>
      </c>
      <c r="J225" s="92">
        <v>20.09</v>
      </c>
      <c r="K225" s="94">
        <v>60.63</v>
      </c>
      <c r="L225" s="95">
        <v>418</v>
      </c>
      <c r="M225" s="96">
        <v>32704</v>
      </c>
      <c r="N225" s="96">
        <v>1960</v>
      </c>
      <c r="O225" s="96">
        <v>20022</v>
      </c>
      <c r="P225" s="96">
        <v>1020</v>
      </c>
      <c r="Q225" s="97">
        <f t="shared" si="11"/>
        <v>23135</v>
      </c>
      <c r="R225" s="98">
        <f t="shared" si="10"/>
        <v>16704</v>
      </c>
      <c r="S225" s="186"/>
    </row>
    <row r="226" spans="1:19" s="99" customFormat="1" ht="25.5" x14ac:dyDescent="0.25">
      <c r="A226" s="87">
        <v>214</v>
      </c>
      <c r="B226" s="109" t="s">
        <v>817</v>
      </c>
      <c r="C226" s="89" t="s">
        <v>343</v>
      </c>
      <c r="D226" s="106" t="s">
        <v>344</v>
      </c>
      <c r="E226" s="115" t="s">
        <v>273</v>
      </c>
      <c r="F226" s="91"/>
      <c r="G226" s="92">
        <f t="shared" si="12"/>
        <v>16.011955593509821</v>
      </c>
      <c r="H226" s="92">
        <v>46.84</v>
      </c>
      <c r="I226" s="92">
        <v>25</v>
      </c>
      <c r="J226" s="92">
        <v>30</v>
      </c>
      <c r="K226" s="94">
        <v>39.74</v>
      </c>
      <c r="L226" s="95">
        <v>0</v>
      </c>
      <c r="M226" s="96">
        <v>29369</v>
      </c>
      <c r="N226" s="96">
        <v>1710</v>
      </c>
      <c r="O226" s="96">
        <v>20022</v>
      </c>
      <c r="P226" s="96">
        <v>1020</v>
      </c>
      <c r="Q226" s="97">
        <f t="shared" si="11"/>
        <v>40319</v>
      </c>
      <c r="R226" s="98">
        <f t="shared" si="10"/>
        <v>29646</v>
      </c>
      <c r="S226" s="186"/>
    </row>
    <row r="227" spans="1:19" s="99" customFormat="1" ht="25.5" x14ac:dyDescent="0.25">
      <c r="A227" s="87">
        <v>215</v>
      </c>
      <c r="B227" s="109" t="s">
        <v>817</v>
      </c>
      <c r="C227" s="89" t="s">
        <v>345</v>
      </c>
      <c r="D227" s="106" t="s">
        <v>346</v>
      </c>
      <c r="E227" s="115" t="s">
        <v>272</v>
      </c>
      <c r="F227" s="91" t="s">
        <v>278</v>
      </c>
      <c r="G227" s="92">
        <f t="shared" si="12"/>
        <v>47.027153558052433</v>
      </c>
      <c r="H227" s="92">
        <v>10.68</v>
      </c>
      <c r="I227" s="92">
        <v>25</v>
      </c>
      <c r="J227" s="92">
        <v>20.09</v>
      </c>
      <c r="K227" s="94">
        <v>60.63</v>
      </c>
      <c r="L227" s="95">
        <v>418</v>
      </c>
      <c r="M227" s="96">
        <v>32704</v>
      </c>
      <c r="N227" s="96">
        <v>1960</v>
      </c>
      <c r="O227" s="96">
        <v>20022</v>
      </c>
      <c r="P227" s="96">
        <v>1020</v>
      </c>
      <c r="Q227" s="97">
        <f t="shared" si="11"/>
        <v>18112</v>
      </c>
      <c r="R227" s="98">
        <f t="shared" si="10"/>
        <v>13010</v>
      </c>
      <c r="S227" s="186"/>
    </row>
    <row r="228" spans="1:19" s="99" customFormat="1" ht="25.5" x14ac:dyDescent="0.25">
      <c r="A228" s="87">
        <v>216</v>
      </c>
      <c r="B228" s="109" t="s">
        <v>817</v>
      </c>
      <c r="C228" s="89" t="s">
        <v>345</v>
      </c>
      <c r="D228" s="106" t="s">
        <v>346</v>
      </c>
      <c r="E228" s="115" t="s">
        <v>273</v>
      </c>
      <c r="F228" s="91" t="s">
        <v>322</v>
      </c>
      <c r="G228" s="92">
        <f t="shared" si="12"/>
        <v>13.633884748227596</v>
      </c>
      <c r="H228" s="92">
        <v>55.01</v>
      </c>
      <c r="I228" s="92">
        <v>25</v>
      </c>
      <c r="J228" s="92">
        <v>30</v>
      </c>
      <c r="K228" s="94">
        <v>39.74</v>
      </c>
      <c r="L228" s="95">
        <v>0</v>
      </c>
      <c r="M228" s="96">
        <v>29369</v>
      </c>
      <c r="N228" s="96">
        <v>1710</v>
      </c>
      <c r="O228" s="96">
        <v>20022</v>
      </c>
      <c r="P228" s="96">
        <v>1020</v>
      </c>
      <c r="Q228" s="97">
        <f t="shared" si="11"/>
        <v>45843</v>
      </c>
      <c r="R228" s="98">
        <f t="shared" si="10"/>
        <v>33708</v>
      </c>
      <c r="S228" s="186"/>
    </row>
    <row r="229" spans="1:19" s="99" customFormat="1" ht="25.5" x14ac:dyDescent="0.25">
      <c r="A229" s="87">
        <v>217</v>
      </c>
      <c r="B229" s="109" t="s">
        <v>817</v>
      </c>
      <c r="C229" s="89" t="s">
        <v>347</v>
      </c>
      <c r="D229" s="106" t="s">
        <v>348</v>
      </c>
      <c r="E229" s="115" t="s">
        <v>272</v>
      </c>
      <c r="F229" s="91" t="s">
        <v>349</v>
      </c>
      <c r="G229" s="92">
        <f t="shared" si="12"/>
        <v>19.981765437215085</v>
      </c>
      <c r="H229" s="92">
        <v>24.13</v>
      </c>
      <c r="I229" s="92">
        <v>24</v>
      </c>
      <c r="J229" s="92">
        <v>20.09</v>
      </c>
      <c r="K229" s="107">
        <v>61.84</v>
      </c>
      <c r="L229" s="95">
        <v>418</v>
      </c>
      <c r="M229" s="96">
        <v>32704</v>
      </c>
      <c r="N229" s="96">
        <v>1960</v>
      </c>
      <c r="O229" s="96">
        <v>20022</v>
      </c>
      <c r="P229" s="96">
        <v>1020</v>
      </c>
      <c r="Q229" s="97">
        <f t="shared" si="11"/>
        <v>34283</v>
      </c>
      <c r="R229" s="98">
        <f t="shared" si="10"/>
        <v>24901</v>
      </c>
      <c r="S229" s="186"/>
    </row>
    <row r="230" spans="1:19" s="99" customFormat="1" ht="25.5" x14ac:dyDescent="0.25">
      <c r="A230" s="87">
        <v>218</v>
      </c>
      <c r="B230" s="109" t="s">
        <v>817</v>
      </c>
      <c r="C230" s="89" t="s">
        <v>347</v>
      </c>
      <c r="D230" s="106" t="s">
        <v>348</v>
      </c>
      <c r="E230" s="115" t="s">
        <v>273</v>
      </c>
      <c r="F230" s="91" t="s">
        <v>350</v>
      </c>
      <c r="G230" s="92">
        <f t="shared" si="12"/>
        <v>14.234875444839858</v>
      </c>
      <c r="H230" s="92">
        <v>50.58</v>
      </c>
      <c r="I230" s="92">
        <v>24</v>
      </c>
      <c r="J230" s="92">
        <v>30</v>
      </c>
      <c r="K230" s="107">
        <v>43.29</v>
      </c>
      <c r="L230" s="95">
        <v>0</v>
      </c>
      <c r="M230" s="96">
        <v>29369</v>
      </c>
      <c r="N230" s="96">
        <v>1710</v>
      </c>
      <c r="O230" s="96">
        <v>20022</v>
      </c>
      <c r="P230" s="96">
        <v>1020</v>
      </c>
      <c r="Q230" s="97">
        <f t="shared" si="11"/>
        <v>43564</v>
      </c>
      <c r="R230" s="98">
        <f t="shared" si="10"/>
        <v>32032</v>
      </c>
      <c r="S230" s="186"/>
    </row>
    <row r="231" spans="1:19" s="99" customFormat="1" ht="25.5" x14ac:dyDescent="0.25">
      <c r="A231" s="87">
        <v>219</v>
      </c>
      <c r="B231" s="109" t="s">
        <v>817</v>
      </c>
      <c r="C231" s="89" t="s">
        <v>351</v>
      </c>
      <c r="D231" s="106" t="s">
        <v>352</v>
      </c>
      <c r="E231" s="115" t="s">
        <v>272</v>
      </c>
      <c r="F231" s="91" t="s">
        <v>278</v>
      </c>
      <c r="G231" s="92">
        <f t="shared" si="12"/>
        <v>47.027153558052433</v>
      </c>
      <c r="H231" s="92">
        <v>10.68</v>
      </c>
      <c r="I231" s="92">
        <v>25</v>
      </c>
      <c r="J231" s="92">
        <v>20.09</v>
      </c>
      <c r="K231" s="94">
        <v>60.63</v>
      </c>
      <c r="L231" s="95">
        <v>418</v>
      </c>
      <c r="M231" s="96">
        <v>32704</v>
      </c>
      <c r="N231" s="96">
        <v>1960</v>
      </c>
      <c r="O231" s="96">
        <v>20022</v>
      </c>
      <c r="P231" s="96">
        <v>1020</v>
      </c>
      <c r="Q231" s="97">
        <f t="shared" si="11"/>
        <v>18112</v>
      </c>
      <c r="R231" s="98">
        <f t="shared" si="10"/>
        <v>13010</v>
      </c>
      <c r="S231" s="186"/>
    </row>
    <row r="232" spans="1:19" s="99" customFormat="1" ht="25.5" x14ac:dyDescent="0.25">
      <c r="A232" s="87">
        <v>220</v>
      </c>
      <c r="B232" s="109" t="s">
        <v>817</v>
      </c>
      <c r="C232" s="89" t="s">
        <v>351</v>
      </c>
      <c r="D232" s="106" t="s">
        <v>352</v>
      </c>
      <c r="E232" s="115" t="s">
        <v>273</v>
      </c>
      <c r="F232" s="91" t="s">
        <v>322</v>
      </c>
      <c r="G232" s="92">
        <f t="shared" si="12"/>
        <v>13.633884748227596</v>
      </c>
      <c r="H232" s="92">
        <v>55.01</v>
      </c>
      <c r="I232" s="92">
        <v>25</v>
      </c>
      <c r="J232" s="92">
        <v>30</v>
      </c>
      <c r="K232" s="94">
        <v>39.74</v>
      </c>
      <c r="L232" s="95">
        <v>0</v>
      </c>
      <c r="M232" s="96">
        <v>29369</v>
      </c>
      <c r="N232" s="96">
        <v>1710</v>
      </c>
      <c r="O232" s="96">
        <v>20022</v>
      </c>
      <c r="P232" s="96">
        <v>1020</v>
      </c>
      <c r="Q232" s="97">
        <f t="shared" si="11"/>
        <v>45843</v>
      </c>
      <c r="R232" s="98">
        <f t="shared" si="10"/>
        <v>33708</v>
      </c>
      <c r="S232" s="186"/>
    </row>
    <row r="233" spans="1:19" s="99" customFormat="1" ht="25.5" x14ac:dyDescent="0.25">
      <c r="A233" s="87">
        <v>221</v>
      </c>
      <c r="B233" s="109" t="s">
        <v>817</v>
      </c>
      <c r="C233" s="89" t="s">
        <v>353</v>
      </c>
      <c r="D233" s="106" t="s">
        <v>354</v>
      </c>
      <c r="E233" s="115" t="s">
        <v>272</v>
      </c>
      <c r="F233" s="91" t="s">
        <v>349</v>
      </c>
      <c r="G233" s="92">
        <f t="shared" si="12"/>
        <v>20.575192452830191</v>
      </c>
      <c r="H233" s="92">
        <v>26.5</v>
      </c>
      <c r="I233" s="92">
        <v>27.14</v>
      </c>
      <c r="J233" s="92">
        <v>20.09</v>
      </c>
      <c r="K233" s="107">
        <v>61.84</v>
      </c>
      <c r="L233" s="95">
        <v>418</v>
      </c>
      <c r="M233" s="96">
        <v>32704</v>
      </c>
      <c r="N233" s="96">
        <v>1960</v>
      </c>
      <c r="O233" s="96">
        <v>20022</v>
      </c>
      <c r="P233" s="96">
        <v>1020</v>
      </c>
      <c r="Q233" s="97">
        <f t="shared" si="11"/>
        <v>33466</v>
      </c>
      <c r="R233" s="98">
        <f t="shared" si="10"/>
        <v>24300</v>
      </c>
      <c r="S233" s="186"/>
    </row>
    <row r="234" spans="1:19" s="99" customFormat="1" ht="25.5" x14ac:dyDescent="0.25">
      <c r="A234" s="87">
        <v>222</v>
      </c>
      <c r="B234" s="109" t="s">
        <v>817</v>
      </c>
      <c r="C234" s="89" t="s">
        <v>353</v>
      </c>
      <c r="D234" s="106" t="s">
        <v>354</v>
      </c>
      <c r="E234" s="115" t="s">
        <v>273</v>
      </c>
      <c r="F234" s="91" t="s">
        <v>317</v>
      </c>
      <c r="G234" s="92">
        <f t="shared" si="12"/>
        <v>15.077777777777779</v>
      </c>
      <c r="H234" s="92">
        <v>54</v>
      </c>
      <c r="I234" s="92">
        <v>27.14</v>
      </c>
      <c r="J234" s="92">
        <v>30</v>
      </c>
      <c r="K234" s="107">
        <v>40.53</v>
      </c>
      <c r="L234" s="95">
        <v>0</v>
      </c>
      <c r="M234" s="96">
        <v>29369</v>
      </c>
      <c r="N234" s="96">
        <v>1710</v>
      </c>
      <c r="O234" s="96">
        <v>20022</v>
      </c>
      <c r="P234" s="96">
        <v>1020</v>
      </c>
      <c r="Q234" s="97">
        <f t="shared" si="11"/>
        <v>42112</v>
      </c>
      <c r="R234" s="98">
        <f t="shared" si="10"/>
        <v>30965</v>
      </c>
      <c r="S234" s="186"/>
    </row>
    <row r="235" spans="1:19" s="99" customFormat="1" ht="25.5" x14ac:dyDescent="0.25">
      <c r="A235" s="87">
        <v>223</v>
      </c>
      <c r="B235" s="109" t="s">
        <v>817</v>
      </c>
      <c r="C235" s="89" t="s">
        <v>355</v>
      </c>
      <c r="D235" s="106" t="s">
        <v>356</v>
      </c>
      <c r="E235" s="115" t="s">
        <v>272</v>
      </c>
      <c r="F235" s="91" t="s">
        <v>335</v>
      </c>
      <c r="G235" s="92">
        <f t="shared" si="12"/>
        <v>15.1930625</v>
      </c>
      <c r="H235" s="92">
        <v>16</v>
      </c>
      <c r="I235" s="92">
        <v>12.1</v>
      </c>
      <c r="J235" s="92">
        <v>20.09</v>
      </c>
      <c r="K235" s="107">
        <v>61.84</v>
      </c>
      <c r="L235" s="95">
        <v>418</v>
      </c>
      <c r="M235" s="96">
        <v>32704</v>
      </c>
      <c r="N235" s="96">
        <v>1960</v>
      </c>
      <c r="O235" s="96">
        <v>20022</v>
      </c>
      <c r="P235" s="96">
        <v>1020</v>
      </c>
      <c r="Q235" s="97">
        <f t="shared" si="11"/>
        <v>43206</v>
      </c>
      <c r="R235" s="98">
        <f t="shared" si="10"/>
        <v>31462</v>
      </c>
      <c r="S235" s="186"/>
    </row>
    <row r="236" spans="1:19" s="99" customFormat="1" ht="25.5" x14ac:dyDescent="0.25">
      <c r="A236" s="87">
        <v>224</v>
      </c>
      <c r="B236" s="109" t="s">
        <v>817</v>
      </c>
      <c r="C236" s="89" t="s">
        <v>355</v>
      </c>
      <c r="D236" s="106" t="s">
        <v>356</v>
      </c>
      <c r="E236" s="115" t="s">
        <v>273</v>
      </c>
      <c r="F236" s="91" t="s">
        <v>357</v>
      </c>
      <c r="G236" s="92">
        <f t="shared" si="12"/>
        <v>12.964285714285714</v>
      </c>
      <c r="H236" s="92">
        <v>28</v>
      </c>
      <c r="I236" s="92">
        <v>12.1</v>
      </c>
      <c r="J236" s="92">
        <v>30</v>
      </c>
      <c r="K236" s="107">
        <v>36.090000000000003</v>
      </c>
      <c r="L236" s="95">
        <v>0</v>
      </c>
      <c r="M236" s="96">
        <v>29369</v>
      </c>
      <c r="N236" s="96">
        <v>1710</v>
      </c>
      <c r="O236" s="96">
        <v>20022</v>
      </c>
      <c r="P236" s="96">
        <v>1020</v>
      </c>
      <c r="Q236" s="97">
        <f t="shared" si="11"/>
        <v>48639</v>
      </c>
      <c r="R236" s="98">
        <f t="shared" si="10"/>
        <v>35764</v>
      </c>
      <c r="S236" s="186"/>
    </row>
    <row r="237" spans="1:19" s="99" customFormat="1" ht="25.5" x14ac:dyDescent="0.25">
      <c r="A237" s="87">
        <v>225</v>
      </c>
      <c r="B237" s="109" t="s">
        <v>817</v>
      </c>
      <c r="C237" s="89" t="s">
        <v>358</v>
      </c>
      <c r="D237" s="106" t="s">
        <v>356</v>
      </c>
      <c r="E237" s="115" t="s">
        <v>272</v>
      </c>
      <c r="F237" s="91" t="s">
        <v>335</v>
      </c>
      <c r="G237" s="92">
        <f t="shared" si="12"/>
        <v>17.598839999999999</v>
      </c>
      <c r="H237" s="92">
        <v>30</v>
      </c>
      <c r="I237" s="92">
        <v>26.28</v>
      </c>
      <c r="J237" s="92">
        <v>20.09</v>
      </c>
      <c r="K237" s="107">
        <v>61.84</v>
      </c>
      <c r="L237" s="95">
        <v>418</v>
      </c>
      <c r="M237" s="96">
        <v>32704</v>
      </c>
      <c r="N237" s="96">
        <v>1960</v>
      </c>
      <c r="O237" s="96">
        <v>20022</v>
      </c>
      <c r="P237" s="96">
        <v>1020</v>
      </c>
      <c r="Q237" s="97">
        <f t="shared" si="11"/>
        <v>38116</v>
      </c>
      <c r="R237" s="98">
        <f t="shared" si="10"/>
        <v>27719</v>
      </c>
      <c r="S237" s="186"/>
    </row>
    <row r="238" spans="1:19" s="99" customFormat="1" ht="25.5" x14ac:dyDescent="0.25">
      <c r="A238" s="87">
        <v>226</v>
      </c>
      <c r="B238" s="109" t="s">
        <v>817</v>
      </c>
      <c r="C238" s="89" t="s">
        <v>358</v>
      </c>
      <c r="D238" s="106" t="s">
        <v>356</v>
      </c>
      <c r="E238" s="115" t="s">
        <v>273</v>
      </c>
      <c r="F238" s="91" t="s">
        <v>357</v>
      </c>
      <c r="G238" s="92">
        <f t="shared" si="12"/>
        <v>14.736448598130842</v>
      </c>
      <c r="H238" s="92">
        <v>53.5</v>
      </c>
      <c r="I238" s="92">
        <v>26.28</v>
      </c>
      <c r="J238" s="92">
        <v>30</v>
      </c>
      <c r="K238" s="107">
        <v>36.090000000000003</v>
      </c>
      <c r="L238" s="95">
        <v>0</v>
      </c>
      <c r="M238" s="96">
        <v>29369</v>
      </c>
      <c r="N238" s="96">
        <v>1710</v>
      </c>
      <c r="O238" s="96">
        <v>20022</v>
      </c>
      <c r="P238" s="96">
        <v>1020</v>
      </c>
      <c r="Q238" s="97">
        <f t="shared" si="11"/>
        <v>43933</v>
      </c>
      <c r="R238" s="98">
        <f t="shared" si="10"/>
        <v>32304</v>
      </c>
      <c r="S238" s="186"/>
    </row>
    <row r="239" spans="1:19" s="99" customFormat="1" ht="25.5" x14ac:dyDescent="0.25">
      <c r="A239" s="87">
        <v>227</v>
      </c>
      <c r="B239" s="109" t="s">
        <v>817</v>
      </c>
      <c r="C239" s="89" t="s">
        <v>359</v>
      </c>
      <c r="D239" s="106" t="s">
        <v>360</v>
      </c>
      <c r="E239" s="115" t="s">
        <v>272</v>
      </c>
      <c r="F239" s="91" t="s">
        <v>335</v>
      </c>
      <c r="G239" s="92">
        <f t="shared" si="12"/>
        <v>20.015867158671583</v>
      </c>
      <c r="H239" s="92">
        <v>27.1</v>
      </c>
      <c r="I239" s="92">
        <v>27</v>
      </c>
      <c r="J239" s="92">
        <v>20.09</v>
      </c>
      <c r="K239" s="107">
        <v>61.84</v>
      </c>
      <c r="L239" s="95">
        <v>418</v>
      </c>
      <c r="M239" s="96">
        <v>32704</v>
      </c>
      <c r="N239" s="96">
        <v>1960</v>
      </c>
      <c r="O239" s="96">
        <v>20022</v>
      </c>
      <c r="P239" s="96">
        <v>1020</v>
      </c>
      <c r="Q239" s="97">
        <f t="shared" si="11"/>
        <v>34234</v>
      </c>
      <c r="R239" s="98">
        <f t="shared" si="10"/>
        <v>24865</v>
      </c>
      <c r="S239" s="186"/>
    </row>
    <row r="240" spans="1:19" s="99" customFormat="1" ht="25.5" x14ac:dyDescent="0.25">
      <c r="A240" s="87">
        <v>228</v>
      </c>
      <c r="B240" s="109" t="s">
        <v>817</v>
      </c>
      <c r="C240" s="89" t="s">
        <v>359</v>
      </c>
      <c r="D240" s="106" t="s">
        <v>360</v>
      </c>
      <c r="E240" s="115" t="s">
        <v>273</v>
      </c>
      <c r="F240" s="91" t="s">
        <v>357</v>
      </c>
      <c r="G240" s="92">
        <f t="shared" si="12"/>
        <v>16.673528200905722</v>
      </c>
      <c r="H240" s="92">
        <v>48.58</v>
      </c>
      <c r="I240" s="92">
        <v>27</v>
      </c>
      <c r="J240" s="92">
        <v>30</v>
      </c>
      <c r="K240" s="107">
        <v>36.090000000000003</v>
      </c>
      <c r="L240" s="95">
        <v>0</v>
      </c>
      <c r="M240" s="96">
        <v>29369</v>
      </c>
      <c r="N240" s="96">
        <v>1710</v>
      </c>
      <c r="O240" s="96">
        <v>20022</v>
      </c>
      <c r="P240" s="96">
        <v>1020</v>
      </c>
      <c r="Q240" s="97">
        <f t="shared" si="11"/>
        <v>39935</v>
      </c>
      <c r="R240" s="98">
        <f t="shared" si="10"/>
        <v>29364</v>
      </c>
      <c r="S240" s="186"/>
    </row>
    <row r="241" spans="1:19" s="99" customFormat="1" ht="25.5" x14ac:dyDescent="0.25">
      <c r="A241" s="87">
        <v>229</v>
      </c>
      <c r="B241" s="109" t="s">
        <v>817</v>
      </c>
      <c r="C241" s="89" t="s">
        <v>361</v>
      </c>
      <c r="D241" s="106" t="s">
        <v>362</v>
      </c>
      <c r="E241" s="115" t="s">
        <v>272</v>
      </c>
      <c r="F241" s="91" t="s">
        <v>335</v>
      </c>
      <c r="G241" s="92">
        <f t="shared" si="12"/>
        <v>21.9514</v>
      </c>
      <c r="H241" s="92">
        <v>24.5</v>
      </c>
      <c r="I241" s="92">
        <v>26.77</v>
      </c>
      <c r="J241" s="92">
        <v>20.09</v>
      </c>
      <c r="K241" s="107">
        <v>61.84</v>
      </c>
      <c r="L241" s="95">
        <v>418</v>
      </c>
      <c r="M241" s="96">
        <v>32704</v>
      </c>
      <c r="N241" s="96">
        <v>1960</v>
      </c>
      <c r="O241" s="96">
        <v>20022</v>
      </c>
      <c r="P241" s="96">
        <v>1020</v>
      </c>
      <c r="Q241" s="97">
        <f t="shared" si="11"/>
        <v>31743</v>
      </c>
      <c r="R241" s="98">
        <f t="shared" si="10"/>
        <v>23033</v>
      </c>
      <c r="S241" s="186"/>
    </row>
    <row r="242" spans="1:19" s="99" customFormat="1" ht="25.5" x14ac:dyDescent="0.25">
      <c r="A242" s="87">
        <v>230</v>
      </c>
      <c r="B242" s="109" t="s">
        <v>817</v>
      </c>
      <c r="C242" s="89" t="s">
        <v>361</v>
      </c>
      <c r="D242" s="106" t="s">
        <v>362</v>
      </c>
      <c r="E242" s="115" t="s">
        <v>273</v>
      </c>
      <c r="F242" s="91" t="s">
        <v>357</v>
      </c>
      <c r="G242" s="92">
        <f t="shared" si="12"/>
        <v>18.462068965517243</v>
      </c>
      <c r="H242" s="92">
        <v>43.5</v>
      </c>
      <c r="I242" s="92">
        <v>26.77</v>
      </c>
      <c r="J242" s="92">
        <v>30</v>
      </c>
      <c r="K242" s="107">
        <v>36.090000000000003</v>
      </c>
      <c r="L242" s="95">
        <v>0</v>
      </c>
      <c r="M242" s="96">
        <v>29369</v>
      </c>
      <c r="N242" s="96">
        <v>1710</v>
      </c>
      <c r="O242" s="96">
        <v>20022</v>
      </c>
      <c r="P242" s="96">
        <v>1020</v>
      </c>
      <c r="Q242" s="97">
        <f t="shared" si="11"/>
        <v>36988</v>
      </c>
      <c r="R242" s="98">
        <f t="shared" si="10"/>
        <v>27197</v>
      </c>
      <c r="S242" s="186"/>
    </row>
    <row r="243" spans="1:19" s="99" customFormat="1" ht="25.5" x14ac:dyDescent="0.25">
      <c r="A243" s="87">
        <v>231</v>
      </c>
      <c r="B243" s="109" t="s">
        <v>817</v>
      </c>
      <c r="C243" s="89" t="s">
        <v>363</v>
      </c>
      <c r="D243" s="106" t="s">
        <v>364</v>
      </c>
      <c r="E243" s="115" t="s">
        <v>272</v>
      </c>
      <c r="F243" s="91" t="s">
        <v>180</v>
      </c>
      <c r="G243" s="92">
        <f t="shared" si="12"/>
        <v>16.79524</v>
      </c>
      <c r="H243" s="92">
        <v>25</v>
      </c>
      <c r="I243" s="92">
        <v>20.9</v>
      </c>
      <c r="J243" s="92">
        <v>20.09</v>
      </c>
      <c r="K243" s="107">
        <v>61.84</v>
      </c>
      <c r="L243" s="95">
        <v>418</v>
      </c>
      <c r="M243" s="96">
        <v>32704</v>
      </c>
      <c r="N243" s="96">
        <v>1960</v>
      </c>
      <c r="O243" s="96">
        <v>20022</v>
      </c>
      <c r="P243" s="96">
        <v>1020</v>
      </c>
      <c r="Q243" s="97">
        <f t="shared" si="11"/>
        <v>39654</v>
      </c>
      <c r="R243" s="98">
        <f t="shared" si="10"/>
        <v>28850</v>
      </c>
      <c r="S243" s="186"/>
    </row>
    <row r="244" spans="1:19" s="99" customFormat="1" ht="25.5" x14ac:dyDescent="0.25">
      <c r="A244" s="87">
        <v>232</v>
      </c>
      <c r="B244" s="109" t="s">
        <v>817</v>
      </c>
      <c r="C244" s="89" t="s">
        <v>363</v>
      </c>
      <c r="D244" s="106" t="s">
        <v>364</v>
      </c>
      <c r="E244" s="115" t="s">
        <v>273</v>
      </c>
      <c r="F244" s="91" t="s">
        <v>332</v>
      </c>
      <c r="G244" s="92">
        <f t="shared" si="12"/>
        <v>13.933333333333334</v>
      </c>
      <c r="H244" s="92">
        <v>45</v>
      </c>
      <c r="I244" s="92">
        <v>20.9</v>
      </c>
      <c r="J244" s="92">
        <v>30</v>
      </c>
      <c r="K244" s="107">
        <v>43.29</v>
      </c>
      <c r="L244" s="95">
        <v>0</v>
      </c>
      <c r="M244" s="96">
        <v>29369</v>
      </c>
      <c r="N244" s="96">
        <v>1710</v>
      </c>
      <c r="O244" s="96">
        <v>20022</v>
      </c>
      <c r="P244" s="96">
        <v>1020</v>
      </c>
      <c r="Q244" s="97">
        <f t="shared" si="11"/>
        <v>44335</v>
      </c>
      <c r="R244" s="98">
        <f t="shared" si="10"/>
        <v>32599</v>
      </c>
      <c r="S244" s="186"/>
    </row>
    <row r="245" spans="1:19" s="99" customFormat="1" ht="25.5" x14ac:dyDescent="0.25">
      <c r="A245" s="87">
        <v>233</v>
      </c>
      <c r="B245" s="109" t="s">
        <v>817</v>
      </c>
      <c r="C245" s="89" t="s">
        <v>365</v>
      </c>
      <c r="D245" s="106" t="s">
        <v>366</v>
      </c>
      <c r="E245" s="115" t="s">
        <v>272</v>
      </c>
      <c r="F245" s="91" t="s">
        <v>278</v>
      </c>
      <c r="G245" s="92">
        <f t="shared" si="12"/>
        <v>47.027153558052433</v>
      </c>
      <c r="H245" s="92">
        <v>10.68</v>
      </c>
      <c r="I245" s="92">
        <v>25</v>
      </c>
      <c r="J245" s="92">
        <v>20.09</v>
      </c>
      <c r="K245" s="94">
        <v>60.63</v>
      </c>
      <c r="L245" s="95">
        <v>418</v>
      </c>
      <c r="M245" s="96">
        <v>32704</v>
      </c>
      <c r="N245" s="96">
        <v>1960</v>
      </c>
      <c r="O245" s="96">
        <v>20022</v>
      </c>
      <c r="P245" s="96">
        <v>1020</v>
      </c>
      <c r="Q245" s="97">
        <f t="shared" si="11"/>
        <v>18112</v>
      </c>
      <c r="R245" s="98">
        <f t="shared" si="10"/>
        <v>13010</v>
      </c>
      <c r="S245" s="186"/>
    </row>
    <row r="246" spans="1:19" s="99" customFormat="1" ht="25.5" x14ac:dyDescent="0.25">
      <c r="A246" s="87">
        <v>234</v>
      </c>
      <c r="B246" s="109" t="s">
        <v>817</v>
      </c>
      <c r="C246" s="89" t="s">
        <v>365</v>
      </c>
      <c r="D246" s="106" t="s">
        <v>366</v>
      </c>
      <c r="E246" s="115" t="s">
        <v>273</v>
      </c>
      <c r="F246" s="91" t="s">
        <v>279</v>
      </c>
      <c r="G246" s="92">
        <f t="shared" si="12"/>
        <v>15.759613364152132</v>
      </c>
      <c r="H246" s="92">
        <v>47.59</v>
      </c>
      <c r="I246" s="92">
        <v>25</v>
      </c>
      <c r="J246" s="92">
        <v>30</v>
      </c>
      <c r="K246" s="94">
        <v>39.74</v>
      </c>
      <c r="L246" s="95">
        <v>0</v>
      </c>
      <c r="M246" s="96">
        <v>29369</v>
      </c>
      <c r="N246" s="96">
        <v>1710</v>
      </c>
      <c r="O246" s="96">
        <v>20022</v>
      </c>
      <c r="P246" s="96">
        <v>1020</v>
      </c>
      <c r="Q246" s="97">
        <f t="shared" si="11"/>
        <v>40826</v>
      </c>
      <c r="R246" s="98">
        <f t="shared" si="10"/>
        <v>30019</v>
      </c>
      <c r="S246" s="186"/>
    </row>
    <row r="247" spans="1:19" s="99" customFormat="1" ht="25.5" x14ac:dyDescent="0.25">
      <c r="A247" s="87">
        <v>235</v>
      </c>
      <c r="B247" s="109" t="s">
        <v>817</v>
      </c>
      <c r="C247" s="89" t="s">
        <v>367</v>
      </c>
      <c r="D247" s="109" t="s">
        <v>368</v>
      </c>
      <c r="E247" s="106" t="s">
        <v>272</v>
      </c>
      <c r="F247" s="91"/>
      <c r="G247" s="92">
        <f t="shared" si="12"/>
        <v>13.259399999999999</v>
      </c>
      <c r="H247" s="92">
        <v>10</v>
      </c>
      <c r="I247" s="92">
        <v>6.6</v>
      </c>
      <c r="J247" s="92">
        <v>20.09</v>
      </c>
      <c r="K247" s="107">
        <v>61.84</v>
      </c>
      <c r="L247" s="95">
        <v>418</v>
      </c>
      <c r="M247" s="96">
        <v>32704</v>
      </c>
      <c r="N247" s="96">
        <v>1960</v>
      </c>
      <c r="O247" s="96">
        <v>20022</v>
      </c>
      <c r="P247" s="96">
        <v>1020</v>
      </c>
      <c r="Q247" s="97">
        <f t="shared" si="11"/>
        <v>48637</v>
      </c>
      <c r="R247" s="98">
        <f t="shared" si="10"/>
        <v>35455</v>
      </c>
      <c r="S247" s="186"/>
    </row>
    <row r="248" spans="1:19" s="99" customFormat="1" ht="25.5" x14ac:dyDescent="0.25">
      <c r="A248" s="87">
        <v>236</v>
      </c>
      <c r="B248" s="109" t="s">
        <v>817</v>
      </c>
      <c r="C248" s="89" t="s">
        <v>367</v>
      </c>
      <c r="D248" s="109" t="s">
        <v>368</v>
      </c>
      <c r="E248" s="106" t="s">
        <v>273</v>
      </c>
      <c r="F248" s="91"/>
      <c r="G248" s="92">
        <f t="shared" si="12"/>
        <v>9.9</v>
      </c>
      <c r="H248" s="92">
        <v>20</v>
      </c>
      <c r="I248" s="92">
        <v>6.6</v>
      </c>
      <c r="J248" s="92">
        <v>30</v>
      </c>
      <c r="K248" s="107">
        <v>40.53</v>
      </c>
      <c r="L248" s="95">
        <v>0</v>
      </c>
      <c r="M248" s="96">
        <v>29369</v>
      </c>
      <c r="N248" s="96">
        <v>1710</v>
      </c>
      <c r="O248" s="96">
        <v>20022</v>
      </c>
      <c r="P248" s="96">
        <v>1020</v>
      </c>
      <c r="Q248" s="97">
        <f t="shared" si="11"/>
        <v>59707</v>
      </c>
      <c r="R248" s="98">
        <f t="shared" si="10"/>
        <v>43902</v>
      </c>
      <c r="S248" s="186"/>
    </row>
    <row r="249" spans="1:19" s="99" customFormat="1" ht="38.25" x14ac:dyDescent="0.25">
      <c r="A249" s="87">
        <v>237</v>
      </c>
      <c r="B249" s="109" t="s">
        <v>817</v>
      </c>
      <c r="C249" s="89" t="s">
        <v>369</v>
      </c>
      <c r="D249" s="106" t="s">
        <v>370</v>
      </c>
      <c r="E249" s="115" t="s">
        <v>272</v>
      </c>
      <c r="F249" s="91" t="s">
        <v>335</v>
      </c>
      <c r="G249" s="92">
        <f t="shared" si="12"/>
        <v>18.504352490421454</v>
      </c>
      <c r="H249" s="92">
        <v>26.1</v>
      </c>
      <c r="I249" s="92">
        <v>24.04</v>
      </c>
      <c r="J249" s="92">
        <v>20.09</v>
      </c>
      <c r="K249" s="107">
        <v>61.84</v>
      </c>
      <c r="L249" s="95">
        <v>418</v>
      </c>
      <c r="M249" s="96">
        <v>32704</v>
      </c>
      <c r="N249" s="96">
        <v>1960</v>
      </c>
      <c r="O249" s="96">
        <v>20022</v>
      </c>
      <c r="P249" s="96">
        <v>1020</v>
      </c>
      <c r="Q249" s="97">
        <f t="shared" si="11"/>
        <v>36544</v>
      </c>
      <c r="R249" s="98">
        <f t="shared" si="10"/>
        <v>26563</v>
      </c>
      <c r="S249" s="186"/>
    </row>
    <row r="250" spans="1:19" s="99" customFormat="1" ht="38.25" x14ac:dyDescent="0.25">
      <c r="A250" s="87">
        <v>238</v>
      </c>
      <c r="B250" s="109" t="s">
        <v>817</v>
      </c>
      <c r="C250" s="89" t="s">
        <v>369</v>
      </c>
      <c r="D250" s="106" t="s">
        <v>370</v>
      </c>
      <c r="E250" s="115" t="s">
        <v>273</v>
      </c>
      <c r="F250" s="91" t="s">
        <v>357</v>
      </c>
      <c r="G250" s="92">
        <f t="shared" si="12"/>
        <v>15.483039931300986</v>
      </c>
      <c r="H250" s="92">
        <v>46.58</v>
      </c>
      <c r="I250" s="92">
        <v>24.04</v>
      </c>
      <c r="J250" s="92">
        <v>30</v>
      </c>
      <c r="K250" s="107">
        <v>36.090000000000003</v>
      </c>
      <c r="L250" s="95">
        <v>0</v>
      </c>
      <c r="M250" s="96">
        <v>29369</v>
      </c>
      <c r="N250" s="96">
        <v>1710</v>
      </c>
      <c r="O250" s="96">
        <v>20022</v>
      </c>
      <c r="P250" s="96">
        <v>1020</v>
      </c>
      <c r="Q250" s="97">
        <f t="shared" si="11"/>
        <v>42274</v>
      </c>
      <c r="R250" s="98">
        <f t="shared" si="10"/>
        <v>31084</v>
      </c>
      <c r="S250" s="186"/>
    </row>
    <row r="251" spans="1:19" s="99" customFormat="1" ht="25.5" x14ac:dyDescent="0.25">
      <c r="A251" s="87">
        <v>239</v>
      </c>
      <c r="B251" s="109" t="s">
        <v>817</v>
      </c>
      <c r="C251" s="89" t="s">
        <v>371</v>
      </c>
      <c r="D251" s="109" t="s">
        <v>372</v>
      </c>
      <c r="E251" s="106" t="s">
        <v>272</v>
      </c>
      <c r="F251" s="91" t="s">
        <v>282</v>
      </c>
      <c r="G251" s="92">
        <f t="shared" si="12"/>
        <v>22.762437209302327</v>
      </c>
      <c r="H251" s="92">
        <v>21.5</v>
      </c>
      <c r="I251" s="92">
        <v>24.36</v>
      </c>
      <c r="J251" s="92">
        <v>20.09</v>
      </c>
      <c r="K251" s="107">
        <v>61.84</v>
      </c>
      <c r="L251" s="95">
        <v>418</v>
      </c>
      <c r="M251" s="96">
        <v>32704</v>
      </c>
      <c r="N251" s="96">
        <v>1960</v>
      </c>
      <c r="O251" s="96">
        <v>20022</v>
      </c>
      <c r="P251" s="96">
        <v>1020</v>
      </c>
      <c r="Q251" s="97">
        <f t="shared" si="11"/>
        <v>30824</v>
      </c>
      <c r="R251" s="98">
        <f t="shared" si="10"/>
        <v>22357</v>
      </c>
      <c r="S251" s="186"/>
    </row>
    <row r="252" spans="1:19" s="99" customFormat="1" ht="25.5" x14ac:dyDescent="0.25">
      <c r="A252" s="87">
        <v>240</v>
      </c>
      <c r="B252" s="109" t="s">
        <v>817</v>
      </c>
      <c r="C252" s="89" t="s">
        <v>371</v>
      </c>
      <c r="D252" s="109" t="s">
        <v>372</v>
      </c>
      <c r="E252" s="106" t="s">
        <v>273</v>
      </c>
      <c r="F252" s="91" t="s">
        <v>373</v>
      </c>
      <c r="G252" s="92">
        <f t="shared" si="12"/>
        <v>15.88695652173913</v>
      </c>
      <c r="H252" s="92">
        <v>46</v>
      </c>
      <c r="I252" s="92">
        <v>24.36</v>
      </c>
      <c r="J252" s="92">
        <v>30</v>
      </c>
      <c r="K252" s="107">
        <v>40.53</v>
      </c>
      <c r="L252" s="95">
        <v>0</v>
      </c>
      <c r="M252" s="96">
        <v>29369</v>
      </c>
      <c r="N252" s="96">
        <v>1710</v>
      </c>
      <c r="O252" s="96">
        <v>20022</v>
      </c>
      <c r="P252" s="96">
        <v>1020</v>
      </c>
      <c r="Q252" s="97">
        <f t="shared" si="11"/>
        <v>40399</v>
      </c>
      <c r="R252" s="98">
        <f t="shared" si="10"/>
        <v>29705</v>
      </c>
      <c r="S252" s="186"/>
    </row>
    <row r="253" spans="1:19" s="99" customFormat="1" ht="25.5" x14ac:dyDescent="0.25">
      <c r="A253" s="87">
        <v>241</v>
      </c>
      <c r="B253" s="109" t="s">
        <v>817</v>
      </c>
      <c r="C253" s="89" t="s">
        <v>374</v>
      </c>
      <c r="D253" s="109" t="s">
        <v>375</v>
      </c>
      <c r="E253" s="106" t="s">
        <v>272</v>
      </c>
      <c r="F253" s="91" t="s">
        <v>282</v>
      </c>
      <c r="G253" s="92">
        <f t="shared" si="12"/>
        <v>21.216786956521737</v>
      </c>
      <c r="H253" s="92">
        <v>23</v>
      </c>
      <c r="I253" s="92">
        <v>24.29</v>
      </c>
      <c r="J253" s="92">
        <v>20.09</v>
      </c>
      <c r="K253" s="107">
        <v>61.84</v>
      </c>
      <c r="L253" s="95">
        <v>418</v>
      </c>
      <c r="M253" s="96">
        <v>32704</v>
      </c>
      <c r="N253" s="96">
        <v>1960</v>
      </c>
      <c r="O253" s="96">
        <v>20022</v>
      </c>
      <c r="P253" s="96">
        <v>1020</v>
      </c>
      <c r="Q253" s="97">
        <f t="shared" si="11"/>
        <v>32635</v>
      </c>
      <c r="R253" s="98">
        <f t="shared" si="10"/>
        <v>23689</v>
      </c>
      <c r="S253" s="186"/>
    </row>
    <row r="254" spans="1:19" s="99" customFormat="1" ht="25.5" x14ac:dyDescent="0.25">
      <c r="A254" s="87">
        <v>242</v>
      </c>
      <c r="B254" s="109" t="s">
        <v>817</v>
      </c>
      <c r="C254" s="89" t="s">
        <v>374</v>
      </c>
      <c r="D254" s="109" t="s">
        <v>375</v>
      </c>
      <c r="E254" s="106" t="s">
        <v>273</v>
      </c>
      <c r="F254" s="91" t="s">
        <v>373</v>
      </c>
      <c r="G254" s="92">
        <f t="shared" si="12"/>
        <v>16.015384615384615</v>
      </c>
      <c r="H254" s="92">
        <v>45.5</v>
      </c>
      <c r="I254" s="92">
        <v>24.29</v>
      </c>
      <c r="J254" s="92">
        <v>30</v>
      </c>
      <c r="K254" s="107">
        <v>40.53</v>
      </c>
      <c r="L254" s="95">
        <v>0</v>
      </c>
      <c r="M254" s="96">
        <v>29369</v>
      </c>
      <c r="N254" s="96">
        <v>1710</v>
      </c>
      <c r="O254" s="96">
        <v>20022</v>
      </c>
      <c r="P254" s="96">
        <v>1020</v>
      </c>
      <c r="Q254" s="97">
        <f t="shared" si="11"/>
        <v>40143</v>
      </c>
      <c r="R254" s="98">
        <f t="shared" si="10"/>
        <v>29517</v>
      </c>
      <c r="S254" s="186"/>
    </row>
    <row r="255" spans="1:19" s="99" customFormat="1" ht="25.5" x14ac:dyDescent="0.25">
      <c r="A255" s="87">
        <v>243</v>
      </c>
      <c r="B255" s="109" t="s">
        <v>817</v>
      </c>
      <c r="C255" s="89" t="s">
        <v>376</v>
      </c>
      <c r="D255" s="109" t="s">
        <v>377</v>
      </c>
      <c r="E255" s="106" t="s">
        <v>272</v>
      </c>
      <c r="F255" s="91" t="s">
        <v>282</v>
      </c>
      <c r="G255" s="92">
        <f t="shared" si="12"/>
        <v>19.839822641509436</v>
      </c>
      <c r="H255" s="92">
        <v>26.5</v>
      </c>
      <c r="I255" s="92">
        <v>26.17</v>
      </c>
      <c r="J255" s="92">
        <v>20.09</v>
      </c>
      <c r="K255" s="107">
        <v>61.84</v>
      </c>
      <c r="L255" s="95">
        <v>418</v>
      </c>
      <c r="M255" s="96">
        <v>32704</v>
      </c>
      <c r="N255" s="96">
        <v>1960</v>
      </c>
      <c r="O255" s="96">
        <v>20022</v>
      </c>
      <c r="P255" s="96">
        <v>1020</v>
      </c>
      <c r="Q255" s="97">
        <f t="shared" si="11"/>
        <v>34485</v>
      </c>
      <c r="R255" s="98">
        <f t="shared" si="10"/>
        <v>25049</v>
      </c>
      <c r="S255" s="186"/>
    </row>
    <row r="256" spans="1:19" s="99" customFormat="1" ht="25.5" x14ac:dyDescent="0.25">
      <c r="A256" s="87">
        <v>244</v>
      </c>
      <c r="B256" s="109" t="s">
        <v>817</v>
      </c>
      <c r="C256" s="89" t="s">
        <v>376</v>
      </c>
      <c r="D256" s="109" t="s">
        <v>377</v>
      </c>
      <c r="E256" s="106" t="s">
        <v>273</v>
      </c>
      <c r="F256" s="91" t="s">
        <v>373</v>
      </c>
      <c r="G256" s="92">
        <f t="shared" si="12"/>
        <v>14.019642857142857</v>
      </c>
      <c r="H256" s="92">
        <v>56</v>
      </c>
      <c r="I256" s="92">
        <v>26.17</v>
      </c>
      <c r="J256" s="92">
        <v>30</v>
      </c>
      <c r="K256" s="107">
        <v>40.53</v>
      </c>
      <c r="L256" s="95">
        <v>0</v>
      </c>
      <c r="M256" s="96">
        <v>29369</v>
      </c>
      <c r="N256" s="96">
        <v>1710</v>
      </c>
      <c r="O256" s="96">
        <v>20022</v>
      </c>
      <c r="P256" s="96">
        <v>1020</v>
      </c>
      <c r="Q256" s="97">
        <f t="shared" si="11"/>
        <v>44652</v>
      </c>
      <c r="R256" s="98">
        <f t="shared" si="10"/>
        <v>32832</v>
      </c>
      <c r="S256" s="186"/>
    </row>
    <row r="257" spans="1:19" s="99" customFormat="1" ht="25.5" x14ac:dyDescent="0.25">
      <c r="A257" s="87">
        <v>245</v>
      </c>
      <c r="B257" s="109" t="s">
        <v>817</v>
      </c>
      <c r="C257" s="89" t="s">
        <v>378</v>
      </c>
      <c r="D257" s="109" t="s">
        <v>379</v>
      </c>
      <c r="E257" s="106" t="s">
        <v>272</v>
      </c>
      <c r="F257" s="91" t="s">
        <v>278</v>
      </c>
      <c r="G257" s="92">
        <f t="shared" si="12"/>
        <v>47.027153558052433</v>
      </c>
      <c r="H257" s="92">
        <v>10.68</v>
      </c>
      <c r="I257" s="92">
        <v>25</v>
      </c>
      <c r="J257" s="92">
        <v>20.09</v>
      </c>
      <c r="K257" s="94">
        <v>60.63</v>
      </c>
      <c r="L257" s="95">
        <v>418</v>
      </c>
      <c r="M257" s="96">
        <v>32704</v>
      </c>
      <c r="N257" s="96">
        <v>1960</v>
      </c>
      <c r="O257" s="96">
        <v>20022</v>
      </c>
      <c r="P257" s="96">
        <v>1020</v>
      </c>
      <c r="Q257" s="97">
        <f t="shared" si="11"/>
        <v>18112</v>
      </c>
      <c r="R257" s="98">
        <f t="shared" si="10"/>
        <v>13010</v>
      </c>
      <c r="S257" s="186"/>
    </row>
    <row r="258" spans="1:19" s="99" customFormat="1" ht="25.5" x14ac:dyDescent="0.25">
      <c r="A258" s="87">
        <v>246</v>
      </c>
      <c r="B258" s="109" t="s">
        <v>817</v>
      </c>
      <c r="C258" s="89" t="s">
        <v>378</v>
      </c>
      <c r="D258" s="109" t="s">
        <v>379</v>
      </c>
      <c r="E258" s="106" t="s">
        <v>273</v>
      </c>
      <c r="F258" s="91" t="s">
        <v>279</v>
      </c>
      <c r="G258" s="92">
        <f t="shared" si="12"/>
        <v>15.759613364152132</v>
      </c>
      <c r="H258" s="92">
        <v>47.59</v>
      </c>
      <c r="I258" s="92">
        <v>25</v>
      </c>
      <c r="J258" s="92">
        <v>30</v>
      </c>
      <c r="K258" s="94">
        <v>39.74</v>
      </c>
      <c r="L258" s="95">
        <v>0</v>
      </c>
      <c r="M258" s="96">
        <v>29369</v>
      </c>
      <c r="N258" s="96">
        <v>1710</v>
      </c>
      <c r="O258" s="96">
        <v>20022</v>
      </c>
      <c r="P258" s="96">
        <v>1020</v>
      </c>
      <c r="Q258" s="97">
        <f t="shared" si="11"/>
        <v>40826</v>
      </c>
      <c r="R258" s="98">
        <f t="shared" si="10"/>
        <v>30019</v>
      </c>
      <c r="S258" s="186"/>
    </row>
    <row r="259" spans="1:19" s="99" customFormat="1" ht="25.5" x14ac:dyDescent="0.25">
      <c r="A259" s="87">
        <v>247</v>
      </c>
      <c r="B259" s="109" t="s">
        <v>817</v>
      </c>
      <c r="C259" s="89" t="s">
        <v>380</v>
      </c>
      <c r="D259" s="109" t="s">
        <v>381</v>
      </c>
      <c r="E259" s="106" t="s">
        <v>272</v>
      </c>
      <c r="F259" s="91" t="s">
        <v>278</v>
      </c>
      <c r="G259" s="92">
        <f t="shared" si="12"/>
        <v>47.027153558052433</v>
      </c>
      <c r="H259" s="92">
        <v>10.68</v>
      </c>
      <c r="I259" s="92">
        <v>25</v>
      </c>
      <c r="J259" s="92">
        <v>20.09</v>
      </c>
      <c r="K259" s="94">
        <v>60.63</v>
      </c>
      <c r="L259" s="95">
        <v>418</v>
      </c>
      <c r="M259" s="96">
        <v>32704</v>
      </c>
      <c r="N259" s="96">
        <v>1960</v>
      </c>
      <c r="O259" s="96">
        <v>20022</v>
      </c>
      <c r="P259" s="96">
        <v>1020</v>
      </c>
      <c r="Q259" s="97">
        <f t="shared" si="11"/>
        <v>18112</v>
      </c>
      <c r="R259" s="98">
        <f t="shared" si="10"/>
        <v>13010</v>
      </c>
      <c r="S259" s="186"/>
    </row>
    <row r="260" spans="1:19" s="99" customFormat="1" ht="25.5" x14ac:dyDescent="0.25">
      <c r="A260" s="87">
        <v>248</v>
      </c>
      <c r="B260" s="109" t="s">
        <v>817</v>
      </c>
      <c r="C260" s="89" t="s">
        <v>380</v>
      </c>
      <c r="D260" s="109" t="s">
        <v>381</v>
      </c>
      <c r="E260" s="106" t="s">
        <v>273</v>
      </c>
      <c r="F260" s="91" t="s">
        <v>279</v>
      </c>
      <c r="G260" s="92">
        <f t="shared" si="12"/>
        <v>15.759613364152132</v>
      </c>
      <c r="H260" s="92">
        <v>47.59</v>
      </c>
      <c r="I260" s="92">
        <v>25</v>
      </c>
      <c r="J260" s="92">
        <v>30</v>
      </c>
      <c r="K260" s="94">
        <v>39.74</v>
      </c>
      <c r="L260" s="95">
        <v>0</v>
      </c>
      <c r="M260" s="96">
        <v>29369</v>
      </c>
      <c r="N260" s="96">
        <v>1710</v>
      </c>
      <c r="O260" s="96">
        <v>20022</v>
      </c>
      <c r="P260" s="96">
        <v>1020</v>
      </c>
      <c r="Q260" s="97">
        <f t="shared" si="11"/>
        <v>40826</v>
      </c>
      <c r="R260" s="98">
        <f t="shared" si="10"/>
        <v>30019</v>
      </c>
      <c r="S260" s="186"/>
    </row>
    <row r="261" spans="1:19" s="99" customFormat="1" ht="25.5" x14ac:dyDescent="0.25">
      <c r="A261" s="87">
        <v>249</v>
      </c>
      <c r="B261" s="109" t="s">
        <v>817</v>
      </c>
      <c r="C261" s="89" t="s">
        <v>382</v>
      </c>
      <c r="D261" s="109" t="s">
        <v>383</v>
      </c>
      <c r="E261" s="106" t="s">
        <v>272</v>
      </c>
      <c r="F261" s="91" t="s">
        <v>282</v>
      </c>
      <c r="G261" s="92">
        <f t="shared" si="12"/>
        <v>21.149138075313811</v>
      </c>
      <c r="H261" s="92">
        <v>23.9</v>
      </c>
      <c r="I261" s="92">
        <v>25.16</v>
      </c>
      <c r="J261" s="92">
        <v>20.09</v>
      </c>
      <c r="K261" s="107">
        <v>61.84</v>
      </c>
      <c r="L261" s="95">
        <v>418</v>
      </c>
      <c r="M261" s="96">
        <v>32704</v>
      </c>
      <c r="N261" s="96">
        <v>1960</v>
      </c>
      <c r="O261" s="96">
        <v>20022</v>
      </c>
      <c r="P261" s="96">
        <v>1020</v>
      </c>
      <c r="Q261" s="97">
        <f t="shared" si="11"/>
        <v>32721</v>
      </c>
      <c r="R261" s="98">
        <f t="shared" si="10"/>
        <v>23752</v>
      </c>
      <c r="S261" s="186"/>
    </row>
    <row r="262" spans="1:19" s="99" customFormat="1" ht="25.5" x14ac:dyDescent="0.25">
      <c r="A262" s="87">
        <v>250</v>
      </c>
      <c r="B262" s="109" t="s">
        <v>817</v>
      </c>
      <c r="C262" s="89" t="s">
        <v>382</v>
      </c>
      <c r="D262" s="109" t="s">
        <v>383</v>
      </c>
      <c r="E262" s="106" t="s">
        <v>273</v>
      </c>
      <c r="F262" s="91" t="s">
        <v>373</v>
      </c>
      <c r="G262" s="92">
        <f t="shared" si="12"/>
        <v>15.725</v>
      </c>
      <c r="H262" s="92">
        <v>48</v>
      </c>
      <c r="I262" s="92">
        <v>25.16</v>
      </c>
      <c r="J262" s="92">
        <v>30</v>
      </c>
      <c r="K262" s="107">
        <v>40.53</v>
      </c>
      <c r="L262" s="95">
        <v>0</v>
      </c>
      <c r="M262" s="96">
        <v>29369</v>
      </c>
      <c r="N262" s="96">
        <v>1710</v>
      </c>
      <c r="O262" s="96">
        <v>20022</v>
      </c>
      <c r="P262" s="96">
        <v>1020</v>
      </c>
      <c r="Q262" s="97">
        <f t="shared" si="11"/>
        <v>40728</v>
      </c>
      <c r="R262" s="98">
        <f t="shared" si="10"/>
        <v>29947</v>
      </c>
      <c r="S262" s="186"/>
    </row>
    <row r="263" spans="1:19" s="99" customFormat="1" ht="25.5" x14ac:dyDescent="0.25">
      <c r="A263" s="87">
        <v>251</v>
      </c>
      <c r="B263" s="109" t="s">
        <v>817</v>
      </c>
      <c r="C263" s="89" t="s">
        <v>384</v>
      </c>
      <c r="D263" s="109" t="s">
        <v>385</v>
      </c>
      <c r="E263" s="106" t="s">
        <v>272</v>
      </c>
      <c r="F263" s="91" t="s">
        <v>278</v>
      </c>
      <c r="G263" s="92">
        <f t="shared" si="12"/>
        <v>47.027153558052433</v>
      </c>
      <c r="H263" s="92">
        <v>10.68</v>
      </c>
      <c r="I263" s="92">
        <v>25</v>
      </c>
      <c r="J263" s="92">
        <v>20.09</v>
      </c>
      <c r="K263" s="94">
        <v>60.63</v>
      </c>
      <c r="L263" s="95">
        <v>418</v>
      </c>
      <c r="M263" s="96">
        <v>32704</v>
      </c>
      <c r="N263" s="96">
        <v>1960</v>
      </c>
      <c r="O263" s="96">
        <v>20022</v>
      </c>
      <c r="P263" s="96">
        <v>1020</v>
      </c>
      <c r="Q263" s="97">
        <f t="shared" si="11"/>
        <v>18112</v>
      </c>
      <c r="R263" s="98">
        <f t="shared" si="10"/>
        <v>13010</v>
      </c>
      <c r="S263" s="186"/>
    </row>
    <row r="264" spans="1:19" s="99" customFormat="1" ht="25.5" x14ac:dyDescent="0.25">
      <c r="A264" s="87">
        <v>252</v>
      </c>
      <c r="B264" s="109" t="s">
        <v>817</v>
      </c>
      <c r="C264" s="89" t="s">
        <v>384</v>
      </c>
      <c r="D264" s="109" t="s">
        <v>385</v>
      </c>
      <c r="E264" s="106" t="s">
        <v>273</v>
      </c>
      <c r="F264" s="91" t="s">
        <v>279</v>
      </c>
      <c r="G264" s="92">
        <f t="shared" si="12"/>
        <v>15.759613364152132</v>
      </c>
      <c r="H264" s="92">
        <v>47.59</v>
      </c>
      <c r="I264" s="92">
        <v>25</v>
      </c>
      <c r="J264" s="92">
        <v>30</v>
      </c>
      <c r="K264" s="94">
        <v>39.74</v>
      </c>
      <c r="L264" s="95">
        <v>0</v>
      </c>
      <c r="M264" s="96">
        <v>29369</v>
      </c>
      <c r="N264" s="96">
        <v>1710</v>
      </c>
      <c r="O264" s="96">
        <v>20022</v>
      </c>
      <c r="P264" s="96">
        <v>1020</v>
      </c>
      <c r="Q264" s="97">
        <f t="shared" si="11"/>
        <v>40826</v>
      </c>
      <c r="R264" s="98">
        <f t="shared" si="10"/>
        <v>30019</v>
      </c>
      <c r="S264" s="186"/>
    </row>
    <row r="265" spans="1:19" s="99" customFormat="1" ht="25.5" x14ac:dyDescent="0.25">
      <c r="A265" s="87">
        <v>253</v>
      </c>
      <c r="B265" s="109" t="s">
        <v>817</v>
      </c>
      <c r="C265" s="89" t="s">
        <v>386</v>
      </c>
      <c r="D265" s="109" t="s">
        <v>387</v>
      </c>
      <c r="E265" s="106" t="s">
        <v>272</v>
      </c>
      <c r="F265" s="91" t="s">
        <v>282</v>
      </c>
      <c r="G265" s="92">
        <f t="shared" si="12"/>
        <v>22.887220095693781</v>
      </c>
      <c r="H265" s="92">
        <v>20.9</v>
      </c>
      <c r="I265" s="92">
        <v>23.81</v>
      </c>
      <c r="J265" s="92">
        <v>20.09</v>
      </c>
      <c r="K265" s="107">
        <v>61.84</v>
      </c>
      <c r="L265" s="95">
        <v>418</v>
      </c>
      <c r="M265" s="96">
        <v>32704</v>
      </c>
      <c r="N265" s="96">
        <v>1960</v>
      </c>
      <c r="O265" s="96">
        <v>20022</v>
      </c>
      <c r="P265" s="96">
        <v>1020</v>
      </c>
      <c r="Q265" s="97">
        <f t="shared" si="11"/>
        <v>30689</v>
      </c>
      <c r="R265" s="98">
        <f t="shared" si="10"/>
        <v>22258</v>
      </c>
      <c r="S265" s="186"/>
    </row>
    <row r="266" spans="1:19" s="99" customFormat="1" ht="25.5" x14ac:dyDescent="0.25">
      <c r="A266" s="87">
        <v>254</v>
      </c>
      <c r="B266" s="109" t="s">
        <v>817</v>
      </c>
      <c r="C266" s="89" t="s">
        <v>386</v>
      </c>
      <c r="D266" s="109" t="s">
        <v>387</v>
      </c>
      <c r="E266" s="106" t="s">
        <v>273</v>
      </c>
      <c r="F266" s="91" t="s">
        <v>373</v>
      </c>
      <c r="G266" s="92">
        <f t="shared" si="12"/>
        <v>15.873333333333333</v>
      </c>
      <c r="H266" s="92">
        <v>45</v>
      </c>
      <c r="I266" s="92">
        <v>23.81</v>
      </c>
      <c r="J266" s="92">
        <v>30</v>
      </c>
      <c r="K266" s="107">
        <v>40.53</v>
      </c>
      <c r="L266" s="95">
        <v>0</v>
      </c>
      <c r="M266" s="96">
        <v>29369</v>
      </c>
      <c r="N266" s="96">
        <v>1710</v>
      </c>
      <c r="O266" s="96">
        <v>20022</v>
      </c>
      <c r="P266" s="96">
        <v>1020</v>
      </c>
      <c r="Q266" s="97">
        <f t="shared" si="11"/>
        <v>40426</v>
      </c>
      <c r="R266" s="98">
        <f t="shared" si="10"/>
        <v>29725</v>
      </c>
      <c r="S266" s="186"/>
    </row>
    <row r="267" spans="1:19" s="99" customFormat="1" ht="25.5" x14ac:dyDescent="0.25">
      <c r="A267" s="87">
        <v>255</v>
      </c>
      <c r="B267" s="109" t="s">
        <v>817</v>
      </c>
      <c r="C267" s="89" t="s">
        <v>388</v>
      </c>
      <c r="D267" s="109" t="s">
        <v>389</v>
      </c>
      <c r="E267" s="106" t="s">
        <v>272</v>
      </c>
      <c r="F267" s="91" t="s">
        <v>282</v>
      </c>
      <c r="G267" s="92">
        <f t="shared" si="12"/>
        <v>23.012181818181823</v>
      </c>
      <c r="H267" s="92">
        <v>20.9</v>
      </c>
      <c r="I267" s="92">
        <v>23.94</v>
      </c>
      <c r="J267" s="92">
        <v>20.09</v>
      </c>
      <c r="K267" s="107">
        <v>61.84</v>
      </c>
      <c r="L267" s="95">
        <v>418</v>
      </c>
      <c r="M267" s="96">
        <v>32704</v>
      </c>
      <c r="N267" s="96">
        <v>1960</v>
      </c>
      <c r="O267" s="96">
        <v>20022</v>
      </c>
      <c r="P267" s="96">
        <v>1020</v>
      </c>
      <c r="Q267" s="97">
        <f t="shared" si="11"/>
        <v>30554</v>
      </c>
      <c r="R267" s="98">
        <f t="shared" si="10"/>
        <v>22159</v>
      </c>
      <c r="S267" s="186"/>
    </row>
    <row r="268" spans="1:19" s="99" customFormat="1" ht="25.5" x14ac:dyDescent="0.25">
      <c r="A268" s="87">
        <v>256</v>
      </c>
      <c r="B268" s="109" t="s">
        <v>817</v>
      </c>
      <c r="C268" s="89" t="s">
        <v>388</v>
      </c>
      <c r="D268" s="109" t="s">
        <v>389</v>
      </c>
      <c r="E268" s="106" t="s">
        <v>273</v>
      </c>
      <c r="F268" s="91" t="s">
        <v>317</v>
      </c>
      <c r="G268" s="92">
        <f t="shared" si="12"/>
        <v>23.601708839960565</v>
      </c>
      <c r="H268" s="92">
        <v>30.43</v>
      </c>
      <c r="I268" s="92">
        <v>23.94</v>
      </c>
      <c r="J268" s="92">
        <v>30</v>
      </c>
      <c r="K268" s="107">
        <v>40.53</v>
      </c>
      <c r="L268" s="95">
        <v>0</v>
      </c>
      <c r="M268" s="96">
        <v>29369</v>
      </c>
      <c r="N268" s="96">
        <v>1710</v>
      </c>
      <c r="O268" s="96">
        <v>20022</v>
      </c>
      <c r="P268" s="96">
        <v>1020</v>
      </c>
      <c r="Q268" s="97">
        <f t="shared" si="11"/>
        <v>29964</v>
      </c>
      <c r="R268" s="98">
        <f t="shared" si="10"/>
        <v>22032</v>
      </c>
      <c r="S268" s="186"/>
    </row>
    <row r="269" spans="1:19" s="99" customFormat="1" ht="25.5" x14ac:dyDescent="0.25">
      <c r="A269" s="87">
        <v>257</v>
      </c>
      <c r="B269" s="109" t="s">
        <v>817</v>
      </c>
      <c r="C269" s="89" t="s">
        <v>390</v>
      </c>
      <c r="D269" s="109" t="s">
        <v>391</v>
      </c>
      <c r="E269" s="106" t="s">
        <v>272</v>
      </c>
      <c r="F269" s="91" t="s">
        <v>278</v>
      </c>
      <c r="G269" s="92">
        <f t="shared" si="12"/>
        <v>42.563559322033896</v>
      </c>
      <c r="H269" s="92">
        <v>11.8</v>
      </c>
      <c r="I269" s="92">
        <v>25</v>
      </c>
      <c r="J269" s="92">
        <v>20.09</v>
      </c>
      <c r="K269" s="94">
        <v>60.63</v>
      </c>
      <c r="L269" s="95">
        <v>418</v>
      </c>
      <c r="M269" s="96">
        <v>32704</v>
      </c>
      <c r="N269" s="96">
        <v>1960</v>
      </c>
      <c r="O269" s="96">
        <v>20022</v>
      </c>
      <c r="P269" s="96">
        <v>1020</v>
      </c>
      <c r="Q269" s="97">
        <f t="shared" si="11"/>
        <v>19374</v>
      </c>
      <c r="R269" s="98">
        <f t="shared" si="10"/>
        <v>13938</v>
      </c>
      <c r="S269" s="186"/>
    </row>
    <row r="270" spans="1:19" s="99" customFormat="1" ht="25.5" x14ac:dyDescent="0.25">
      <c r="A270" s="87">
        <v>258</v>
      </c>
      <c r="B270" s="109" t="s">
        <v>817</v>
      </c>
      <c r="C270" s="89" t="s">
        <v>390</v>
      </c>
      <c r="D270" s="109" t="s">
        <v>391</v>
      </c>
      <c r="E270" s="106" t="s">
        <v>273</v>
      </c>
      <c r="F270" s="91" t="s">
        <v>279</v>
      </c>
      <c r="G270" s="92">
        <f t="shared" si="12"/>
        <v>15.759613364152132</v>
      </c>
      <c r="H270" s="92">
        <v>47.59</v>
      </c>
      <c r="I270" s="92">
        <v>25</v>
      </c>
      <c r="J270" s="92">
        <v>30</v>
      </c>
      <c r="K270" s="94">
        <v>39.74</v>
      </c>
      <c r="L270" s="95">
        <v>0</v>
      </c>
      <c r="M270" s="96">
        <v>29369</v>
      </c>
      <c r="N270" s="96">
        <v>1710</v>
      </c>
      <c r="O270" s="96">
        <v>20022</v>
      </c>
      <c r="P270" s="96">
        <v>1020</v>
      </c>
      <c r="Q270" s="97">
        <f t="shared" si="11"/>
        <v>40826</v>
      </c>
      <c r="R270" s="98">
        <f t="shared" ref="R270:R333" si="13">IF(AND(G270&lt;&gt;0,K270&lt;&gt;0),ROUND(1/G270*(M270+N270)*12+1/K270*(O270+P270)*12,0),IF(K270=0,ROUND(1/G270*(M270+N270)*12,0),IF(G270=0,ROUND(1/K270*(O270+P270)*12,0))))</f>
        <v>30019</v>
      </c>
      <c r="S270" s="186"/>
    </row>
    <row r="271" spans="1:19" s="99" customFormat="1" ht="25.5" x14ac:dyDescent="0.25">
      <c r="A271" s="87">
        <v>259</v>
      </c>
      <c r="B271" s="109" t="s">
        <v>817</v>
      </c>
      <c r="C271" s="89" t="s">
        <v>392</v>
      </c>
      <c r="D271" s="109" t="s">
        <v>393</v>
      </c>
      <c r="E271" s="106" t="s">
        <v>272</v>
      </c>
      <c r="F271" s="91" t="s">
        <v>282</v>
      </c>
      <c r="G271" s="92">
        <f t="shared" si="12"/>
        <v>21.59675</v>
      </c>
      <c r="H271" s="92">
        <v>22</v>
      </c>
      <c r="I271" s="92">
        <v>23.65</v>
      </c>
      <c r="J271" s="92">
        <v>20.09</v>
      </c>
      <c r="K271" s="107">
        <v>61.84</v>
      </c>
      <c r="L271" s="95">
        <v>418</v>
      </c>
      <c r="M271" s="96">
        <v>32704</v>
      </c>
      <c r="N271" s="96">
        <v>1960</v>
      </c>
      <c r="O271" s="96">
        <v>20022</v>
      </c>
      <c r="P271" s="96">
        <v>1020</v>
      </c>
      <c r="Q271" s="97">
        <f t="shared" si="11"/>
        <v>32166</v>
      </c>
      <c r="R271" s="98">
        <f t="shared" si="13"/>
        <v>23344</v>
      </c>
      <c r="S271" s="186"/>
    </row>
    <row r="272" spans="1:19" s="99" customFormat="1" ht="25.5" x14ac:dyDescent="0.25">
      <c r="A272" s="87">
        <v>260</v>
      </c>
      <c r="B272" s="109" t="s">
        <v>817</v>
      </c>
      <c r="C272" s="89" t="s">
        <v>392</v>
      </c>
      <c r="D272" s="109" t="s">
        <v>393</v>
      </c>
      <c r="E272" s="106" t="s">
        <v>273</v>
      </c>
      <c r="F272" s="91" t="s">
        <v>317</v>
      </c>
      <c r="G272" s="92">
        <f t="shared" si="12"/>
        <v>20.271428571428572</v>
      </c>
      <c r="H272" s="92">
        <v>35</v>
      </c>
      <c r="I272" s="92">
        <v>23.65</v>
      </c>
      <c r="J272" s="92">
        <v>30</v>
      </c>
      <c r="K272" s="107">
        <v>40.53</v>
      </c>
      <c r="L272" s="95">
        <v>0</v>
      </c>
      <c r="M272" s="96">
        <v>29369</v>
      </c>
      <c r="N272" s="96">
        <v>1710</v>
      </c>
      <c r="O272" s="96">
        <v>20022</v>
      </c>
      <c r="P272" s="96">
        <v>1020</v>
      </c>
      <c r="Q272" s="97">
        <f t="shared" si="11"/>
        <v>33494</v>
      </c>
      <c r="R272" s="98">
        <f t="shared" si="13"/>
        <v>24628</v>
      </c>
      <c r="S272" s="186"/>
    </row>
    <row r="273" spans="1:19" s="99" customFormat="1" ht="25.5" x14ac:dyDescent="0.25">
      <c r="A273" s="87">
        <v>261</v>
      </c>
      <c r="B273" s="109" t="s">
        <v>817</v>
      </c>
      <c r="C273" s="89" t="s">
        <v>394</v>
      </c>
      <c r="D273" s="109" t="s">
        <v>395</v>
      </c>
      <c r="E273" s="106" t="s">
        <v>272</v>
      </c>
      <c r="F273" s="91" t="s">
        <v>282</v>
      </c>
      <c r="G273" s="92">
        <f t="shared" si="12"/>
        <v>20.387332000000001</v>
      </c>
      <c r="H273" s="92">
        <v>25</v>
      </c>
      <c r="I273" s="92">
        <v>25.37</v>
      </c>
      <c r="J273" s="92">
        <v>20.09</v>
      </c>
      <c r="K273" s="107">
        <v>61.84</v>
      </c>
      <c r="L273" s="95">
        <v>418</v>
      </c>
      <c r="M273" s="96">
        <v>32704</v>
      </c>
      <c r="N273" s="96">
        <v>1960</v>
      </c>
      <c r="O273" s="96">
        <v>20022</v>
      </c>
      <c r="P273" s="96">
        <v>1020</v>
      </c>
      <c r="Q273" s="97">
        <f t="shared" si="11"/>
        <v>33719</v>
      </c>
      <c r="R273" s="98">
        <f t="shared" si="13"/>
        <v>24486</v>
      </c>
      <c r="S273" s="186"/>
    </row>
    <row r="274" spans="1:19" s="99" customFormat="1" ht="25.5" x14ac:dyDescent="0.25">
      <c r="A274" s="87">
        <v>262</v>
      </c>
      <c r="B274" s="109" t="s">
        <v>817</v>
      </c>
      <c r="C274" s="89" t="s">
        <v>394</v>
      </c>
      <c r="D274" s="109" t="s">
        <v>395</v>
      </c>
      <c r="E274" s="106" t="s">
        <v>273</v>
      </c>
      <c r="F274" s="91" t="s">
        <v>373</v>
      </c>
      <c r="G274" s="92">
        <f t="shared" si="12"/>
        <v>14.923529411764706</v>
      </c>
      <c r="H274" s="92">
        <v>51</v>
      </c>
      <c r="I274" s="92">
        <v>25.37</v>
      </c>
      <c r="J274" s="92">
        <v>30</v>
      </c>
      <c r="K274" s="107">
        <v>40.53</v>
      </c>
      <c r="L274" s="95">
        <v>0</v>
      </c>
      <c r="M274" s="96">
        <v>29369</v>
      </c>
      <c r="N274" s="96">
        <v>1710</v>
      </c>
      <c r="O274" s="96">
        <v>20022</v>
      </c>
      <c r="P274" s="96">
        <v>1020</v>
      </c>
      <c r="Q274" s="97">
        <f t="shared" ref="Q274:Q337" si="14">SUM(R274,ROUND(R274*36%,0),L274)</f>
        <v>42461</v>
      </c>
      <c r="R274" s="98">
        <f t="shared" si="13"/>
        <v>31221</v>
      </c>
      <c r="S274" s="186"/>
    </row>
    <row r="275" spans="1:19" s="99" customFormat="1" ht="38.25" x14ac:dyDescent="0.25">
      <c r="A275" s="87">
        <v>263</v>
      </c>
      <c r="B275" s="109" t="s">
        <v>817</v>
      </c>
      <c r="C275" s="89" t="s">
        <v>396</v>
      </c>
      <c r="D275" s="109" t="s">
        <v>397</v>
      </c>
      <c r="E275" s="106" t="s">
        <v>272</v>
      </c>
      <c r="F275" s="91" t="s">
        <v>349</v>
      </c>
      <c r="G275" s="92">
        <f t="shared" si="12"/>
        <v>20.643832432432433</v>
      </c>
      <c r="H275" s="92">
        <v>18.5</v>
      </c>
      <c r="I275" s="92">
        <v>19.010000000000002</v>
      </c>
      <c r="J275" s="92">
        <v>20.09</v>
      </c>
      <c r="K275" s="107">
        <v>61.84</v>
      </c>
      <c r="L275" s="95">
        <v>418</v>
      </c>
      <c r="M275" s="96">
        <v>32704</v>
      </c>
      <c r="N275" s="96">
        <v>1960</v>
      </c>
      <c r="O275" s="96">
        <v>20022</v>
      </c>
      <c r="P275" s="96">
        <v>1020</v>
      </c>
      <c r="Q275" s="97">
        <f t="shared" si="14"/>
        <v>33375</v>
      </c>
      <c r="R275" s="98">
        <f t="shared" si="13"/>
        <v>24233</v>
      </c>
      <c r="S275" s="186"/>
    </row>
    <row r="276" spans="1:19" s="99" customFormat="1" ht="38.25" x14ac:dyDescent="0.25">
      <c r="A276" s="87">
        <v>264</v>
      </c>
      <c r="B276" s="109" t="s">
        <v>817</v>
      </c>
      <c r="C276" s="89" t="s">
        <v>396</v>
      </c>
      <c r="D276" s="109" t="s">
        <v>397</v>
      </c>
      <c r="E276" s="106" t="s">
        <v>273</v>
      </c>
      <c r="F276" s="91" t="s">
        <v>398</v>
      </c>
      <c r="G276" s="92">
        <f t="shared" ref="G276:G341" si="15">I276*J276/H276</f>
        <v>25.346666666666671</v>
      </c>
      <c r="H276" s="92">
        <v>22.5</v>
      </c>
      <c r="I276" s="92">
        <v>19.010000000000002</v>
      </c>
      <c r="J276" s="92">
        <v>30</v>
      </c>
      <c r="K276" s="107">
        <v>62.83</v>
      </c>
      <c r="L276" s="95">
        <v>0</v>
      </c>
      <c r="M276" s="96">
        <v>29369</v>
      </c>
      <c r="N276" s="96">
        <v>1710</v>
      </c>
      <c r="O276" s="96">
        <v>20022</v>
      </c>
      <c r="P276" s="96">
        <v>1020</v>
      </c>
      <c r="Q276" s="97">
        <f t="shared" si="14"/>
        <v>25477</v>
      </c>
      <c r="R276" s="98">
        <f t="shared" si="13"/>
        <v>18733</v>
      </c>
      <c r="S276" s="186"/>
    </row>
    <row r="277" spans="1:19" s="99" customFormat="1" ht="25.5" x14ac:dyDescent="0.25">
      <c r="A277" s="87">
        <v>265</v>
      </c>
      <c r="B277" s="109" t="s">
        <v>817</v>
      </c>
      <c r="C277" s="89" t="s">
        <v>399</v>
      </c>
      <c r="D277" s="109" t="s">
        <v>400</v>
      </c>
      <c r="E277" s="106" t="s">
        <v>272</v>
      </c>
      <c r="F277" s="91"/>
      <c r="G277" s="92">
        <f t="shared" si="15"/>
        <v>23.235800000000001</v>
      </c>
      <c r="H277" s="92">
        <v>20.5</v>
      </c>
      <c r="I277" s="92">
        <v>23.71</v>
      </c>
      <c r="J277" s="92">
        <v>20.09</v>
      </c>
      <c r="K277" s="107">
        <v>61.84</v>
      </c>
      <c r="L277" s="95">
        <v>418</v>
      </c>
      <c r="M277" s="96">
        <v>32704</v>
      </c>
      <c r="N277" s="96">
        <v>1960</v>
      </c>
      <c r="O277" s="96">
        <v>20022</v>
      </c>
      <c r="P277" s="96">
        <v>1020</v>
      </c>
      <c r="Q277" s="97">
        <f t="shared" si="14"/>
        <v>30318</v>
      </c>
      <c r="R277" s="98">
        <f t="shared" si="13"/>
        <v>21985</v>
      </c>
      <c r="S277" s="186"/>
    </row>
    <row r="278" spans="1:19" s="99" customFormat="1" ht="25.5" x14ac:dyDescent="0.25">
      <c r="A278" s="87">
        <v>266</v>
      </c>
      <c r="B278" s="109" t="s">
        <v>817</v>
      </c>
      <c r="C278" s="89" t="s">
        <v>399</v>
      </c>
      <c r="D278" s="109" t="s">
        <v>400</v>
      </c>
      <c r="E278" s="106" t="s">
        <v>273</v>
      </c>
      <c r="F278" s="91"/>
      <c r="G278" s="92">
        <f t="shared" si="15"/>
        <v>19.224324324324325</v>
      </c>
      <c r="H278" s="92">
        <v>37</v>
      </c>
      <c r="I278" s="92">
        <v>23.71</v>
      </c>
      <c r="J278" s="92">
        <v>30</v>
      </c>
      <c r="K278" s="107">
        <v>40.53</v>
      </c>
      <c r="L278" s="95">
        <v>0</v>
      </c>
      <c r="M278" s="96">
        <v>29369</v>
      </c>
      <c r="N278" s="96">
        <v>1710</v>
      </c>
      <c r="O278" s="96">
        <v>20022</v>
      </c>
      <c r="P278" s="96">
        <v>1020</v>
      </c>
      <c r="Q278" s="97">
        <f t="shared" si="14"/>
        <v>34857</v>
      </c>
      <c r="R278" s="98">
        <f t="shared" si="13"/>
        <v>25630</v>
      </c>
      <c r="S278" s="186"/>
    </row>
    <row r="279" spans="1:19" s="99" customFormat="1" ht="25.5" x14ac:dyDescent="0.25">
      <c r="A279" s="87">
        <v>267</v>
      </c>
      <c r="B279" s="109" t="s">
        <v>817</v>
      </c>
      <c r="C279" s="89" t="s">
        <v>401</v>
      </c>
      <c r="D279" s="109" t="s">
        <v>150</v>
      </c>
      <c r="E279" s="106" t="s">
        <v>272</v>
      </c>
      <c r="F279" s="91" t="s">
        <v>303</v>
      </c>
      <c r="G279" s="92">
        <f t="shared" si="15"/>
        <v>18.488730627306271</v>
      </c>
      <c r="H279" s="92">
        <v>27.1</v>
      </c>
      <c r="I279" s="92">
        <v>24.94</v>
      </c>
      <c r="J279" s="92">
        <v>20.09</v>
      </c>
      <c r="K279" s="107">
        <v>61.84</v>
      </c>
      <c r="L279" s="95">
        <v>418</v>
      </c>
      <c r="M279" s="96">
        <v>32704</v>
      </c>
      <c r="N279" s="96">
        <v>1960</v>
      </c>
      <c r="O279" s="96">
        <v>20022</v>
      </c>
      <c r="P279" s="96">
        <v>1020</v>
      </c>
      <c r="Q279" s="97">
        <f t="shared" si="14"/>
        <v>36570</v>
      </c>
      <c r="R279" s="98">
        <f t="shared" si="13"/>
        <v>26582</v>
      </c>
      <c r="S279" s="186"/>
    </row>
    <row r="280" spans="1:19" s="99" customFormat="1" ht="25.5" x14ac:dyDescent="0.25">
      <c r="A280" s="87">
        <v>268</v>
      </c>
      <c r="B280" s="109" t="s">
        <v>817</v>
      </c>
      <c r="C280" s="89" t="s">
        <v>401</v>
      </c>
      <c r="D280" s="106" t="s">
        <v>150</v>
      </c>
      <c r="E280" s="115" t="s">
        <v>298</v>
      </c>
      <c r="F280" s="91" t="s">
        <v>304</v>
      </c>
      <c r="G280" s="92">
        <f t="shared" si="15"/>
        <v>30.802799505969539</v>
      </c>
      <c r="H280" s="92">
        <v>24.29</v>
      </c>
      <c r="I280" s="92">
        <v>24.94</v>
      </c>
      <c r="J280" s="92">
        <v>30</v>
      </c>
      <c r="K280" s="107">
        <v>40.53</v>
      </c>
      <c r="L280" s="95">
        <v>0</v>
      </c>
      <c r="M280" s="96">
        <v>29369</v>
      </c>
      <c r="N280" s="96">
        <v>1710</v>
      </c>
      <c r="O280" s="96">
        <v>20022</v>
      </c>
      <c r="P280" s="96">
        <v>1020</v>
      </c>
      <c r="Q280" s="97">
        <f t="shared" si="14"/>
        <v>24940</v>
      </c>
      <c r="R280" s="98">
        <f t="shared" si="13"/>
        <v>18338</v>
      </c>
      <c r="S280" s="186"/>
    </row>
    <row r="281" spans="1:19" s="99" customFormat="1" ht="51" x14ac:dyDescent="0.25">
      <c r="A281" s="87">
        <v>269</v>
      </c>
      <c r="B281" s="109" t="s">
        <v>817</v>
      </c>
      <c r="C281" s="89" t="s">
        <v>402</v>
      </c>
      <c r="D281" s="109" t="s">
        <v>403</v>
      </c>
      <c r="E281" s="106" t="s">
        <v>272</v>
      </c>
      <c r="F281" s="91" t="s">
        <v>303</v>
      </c>
      <c r="G281" s="92">
        <f t="shared" si="15"/>
        <v>14.157171875</v>
      </c>
      <c r="H281" s="92">
        <v>32</v>
      </c>
      <c r="I281" s="92">
        <v>22.55</v>
      </c>
      <c r="J281" s="92">
        <v>20.09</v>
      </c>
      <c r="K281" s="94">
        <v>60.63</v>
      </c>
      <c r="L281" s="95">
        <v>418</v>
      </c>
      <c r="M281" s="96">
        <v>32704</v>
      </c>
      <c r="N281" s="96">
        <v>1960</v>
      </c>
      <c r="O281" s="96">
        <v>20022</v>
      </c>
      <c r="P281" s="96">
        <v>1020</v>
      </c>
      <c r="Q281" s="97">
        <f t="shared" si="14"/>
        <v>46042</v>
      </c>
      <c r="R281" s="98">
        <f t="shared" si="13"/>
        <v>33547</v>
      </c>
      <c r="S281" s="186"/>
    </row>
    <row r="282" spans="1:19" s="99" customFormat="1" ht="51" x14ac:dyDescent="0.25">
      <c r="A282" s="87">
        <v>270</v>
      </c>
      <c r="B282" s="109" t="s">
        <v>817</v>
      </c>
      <c r="C282" s="89" t="s">
        <v>402</v>
      </c>
      <c r="D282" s="109" t="s">
        <v>403</v>
      </c>
      <c r="E282" s="106" t="s">
        <v>273</v>
      </c>
      <c r="F282" s="91" t="s">
        <v>304</v>
      </c>
      <c r="G282" s="92">
        <f t="shared" si="15"/>
        <v>25.055555555555557</v>
      </c>
      <c r="H282" s="92">
        <v>27</v>
      </c>
      <c r="I282" s="92">
        <v>22.55</v>
      </c>
      <c r="J282" s="92">
        <v>30</v>
      </c>
      <c r="K282" s="94">
        <v>39.74</v>
      </c>
      <c r="L282" s="95">
        <v>0</v>
      </c>
      <c r="M282" s="96">
        <v>29369</v>
      </c>
      <c r="N282" s="96">
        <v>1710</v>
      </c>
      <c r="O282" s="96">
        <v>20022</v>
      </c>
      <c r="P282" s="96">
        <v>1020</v>
      </c>
      <c r="Q282" s="97">
        <f t="shared" si="14"/>
        <v>28885</v>
      </c>
      <c r="R282" s="98">
        <f t="shared" si="13"/>
        <v>21239</v>
      </c>
      <c r="S282" s="186"/>
    </row>
    <row r="283" spans="1:19" s="99" customFormat="1" ht="25.5" x14ac:dyDescent="0.25">
      <c r="A283" s="87">
        <v>271</v>
      </c>
      <c r="B283" s="109" t="s">
        <v>817</v>
      </c>
      <c r="C283" s="89" t="s">
        <v>404</v>
      </c>
      <c r="D283" s="109" t="s">
        <v>405</v>
      </c>
      <c r="E283" s="106" t="s">
        <v>272</v>
      </c>
      <c r="F283" s="91" t="s">
        <v>278</v>
      </c>
      <c r="G283" s="92">
        <f t="shared" si="15"/>
        <v>47.027153558052433</v>
      </c>
      <c r="H283" s="92">
        <v>10.68</v>
      </c>
      <c r="I283" s="92">
        <v>25</v>
      </c>
      <c r="J283" s="92">
        <v>20.09</v>
      </c>
      <c r="K283" s="107">
        <v>61.84</v>
      </c>
      <c r="L283" s="95">
        <v>418</v>
      </c>
      <c r="M283" s="96">
        <v>32704</v>
      </c>
      <c r="N283" s="96">
        <v>1960</v>
      </c>
      <c r="O283" s="96">
        <v>20022</v>
      </c>
      <c r="P283" s="96">
        <v>1020</v>
      </c>
      <c r="Q283" s="97">
        <f t="shared" si="14"/>
        <v>18000</v>
      </c>
      <c r="R283" s="98">
        <f t="shared" si="13"/>
        <v>12928</v>
      </c>
      <c r="S283" s="186"/>
    </row>
    <row r="284" spans="1:19" s="99" customFormat="1" ht="25.5" x14ac:dyDescent="0.25">
      <c r="A284" s="87">
        <v>272</v>
      </c>
      <c r="B284" s="109" t="s">
        <v>817</v>
      </c>
      <c r="C284" s="89" t="s">
        <v>404</v>
      </c>
      <c r="D284" s="109" t="s">
        <v>405</v>
      </c>
      <c r="E284" s="106" t="s">
        <v>273</v>
      </c>
      <c r="F284" s="91" t="s">
        <v>406</v>
      </c>
      <c r="G284" s="92">
        <f t="shared" si="15"/>
        <v>18.177411536597191</v>
      </c>
      <c r="H284" s="92">
        <v>41.26</v>
      </c>
      <c r="I284" s="92">
        <v>25</v>
      </c>
      <c r="J284" s="92">
        <v>30</v>
      </c>
      <c r="K284" s="107">
        <v>43.29</v>
      </c>
      <c r="L284" s="95">
        <v>0</v>
      </c>
      <c r="M284" s="96">
        <v>29369</v>
      </c>
      <c r="N284" s="96">
        <v>1710</v>
      </c>
      <c r="O284" s="96">
        <v>20022</v>
      </c>
      <c r="P284" s="96">
        <v>1020</v>
      </c>
      <c r="Q284" s="97">
        <f t="shared" si="14"/>
        <v>35836</v>
      </c>
      <c r="R284" s="98">
        <f t="shared" si="13"/>
        <v>26350</v>
      </c>
      <c r="S284" s="186"/>
    </row>
    <row r="285" spans="1:19" s="99" customFormat="1" ht="25.5" x14ac:dyDescent="0.25">
      <c r="A285" s="87">
        <v>273</v>
      </c>
      <c r="B285" s="109" t="s">
        <v>817</v>
      </c>
      <c r="C285" s="89" t="s">
        <v>407</v>
      </c>
      <c r="D285" s="109" t="s">
        <v>408</v>
      </c>
      <c r="E285" s="106" t="s">
        <v>272</v>
      </c>
      <c r="F285" s="91" t="s">
        <v>180</v>
      </c>
      <c r="G285" s="92">
        <f t="shared" si="15"/>
        <v>22.080311627906976</v>
      </c>
      <c r="H285" s="92">
        <v>21.5</v>
      </c>
      <c r="I285" s="92">
        <v>23.63</v>
      </c>
      <c r="J285" s="92">
        <v>20.09</v>
      </c>
      <c r="K285" s="107">
        <v>61.84</v>
      </c>
      <c r="L285" s="95">
        <v>418</v>
      </c>
      <c r="M285" s="96">
        <v>32704</v>
      </c>
      <c r="N285" s="96">
        <v>1960</v>
      </c>
      <c r="O285" s="96">
        <v>20022</v>
      </c>
      <c r="P285" s="96">
        <v>1020</v>
      </c>
      <c r="Q285" s="97">
        <f t="shared" si="14"/>
        <v>31592</v>
      </c>
      <c r="R285" s="98">
        <f t="shared" si="13"/>
        <v>22922</v>
      </c>
      <c r="S285" s="186"/>
    </row>
    <row r="286" spans="1:19" s="99" customFormat="1" ht="25.5" x14ac:dyDescent="0.25">
      <c r="A286" s="87">
        <v>274</v>
      </c>
      <c r="B286" s="109" t="s">
        <v>817</v>
      </c>
      <c r="C286" s="89" t="s">
        <v>407</v>
      </c>
      <c r="D286" s="109" t="s">
        <v>408</v>
      </c>
      <c r="E286" s="106" t="s">
        <v>273</v>
      </c>
      <c r="F286" s="91" t="s">
        <v>332</v>
      </c>
      <c r="G286" s="92">
        <f t="shared" si="15"/>
        <v>20.547826086956523</v>
      </c>
      <c r="H286" s="92">
        <v>34.5</v>
      </c>
      <c r="I286" s="92">
        <v>23.63</v>
      </c>
      <c r="J286" s="92">
        <v>30</v>
      </c>
      <c r="K286" s="107">
        <v>43.29</v>
      </c>
      <c r="L286" s="95">
        <v>0</v>
      </c>
      <c r="M286" s="96">
        <v>29369</v>
      </c>
      <c r="N286" s="96">
        <v>1710</v>
      </c>
      <c r="O286" s="96">
        <v>20022</v>
      </c>
      <c r="P286" s="96">
        <v>1020</v>
      </c>
      <c r="Q286" s="97">
        <f t="shared" si="14"/>
        <v>32617</v>
      </c>
      <c r="R286" s="98">
        <f t="shared" si="13"/>
        <v>23983</v>
      </c>
      <c r="S286" s="186"/>
    </row>
    <row r="287" spans="1:19" s="99" customFormat="1" ht="25.5" x14ac:dyDescent="0.25">
      <c r="A287" s="87">
        <v>275</v>
      </c>
      <c r="B287" s="109" t="s">
        <v>817</v>
      </c>
      <c r="C287" s="89" t="s">
        <v>409</v>
      </c>
      <c r="D287" s="109" t="s">
        <v>410</v>
      </c>
      <c r="E287" s="106" t="s">
        <v>272</v>
      </c>
      <c r="F287" s="91" t="s">
        <v>282</v>
      </c>
      <c r="G287" s="92">
        <f t="shared" si="15"/>
        <v>20.287109433962268</v>
      </c>
      <c r="H287" s="92">
        <v>26.5</v>
      </c>
      <c r="I287" s="92">
        <v>26.76</v>
      </c>
      <c r="J287" s="92">
        <v>20.09</v>
      </c>
      <c r="K287" s="107">
        <v>61.84</v>
      </c>
      <c r="L287" s="95">
        <v>418</v>
      </c>
      <c r="M287" s="96">
        <v>32704</v>
      </c>
      <c r="N287" s="96">
        <v>1960</v>
      </c>
      <c r="O287" s="96">
        <v>20022</v>
      </c>
      <c r="P287" s="96">
        <v>1020</v>
      </c>
      <c r="Q287" s="97">
        <f t="shared" si="14"/>
        <v>33856</v>
      </c>
      <c r="R287" s="98">
        <f t="shared" si="13"/>
        <v>24587</v>
      </c>
      <c r="S287" s="186"/>
    </row>
    <row r="288" spans="1:19" s="99" customFormat="1" ht="25.5" x14ac:dyDescent="0.25">
      <c r="A288" s="87">
        <v>276</v>
      </c>
      <c r="B288" s="109" t="s">
        <v>817</v>
      </c>
      <c r="C288" s="89" t="s">
        <v>409</v>
      </c>
      <c r="D288" s="109" t="s">
        <v>410</v>
      </c>
      <c r="E288" s="106" t="s">
        <v>411</v>
      </c>
      <c r="F288" s="91" t="s">
        <v>412</v>
      </c>
      <c r="G288" s="92">
        <f t="shared" si="15"/>
        <v>19.58048780487805</v>
      </c>
      <c r="H288" s="92">
        <v>41</v>
      </c>
      <c r="I288" s="92">
        <v>26.76</v>
      </c>
      <c r="J288" s="92">
        <v>30</v>
      </c>
      <c r="K288" s="107">
        <v>43.29</v>
      </c>
      <c r="L288" s="95">
        <v>0</v>
      </c>
      <c r="M288" s="96">
        <v>29369</v>
      </c>
      <c r="N288" s="96">
        <v>1710</v>
      </c>
      <c r="O288" s="96">
        <v>20022</v>
      </c>
      <c r="P288" s="96">
        <v>1020</v>
      </c>
      <c r="Q288" s="97">
        <f t="shared" si="14"/>
        <v>33837</v>
      </c>
      <c r="R288" s="98">
        <f t="shared" si="13"/>
        <v>24880</v>
      </c>
      <c r="S288" s="186"/>
    </row>
    <row r="289" spans="1:19" s="99" customFormat="1" ht="25.5" x14ac:dyDescent="0.25">
      <c r="A289" s="87">
        <v>277</v>
      </c>
      <c r="B289" s="109" t="s">
        <v>817</v>
      </c>
      <c r="C289" s="89" t="s">
        <v>413</v>
      </c>
      <c r="D289" s="109" t="s">
        <v>414</v>
      </c>
      <c r="E289" s="106" t="s">
        <v>272</v>
      </c>
      <c r="F289" s="91" t="s">
        <v>180</v>
      </c>
      <c r="G289" s="92">
        <f t="shared" si="15"/>
        <v>19.340697297297297</v>
      </c>
      <c r="H289" s="92">
        <v>18.5</v>
      </c>
      <c r="I289" s="92">
        <v>17.809999999999999</v>
      </c>
      <c r="J289" s="92">
        <v>20.09</v>
      </c>
      <c r="K289" s="107">
        <v>61.84</v>
      </c>
      <c r="L289" s="95">
        <v>418</v>
      </c>
      <c r="M289" s="96">
        <v>32704</v>
      </c>
      <c r="N289" s="96">
        <v>1960</v>
      </c>
      <c r="O289" s="96">
        <v>20022</v>
      </c>
      <c r="P289" s="96">
        <v>1020</v>
      </c>
      <c r="Q289" s="97">
        <f t="shared" si="14"/>
        <v>35222</v>
      </c>
      <c r="R289" s="98">
        <f t="shared" si="13"/>
        <v>25591</v>
      </c>
      <c r="S289" s="186"/>
    </row>
    <row r="290" spans="1:19" s="99" customFormat="1" ht="25.5" x14ac:dyDescent="0.25">
      <c r="A290" s="87">
        <v>278</v>
      </c>
      <c r="B290" s="109" t="s">
        <v>817</v>
      </c>
      <c r="C290" s="89" t="s">
        <v>413</v>
      </c>
      <c r="D290" s="109" t="s">
        <v>414</v>
      </c>
      <c r="E290" s="106" t="s">
        <v>411</v>
      </c>
      <c r="F290" s="91" t="s">
        <v>332</v>
      </c>
      <c r="G290" s="92">
        <f t="shared" si="15"/>
        <v>14.638356164383561</v>
      </c>
      <c r="H290" s="92">
        <v>36.5</v>
      </c>
      <c r="I290" s="92">
        <v>17.809999999999999</v>
      </c>
      <c r="J290" s="92">
        <v>30</v>
      </c>
      <c r="K290" s="107">
        <v>43.29</v>
      </c>
      <c r="L290" s="95">
        <v>0</v>
      </c>
      <c r="M290" s="96">
        <v>29369</v>
      </c>
      <c r="N290" s="96">
        <v>1710</v>
      </c>
      <c r="O290" s="96">
        <v>20022</v>
      </c>
      <c r="P290" s="96">
        <v>1020</v>
      </c>
      <c r="Q290" s="97">
        <f t="shared" si="14"/>
        <v>42582</v>
      </c>
      <c r="R290" s="98">
        <f t="shared" si="13"/>
        <v>31310</v>
      </c>
      <c r="S290" s="186"/>
    </row>
    <row r="291" spans="1:19" s="99" customFormat="1" ht="25.5" x14ac:dyDescent="0.25">
      <c r="A291" s="87">
        <v>279</v>
      </c>
      <c r="B291" s="109" t="s">
        <v>817</v>
      </c>
      <c r="C291" s="89" t="s">
        <v>758</v>
      </c>
      <c r="D291" s="106" t="s">
        <v>759</v>
      </c>
      <c r="E291" s="115" t="s">
        <v>272</v>
      </c>
      <c r="F291" s="91" t="s">
        <v>278</v>
      </c>
      <c r="G291" s="92">
        <f t="shared" si="15"/>
        <v>47.027153558052433</v>
      </c>
      <c r="H291" s="92">
        <v>10.68</v>
      </c>
      <c r="I291" s="92">
        <v>25</v>
      </c>
      <c r="J291" s="92">
        <v>20.09</v>
      </c>
      <c r="K291" s="107">
        <v>61.84</v>
      </c>
      <c r="L291" s="95">
        <v>418</v>
      </c>
      <c r="M291" s="96">
        <v>32704</v>
      </c>
      <c r="N291" s="96">
        <v>1960</v>
      </c>
      <c r="O291" s="96">
        <v>20022</v>
      </c>
      <c r="P291" s="96">
        <v>1020</v>
      </c>
      <c r="Q291" s="97">
        <f t="shared" si="14"/>
        <v>18000</v>
      </c>
      <c r="R291" s="98">
        <f t="shared" si="13"/>
        <v>12928</v>
      </c>
      <c r="S291" s="186"/>
    </row>
    <row r="292" spans="1:19" s="99" customFormat="1" ht="25.5" x14ac:dyDescent="0.25">
      <c r="A292" s="87">
        <v>280</v>
      </c>
      <c r="B292" s="109" t="s">
        <v>817</v>
      </c>
      <c r="C292" s="89" t="s">
        <v>758</v>
      </c>
      <c r="D292" s="106" t="s">
        <v>759</v>
      </c>
      <c r="E292" s="115" t="s">
        <v>273</v>
      </c>
      <c r="F292" s="91" t="s">
        <v>454</v>
      </c>
      <c r="G292" s="92">
        <f t="shared" si="15"/>
        <v>18.177411536597191</v>
      </c>
      <c r="H292" s="92">
        <v>41.26</v>
      </c>
      <c r="I292" s="92">
        <v>25</v>
      </c>
      <c r="J292" s="92">
        <v>30</v>
      </c>
      <c r="K292" s="107">
        <v>39.74</v>
      </c>
      <c r="L292" s="95">
        <v>0</v>
      </c>
      <c r="M292" s="96">
        <v>29369</v>
      </c>
      <c r="N292" s="96">
        <v>1710</v>
      </c>
      <c r="O292" s="96">
        <v>20022</v>
      </c>
      <c r="P292" s="96">
        <v>1020</v>
      </c>
      <c r="Q292" s="97">
        <f t="shared" si="14"/>
        <v>36545</v>
      </c>
      <c r="R292" s="98">
        <f t="shared" si="13"/>
        <v>26871</v>
      </c>
      <c r="S292" s="186"/>
    </row>
    <row r="293" spans="1:19" s="99" customFormat="1" ht="25.5" x14ac:dyDescent="0.25">
      <c r="A293" s="87">
        <v>281</v>
      </c>
      <c r="B293" s="109" t="s">
        <v>817</v>
      </c>
      <c r="C293" s="89" t="s">
        <v>416</v>
      </c>
      <c r="D293" s="109" t="s">
        <v>417</v>
      </c>
      <c r="E293" s="106" t="s">
        <v>272</v>
      </c>
      <c r="F293" s="91" t="s">
        <v>282</v>
      </c>
      <c r="G293" s="92">
        <f t="shared" si="15"/>
        <v>24.941333982473221</v>
      </c>
      <c r="H293" s="92">
        <v>20.54</v>
      </c>
      <c r="I293" s="92">
        <v>25.5</v>
      </c>
      <c r="J293" s="92">
        <v>20.09</v>
      </c>
      <c r="K293" s="107">
        <v>61.84</v>
      </c>
      <c r="L293" s="95">
        <v>418</v>
      </c>
      <c r="M293" s="96">
        <v>32704</v>
      </c>
      <c r="N293" s="96">
        <v>1960</v>
      </c>
      <c r="O293" s="96">
        <v>20022</v>
      </c>
      <c r="P293" s="96">
        <v>1020</v>
      </c>
      <c r="Q293" s="97">
        <f t="shared" si="14"/>
        <v>28653</v>
      </c>
      <c r="R293" s="98">
        <f t="shared" si="13"/>
        <v>20761</v>
      </c>
      <c r="S293" s="186"/>
    </row>
    <row r="294" spans="1:19" s="99" customFormat="1" ht="25.5" x14ac:dyDescent="0.25">
      <c r="A294" s="87">
        <v>282</v>
      </c>
      <c r="B294" s="109" t="s">
        <v>817</v>
      </c>
      <c r="C294" s="89" t="s">
        <v>416</v>
      </c>
      <c r="D294" s="109" t="s">
        <v>417</v>
      </c>
      <c r="E294" s="106" t="s">
        <v>411</v>
      </c>
      <c r="F294" s="91" t="s">
        <v>412</v>
      </c>
      <c r="G294" s="92">
        <f t="shared" si="15"/>
        <v>22.277227722772274</v>
      </c>
      <c r="H294" s="92">
        <v>34.340000000000003</v>
      </c>
      <c r="I294" s="92">
        <v>25.5</v>
      </c>
      <c r="J294" s="92">
        <v>30</v>
      </c>
      <c r="K294" s="107">
        <v>43.29</v>
      </c>
      <c r="L294" s="95">
        <v>0</v>
      </c>
      <c r="M294" s="96">
        <v>29369</v>
      </c>
      <c r="N294" s="96">
        <v>1710</v>
      </c>
      <c r="O294" s="96">
        <v>20022</v>
      </c>
      <c r="P294" s="96">
        <v>1020</v>
      </c>
      <c r="Q294" s="97">
        <f t="shared" si="14"/>
        <v>30701</v>
      </c>
      <c r="R294" s="98">
        <f t="shared" si="13"/>
        <v>22574</v>
      </c>
      <c r="S294" s="186"/>
    </row>
    <row r="295" spans="1:19" s="99" customFormat="1" ht="25.5" x14ac:dyDescent="0.25">
      <c r="A295" s="87">
        <v>283</v>
      </c>
      <c r="B295" s="109" t="s">
        <v>817</v>
      </c>
      <c r="C295" s="89" t="s">
        <v>418</v>
      </c>
      <c r="D295" s="109" t="s">
        <v>419</v>
      </c>
      <c r="E295" s="106" t="s">
        <v>272</v>
      </c>
      <c r="F295" s="91" t="s">
        <v>180</v>
      </c>
      <c r="G295" s="92">
        <f t="shared" si="15"/>
        <v>23.348073913043482</v>
      </c>
      <c r="H295" s="92">
        <v>23</v>
      </c>
      <c r="I295" s="92">
        <v>26.73</v>
      </c>
      <c r="J295" s="92">
        <v>20.09</v>
      </c>
      <c r="K295" s="107">
        <v>61.84</v>
      </c>
      <c r="L295" s="95">
        <v>418</v>
      </c>
      <c r="M295" s="96">
        <v>32704</v>
      </c>
      <c r="N295" s="96">
        <v>1960</v>
      </c>
      <c r="O295" s="96">
        <v>20022</v>
      </c>
      <c r="P295" s="96">
        <v>1020</v>
      </c>
      <c r="Q295" s="97">
        <f t="shared" si="14"/>
        <v>30201</v>
      </c>
      <c r="R295" s="98">
        <f t="shared" si="13"/>
        <v>21899</v>
      </c>
      <c r="S295" s="186"/>
    </row>
    <row r="296" spans="1:19" s="99" customFormat="1" ht="25.5" x14ac:dyDescent="0.25">
      <c r="A296" s="87">
        <v>284</v>
      </c>
      <c r="B296" s="109" t="s">
        <v>817</v>
      </c>
      <c r="C296" s="89" t="s">
        <v>418</v>
      </c>
      <c r="D296" s="109" t="s">
        <v>419</v>
      </c>
      <c r="E296" s="106" t="s">
        <v>415</v>
      </c>
      <c r="F296" s="91" t="s">
        <v>350</v>
      </c>
      <c r="G296" s="92">
        <f t="shared" si="15"/>
        <v>15.470588235294118</v>
      </c>
      <c r="H296" s="92">
        <v>51</v>
      </c>
      <c r="I296" s="92">
        <v>26.3</v>
      </c>
      <c r="J296" s="92">
        <v>30</v>
      </c>
      <c r="K296" s="107">
        <v>43.29</v>
      </c>
      <c r="L296" s="95">
        <v>0</v>
      </c>
      <c r="M296" s="96">
        <v>29369</v>
      </c>
      <c r="N296" s="96">
        <v>1710</v>
      </c>
      <c r="O296" s="96">
        <v>20022</v>
      </c>
      <c r="P296" s="96">
        <v>1020</v>
      </c>
      <c r="Q296" s="97">
        <f t="shared" si="14"/>
        <v>40718</v>
      </c>
      <c r="R296" s="98">
        <f t="shared" si="13"/>
        <v>29940</v>
      </c>
      <c r="S296" s="186"/>
    </row>
    <row r="297" spans="1:19" s="99" customFormat="1" ht="25.5" x14ac:dyDescent="0.25">
      <c r="A297" s="87">
        <v>285</v>
      </c>
      <c r="B297" s="109" t="s">
        <v>817</v>
      </c>
      <c r="C297" s="89" t="s">
        <v>420</v>
      </c>
      <c r="D297" s="109" t="s">
        <v>421</v>
      </c>
      <c r="E297" s="106" t="s">
        <v>272</v>
      </c>
      <c r="F297" s="91"/>
      <c r="G297" s="92">
        <f t="shared" si="15"/>
        <v>12.02208908839779</v>
      </c>
      <c r="H297" s="92">
        <v>28.96</v>
      </c>
      <c r="I297" s="92">
        <v>17.329999999999998</v>
      </c>
      <c r="J297" s="92">
        <v>20.09</v>
      </c>
      <c r="K297" s="107">
        <v>61.84</v>
      </c>
      <c r="L297" s="95">
        <v>418</v>
      </c>
      <c r="M297" s="96">
        <v>32704</v>
      </c>
      <c r="N297" s="96">
        <v>1960</v>
      </c>
      <c r="O297" s="96">
        <v>20022</v>
      </c>
      <c r="P297" s="96">
        <v>1020</v>
      </c>
      <c r="Q297" s="97">
        <f t="shared" si="14"/>
        <v>53027</v>
      </c>
      <c r="R297" s="98">
        <f t="shared" si="13"/>
        <v>38683</v>
      </c>
      <c r="S297" s="186"/>
    </row>
    <row r="298" spans="1:19" s="99" customFormat="1" ht="25.5" x14ac:dyDescent="0.25">
      <c r="A298" s="87">
        <v>286</v>
      </c>
      <c r="B298" s="109" t="s">
        <v>817</v>
      </c>
      <c r="C298" s="89" t="s">
        <v>420</v>
      </c>
      <c r="D298" s="109" t="s">
        <v>421</v>
      </c>
      <c r="E298" s="106" t="s">
        <v>273</v>
      </c>
      <c r="F298" s="91"/>
      <c r="G298" s="92">
        <f t="shared" si="15"/>
        <v>13.503896103896103</v>
      </c>
      <c r="H298" s="92">
        <v>38.5</v>
      </c>
      <c r="I298" s="92">
        <v>17.329999999999998</v>
      </c>
      <c r="J298" s="92">
        <v>30</v>
      </c>
      <c r="K298" s="107">
        <v>62.83</v>
      </c>
      <c r="L298" s="95">
        <v>0</v>
      </c>
      <c r="M298" s="96">
        <v>29369</v>
      </c>
      <c r="N298" s="96">
        <v>1710</v>
      </c>
      <c r="O298" s="96">
        <v>20022</v>
      </c>
      <c r="P298" s="96">
        <v>1020</v>
      </c>
      <c r="Q298" s="97">
        <f t="shared" si="14"/>
        <v>43026</v>
      </c>
      <c r="R298" s="98">
        <f t="shared" si="13"/>
        <v>31637</v>
      </c>
      <c r="S298" s="186"/>
    </row>
    <row r="299" spans="1:19" s="99" customFormat="1" ht="25.5" x14ac:dyDescent="0.25">
      <c r="A299" s="87">
        <v>287</v>
      </c>
      <c r="B299" s="109" t="s">
        <v>817</v>
      </c>
      <c r="C299" s="89" t="s">
        <v>422</v>
      </c>
      <c r="D299" s="109" t="s">
        <v>423</v>
      </c>
      <c r="E299" s="106" t="s">
        <v>272</v>
      </c>
      <c r="F299" s="91" t="s">
        <v>335</v>
      </c>
      <c r="G299" s="92">
        <f t="shared" si="15"/>
        <v>17.673269372693728</v>
      </c>
      <c r="H299" s="92">
        <v>27.1</v>
      </c>
      <c r="I299" s="92">
        <v>23.84</v>
      </c>
      <c r="J299" s="92">
        <v>20.09</v>
      </c>
      <c r="K299" s="107">
        <v>61.84</v>
      </c>
      <c r="L299" s="95">
        <v>418</v>
      </c>
      <c r="M299" s="96">
        <v>32704</v>
      </c>
      <c r="N299" s="96">
        <v>1960</v>
      </c>
      <c r="O299" s="96">
        <v>20022</v>
      </c>
      <c r="P299" s="96">
        <v>1020</v>
      </c>
      <c r="Q299" s="97">
        <f t="shared" si="14"/>
        <v>37981</v>
      </c>
      <c r="R299" s="98">
        <f t="shared" si="13"/>
        <v>27620</v>
      </c>
      <c r="S299" s="186"/>
    </row>
    <row r="300" spans="1:19" s="99" customFormat="1" ht="25.5" x14ac:dyDescent="0.25">
      <c r="A300" s="87">
        <v>288</v>
      </c>
      <c r="B300" s="109" t="s">
        <v>817</v>
      </c>
      <c r="C300" s="89" t="s">
        <v>422</v>
      </c>
      <c r="D300" s="109" t="s">
        <v>423</v>
      </c>
      <c r="E300" s="106" t="s">
        <v>273</v>
      </c>
      <c r="F300" s="91" t="s">
        <v>424</v>
      </c>
      <c r="G300" s="92">
        <f t="shared" si="15"/>
        <v>36.304568527918782</v>
      </c>
      <c r="H300" s="92">
        <v>19.7</v>
      </c>
      <c r="I300" s="92">
        <v>23.84</v>
      </c>
      <c r="J300" s="92">
        <v>30</v>
      </c>
      <c r="K300" s="107">
        <v>43.29</v>
      </c>
      <c r="L300" s="95">
        <v>0</v>
      </c>
      <c r="M300" s="96">
        <v>29369</v>
      </c>
      <c r="N300" s="96">
        <v>1710</v>
      </c>
      <c r="O300" s="96">
        <v>20022</v>
      </c>
      <c r="P300" s="96">
        <v>1020</v>
      </c>
      <c r="Q300" s="97">
        <f t="shared" si="14"/>
        <v>21904</v>
      </c>
      <c r="R300" s="98">
        <f t="shared" si="13"/>
        <v>16106</v>
      </c>
      <c r="S300" s="186"/>
    </row>
    <row r="301" spans="1:19" s="99" customFormat="1" ht="25.5" x14ac:dyDescent="0.25">
      <c r="A301" s="87">
        <v>289</v>
      </c>
      <c r="B301" s="109" t="s">
        <v>817</v>
      </c>
      <c r="C301" s="89" t="s">
        <v>425</v>
      </c>
      <c r="D301" s="109" t="s">
        <v>426</v>
      </c>
      <c r="E301" s="106" t="s">
        <v>272</v>
      </c>
      <c r="F301" s="91" t="s">
        <v>278</v>
      </c>
      <c r="G301" s="92">
        <f t="shared" si="15"/>
        <v>47.027153558052433</v>
      </c>
      <c r="H301" s="92">
        <v>10.68</v>
      </c>
      <c r="I301" s="92">
        <v>25</v>
      </c>
      <c r="J301" s="92">
        <v>20.09</v>
      </c>
      <c r="K301" s="107">
        <v>61.84</v>
      </c>
      <c r="L301" s="95">
        <v>418</v>
      </c>
      <c r="M301" s="96">
        <v>32704</v>
      </c>
      <c r="N301" s="96">
        <v>1960</v>
      </c>
      <c r="O301" s="96">
        <v>20022</v>
      </c>
      <c r="P301" s="96">
        <v>1020</v>
      </c>
      <c r="Q301" s="97">
        <f t="shared" si="14"/>
        <v>18000</v>
      </c>
      <c r="R301" s="98">
        <f t="shared" si="13"/>
        <v>12928</v>
      </c>
      <c r="S301" s="186"/>
    </row>
    <row r="302" spans="1:19" s="99" customFormat="1" ht="25.5" x14ac:dyDescent="0.25">
      <c r="A302" s="87">
        <v>290</v>
      </c>
      <c r="B302" s="109" t="s">
        <v>817</v>
      </c>
      <c r="C302" s="89" t="s">
        <v>425</v>
      </c>
      <c r="D302" s="109" t="s">
        <v>426</v>
      </c>
      <c r="E302" s="106" t="s">
        <v>273</v>
      </c>
      <c r="F302" s="91" t="s">
        <v>406</v>
      </c>
      <c r="G302" s="92">
        <f t="shared" si="15"/>
        <v>18.177411536597191</v>
      </c>
      <c r="H302" s="92">
        <v>41.26</v>
      </c>
      <c r="I302" s="92">
        <v>25</v>
      </c>
      <c r="J302" s="92">
        <v>30</v>
      </c>
      <c r="K302" s="107">
        <v>43.29</v>
      </c>
      <c r="L302" s="95">
        <v>0</v>
      </c>
      <c r="M302" s="96">
        <v>29369</v>
      </c>
      <c r="N302" s="96">
        <v>1710</v>
      </c>
      <c r="O302" s="96">
        <v>20022</v>
      </c>
      <c r="P302" s="96">
        <v>1020</v>
      </c>
      <c r="Q302" s="97">
        <f t="shared" si="14"/>
        <v>35836</v>
      </c>
      <c r="R302" s="98">
        <f t="shared" si="13"/>
        <v>26350</v>
      </c>
      <c r="S302" s="186"/>
    </row>
    <row r="303" spans="1:19" s="99" customFormat="1" ht="25.5" x14ac:dyDescent="0.25">
      <c r="A303" s="87">
        <v>291</v>
      </c>
      <c r="B303" s="109" t="s">
        <v>817</v>
      </c>
      <c r="C303" s="89" t="s">
        <v>427</v>
      </c>
      <c r="D303" s="109" t="s">
        <v>428</v>
      </c>
      <c r="E303" s="106" t="s">
        <v>272</v>
      </c>
      <c r="F303" s="91" t="s">
        <v>282</v>
      </c>
      <c r="G303" s="92">
        <f t="shared" si="15"/>
        <v>22.949320930232556</v>
      </c>
      <c r="H303" s="92">
        <v>21.5</v>
      </c>
      <c r="I303" s="92">
        <v>24.56</v>
      </c>
      <c r="J303" s="92">
        <v>20.09</v>
      </c>
      <c r="K303" s="107">
        <v>61.84</v>
      </c>
      <c r="L303" s="95">
        <v>418</v>
      </c>
      <c r="M303" s="96">
        <v>32704</v>
      </c>
      <c r="N303" s="96">
        <v>1960</v>
      </c>
      <c r="O303" s="96">
        <v>20022</v>
      </c>
      <c r="P303" s="96">
        <v>1020</v>
      </c>
      <c r="Q303" s="97">
        <f t="shared" si="14"/>
        <v>30622</v>
      </c>
      <c r="R303" s="98">
        <f t="shared" si="13"/>
        <v>22209</v>
      </c>
      <c r="S303" s="186"/>
    </row>
    <row r="304" spans="1:19" s="99" customFormat="1" ht="25.5" x14ac:dyDescent="0.25">
      <c r="A304" s="87">
        <v>292</v>
      </c>
      <c r="B304" s="109" t="s">
        <v>817</v>
      </c>
      <c r="C304" s="89" t="s">
        <v>427</v>
      </c>
      <c r="D304" s="109" t="s">
        <v>428</v>
      </c>
      <c r="E304" s="106" t="s">
        <v>273</v>
      </c>
      <c r="F304" s="91" t="s">
        <v>332</v>
      </c>
      <c r="G304" s="92">
        <f t="shared" si="15"/>
        <v>21.356521739130432</v>
      </c>
      <c r="H304" s="92">
        <v>34.5</v>
      </c>
      <c r="I304" s="92">
        <v>24.56</v>
      </c>
      <c r="J304" s="92">
        <v>30</v>
      </c>
      <c r="K304" s="107">
        <v>43.29</v>
      </c>
      <c r="L304" s="95">
        <v>0</v>
      </c>
      <c r="M304" s="96">
        <v>29369</v>
      </c>
      <c r="N304" s="96">
        <v>1710</v>
      </c>
      <c r="O304" s="96">
        <v>20022</v>
      </c>
      <c r="P304" s="96">
        <v>1020</v>
      </c>
      <c r="Q304" s="97">
        <f t="shared" si="14"/>
        <v>31683</v>
      </c>
      <c r="R304" s="98">
        <f t="shared" si="13"/>
        <v>23296</v>
      </c>
      <c r="S304" s="186"/>
    </row>
    <row r="305" spans="1:19" s="99" customFormat="1" ht="25.5" x14ac:dyDescent="0.25">
      <c r="A305" s="87">
        <v>293</v>
      </c>
      <c r="B305" s="109" t="s">
        <v>817</v>
      </c>
      <c r="C305" s="89" t="s">
        <v>429</v>
      </c>
      <c r="D305" s="109" t="s">
        <v>430</v>
      </c>
      <c r="E305" s="106" t="s">
        <v>272</v>
      </c>
      <c r="F305" s="91" t="s">
        <v>303</v>
      </c>
      <c r="G305" s="92">
        <f t="shared" si="15"/>
        <v>13.596625</v>
      </c>
      <c r="H305" s="92">
        <v>28</v>
      </c>
      <c r="I305" s="92">
        <v>18.95</v>
      </c>
      <c r="J305" s="92">
        <v>20.09</v>
      </c>
      <c r="K305" s="107">
        <v>61.84</v>
      </c>
      <c r="L305" s="95">
        <v>418</v>
      </c>
      <c r="M305" s="96">
        <v>32704</v>
      </c>
      <c r="N305" s="96">
        <v>1960</v>
      </c>
      <c r="O305" s="96">
        <v>20022</v>
      </c>
      <c r="P305" s="96">
        <v>1020</v>
      </c>
      <c r="Q305" s="97">
        <f t="shared" si="14"/>
        <v>47579</v>
      </c>
      <c r="R305" s="98">
        <f t="shared" si="13"/>
        <v>34677</v>
      </c>
      <c r="S305" s="186"/>
    </row>
    <row r="306" spans="1:19" s="99" customFormat="1" ht="25.5" x14ac:dyDescent="0.25">
      <c r="A306" s="87">
        <v>294</v>
      </c>
      <c r="B306" s="109" t="s">
        <v>817</v>
      </c>
      <c r="C306" s="89" t="s">
        <v>429</v>
      </c>
      <c r="D306" s="109" t="s">
        <v>430</v>
      </c>
      <c r="E306" s="106" t="s">
        <v>273</v>
      </c>
      <c r="F306" s="91" t="s">
        <v>431</v>
      </c>
      <c r="G306" s="92">
        <f t="shared" si="15"/>
        <v>33.441176470588232</v>
      </c>
      <c r="H306" s="92">
        <v>17</v>
      </c>
      <c r="I306" s="92">
        <v>18.95</v>
      </c>
      <c r="J306" s="92">
        <v>30</v>
      </c>
      <c r="K306" s="107">
        <v>62.83</v>
      </c>
      <c r="L306" s="95">
        <v>0</v>
      </c>
      <c r="M306" s="96">
        <v>29369</v>
      </c>
      <c r="N306" s="96">
        <v>1710</v>
      </c>
      <c r="O306" s="96">
        <v>20022</v>
      </c>
      <c r="P306" s="96">
        <v>1020</v>
      </c>
      <c r="Q306" s="97">
        <f t="shared" si="14"/>
        <v>20633</v>
      </c>
      <c r="R306" s="98">
        <f t="shared" si="13"/>
        <v>15171</v>
      </c>
      <c r="S306" s="186"/>
    </row>
    <row r="307" spans="1:19" s="99" customFormat="1" ht="25.5" x14ac:dyDescent="0.25">
      <c r="A307" s="87">
        <v>295</v>
      </c>
      <c r="B307" s="109" t="s">
        <v>817</v>
      </c>
      <c r="C307" s="89" t="s">
        <v>432</v>
      </c>
      <c r="D307" s="106" t="s">
        <v>433</v>
      </c>
      <c r="E307" s="115" t="s">
        <v>272</v>
      </c>
      <c r="F307" s="91" t="s">
        <v>278</v>
      </c>
      <c r="G307" s="92">
        <f t="shared" si="15"/>
        <v>47.027153558052433</v>
      </c>
      <c r="H307" s="92">
        <v>10.68</v>
      </c>
      <c r="I307" s="92">
        <v>25</v>
      </c>
      <c r="J307" s="92">
        <v>20.09</v>
      </c>
      <c r="K307" s="107">
        <v>61.84</v>
      </c>
      <c r="L307" s="95">
        <v>418</v>
      </c>
      <c r="M307" s="96">
        <v>32704</v>
      </c>
      <c r="N307" s="96">
        <v>1960</v>
      </c>
      <c r="O307" s="96">
        <v>20022</v>
      </c>
      <c r="P307" s="96">
        <v>1020</v>
      </c>
      <c r="Q307" s="97">
        <f t="shared" si="14"/>
        <v>18000</v>
      </c>
      <c r="R307" s="98">
        <f t="shared" si="13"/>
        <v>12928</v>
      </c>
      <c r="S307" s="186"/>
    </row>
    <row r="308" spans="1:19" s="99" customFormat="1" ht="25.5" x14ac:dyDescent="0.25">
      <c r="A308" s="87">
        <v>296</v>
      </c>
      <c r="B308" s="109" t="s">
        <v>817</v>
      </c>
      <c r="C308" s="89" t="s">
        <v>432</v>
      </c>
      <c r="D308" s="106" t="s">
        <v>433</v>
      </c>
      <c r="E308" s="115" t="s">
        <v>273</v>
      </c>
      <c r="F308" s="91" t="s">
        <v>434</v>
      </c>
      <c r="G308" s="92">
        <f t="shared" si="15"/>
        <v>13.633884748227596</v>
      </c>
      <c r="H308" s="92">
        <v>55.01</v>
      </c>
      <c r="I308" s="92">
        <v>25</v>
      </c>
      <c r="J308" s="92">
        <v>30</v>
      </c>
      <c r="K308" s="107">
        <v>62.83</v>
      </c>
      <c r="L308" s="95">
        <v>0</v>
      </c>
      <c r="M308" s="96">
        <v>29369</v>
      </c>
      <c r="N308" s="96">
        <v>1710</v>
      </c>
      <c r="O308" s="96">
        <v>20022</v>
      </c>
      <c r="P308" s="96">
        <v>1020</v>
      </c>
      <c r="Q308" s="97">
        <f t="shared" si="14"/>
        <v>42667</v>
      </c>
      <c r="R308" s="98">
        <f t="shared" si="13"/>
        <v>31373</v>
      </c>
      <c r="S308" s="186"/>
    </row>
    <row r="309" spans="1:19" s="99" customFormat="1" ht="25.5" x14ac:dyDescent="0.25">
      <c r="A309" s="87">
        <v>297</v>
      </c>
      <c r="B309" s="109" t="s">
        <v>817</v>
      </c>
      <c r="C309" s="89" t="s">
        <v>435</v>
      </c>
      <c r="D309" s="109" t="s">
        <v>436</v>
      </c>
      <c r="E309" s="106" t="s">
        <v>272</v>
      </c>
      <c r="F309" s="91" t="s">
        <v>349</v>
      </c>
      <c r="G309" s="92">
        <f t="shared" si="15"/>
        <v>22.140000000000004</v>
      </c>
      <c r="H309" s="92">
        <v>18.13</v>
      </c>
      <c r="I309" s="92">
        <v>19.98</v>
      </c>
      <c r="J309" s="92">
        <v>20.09</v>
      </c>
      <c r="K309" s="107">
        <v>61.84</v>
      </c>
      <c r="L309" s="95">
        <v>418</v>
      </c>
      <c r="M309" s="96">
        <v>32704</v>
      </c>
      <c r="N309" s="96">
        <v>1960</v>
      </c>
      <c r="O309" s="96">
        <v>20022</v>
      </c>
      <c r="P309" s="96">
        <v>1020</v>
      </c>
      <c r="Q309" s="97">
        <f t="shared" si="14"/>
        <v>31523</v>
      </c>
      <c r="R309" s="98">
        <f t="shared" si="13"/>
        <v>22871</v>
      </c>
      <c r="S309" s="186"/>
    </row>
    <row r="310" spans="1:19" s="99" customFormat="1" ht="25.5" x14ac:dyDescent="0.25">
      <c r="A310" s="87">
        <v>298</v>
      </c>
      <c r="B310" s="109" t="s">
        <v>817</v>
      </c>
      <c r="C310" s="89" t="s">
        <v>435</v>
      </c>
      <c r="D310" s="109" t="s">
        <v>436</v>
      </c>
      <c r="E310" s="106" t="s">
        <v>273</v>
      </c>
      <c r="F310" s="91" t="s">
        <v>437</v>
      </c>
      <c r="G310" s="92">
        <f t="shared" si="15"/>
        <v>21.923920994879296</v>
      </c>
      <c r="H310" s="92">
        <v>27.34</v>
      </c>
      <c r="I310" s="92">
        <v>19.98</v>
      </c>
      <c r="J310" s="92">
        <v>30</v>
      </c>
      <c r="K310" s="107">
        <v>62.83</v>
      </c>
      <c r="L310" s="95">
        <v>0</v>
      </c>
      <c r="M310" s="96">
        <v>29369</v>
      </c>
      <c r="N310" s="96">
        <v>1710</v>
      </c>
      <c r="O310" s="96">
        <v>20022</v>
      </c>
      <c r="P310" s="96">
        <v>1020</v>
      </c>
      <c r="Q310" s="97">
        <f t="shared" si="14"/>
        <v>28601</v>
      </c>
      <c r="R310" s="98">
        <f t="shared" si="13"/>
        <v>21030</v>
      </c>
      <c r="S310" s="186"/>
    </row>
    <row r="311" spans="1:19" s="99" customFormat="1" ht="25.5" x14ac:dyDescent="0.25">
      <c r="A311" s="87">
        <v>299</v>
      </c>
      <c r="B311" s="109" t="s">
        <v>817</v>
      </c>
      <c r="C311" s="89" t="s">
        <v>438</v>
      </c>
      <c r="D311" s="109" t="s">
        <v>439</v>
      </c>
      <c r="E311" s="106" t="s">
        <v>272</v>
      </c>
      <c r="F311" s="91" t="s">
        <v>349</v>
      </c>
      <c r="G311" s="92">
        <f t="shared" si="15"/>
        <v>20.09</v>
      </c>
      <c r="H311" s="92">
        <v>22</v>
      </c>
      <c r="I311" s="92">
        <v>22</v>
      </c>
      <c r="J311" s="92">
        <v>20.09</v>
      </c>
      <c r="K311" s="107">
        <v>61.84</v>
      </c>
      <c r="L311" s="95">
        <v>418</v>
      </c>
      <c r="M311" s="96">
        <v>32704</v>
      </c>
      <c r="N311" s="96">
        <v>1960</v>
      </c>
      <c r="O311" s="96">
        <v>20022</v>
      </c>
      <c r="P311" s="96">
        <v>1020</v>
      </c>
      <c r="Q311" s="97">
        <f t="shared" si="14"/>
        <v>34130</v>
      </c>
      <c r="R311" s="98">
        <f t="shared" si="13"/>
        <v>24788</v>
      </c>
      <c r="S311" s="186"/>
    </row>
    <row r="312" spans="1:19" s="99" customFormat="1" ht="25.5" x14ac:dyDescent="0.25">
      <c r="A312" s="87">
        <v>300</v>
      </c>
      <c r="B312" s="109" t="s">
        <v>817</v>
      </c>
      <c r="C312" s="89" t="s">
        <v>438</v>
      </c>
      <c r="D312" s="109" t="s">
        <v>439</v>
      </c>
      <c r="E312" s="106" t="s">
        <v>273</v>
      </c>
      <c r="F312" s="91" t="s">
        <v>332</v>
      </c>
      <c r="G312" s="92">
        <f t="shared" si="15"/>
        <v>19.701492537313431</v>
      </c>
      <c r="H312" s="92">
        <v>33.5</v>
      </c>
      <c r="I312" s="92">
        <v>22</v>
      </c>
      <c r="J312" s="92">
        <v>30</v>
      </c>
      <c r="K312" s="107">
        <v>43.29</v>
      </c>
      <c r="L312" s="95">
        <v>0</v>
      </c>
      <c r="M312" s="96">
        <v>29369</v>
      </c>
      <c r="N312" s="96">
        <v>1710</v>
      </c>
      <c r="O312" s="96">
        <v>20022</v>
      </c>
      <c r="P312" s="96">
        <v>1020</v>
      </c>
      <c r="Q312" s="97">
        <f t="shared" si="14"/>
        <v>33678</v>
      </c>
      <c r="R312" s="98">
        <f t="shared" si="13"/>
        <v>24763</v>
      </c>
      <c r="S312" s="186"/>
    </row>
    <row r="313" spans="1:19" s="99" customFormat="1" ht="25.5" x14ac:dyDescent="0.25">
      <c r="A313" s="87">
        <v>301</v>
      </c>
      <c r="B313" s="109" t="s">
        <v>817</v>
      </c>
      <c r="C313" s="89" t="s">
        <v>440</v>
      </c>
      <c r="D313" s="109" t="s">
        <v>441</v>
      </c>
      <c r="E313" s="106" t="s">
        <v>272</v>
      </c>
      <c r="F313" s="91" t="s">
        <v>349</v>
      </c>
      <c r="G313" s="92">
        <f t="shared" si="15"/>
        <v>24.098655813953485</v>
      </c>
      <c r="H313" s="92">
        <v>21.5</v>
      </c>
      <c r="I313" s="92">
        <v>25.79</v>
      </c>
      <c r="J313" s="92">
        <v>20.09</v>
      </c>
      <c r="K313" s="94">
        <v>60.63</v>
      </c>
      <c r="L313" s="95">
        <v>418</v>
      </c>
      <c r="M313" s="96">
        <v>32704</v>
      </c>
      <c r="N313" s="96">
        <v>1960</v>
      </c>
      <c r="O313" s="96">
        <v>20022</v>
      </c>
      <c r="P313" s="96">
        <v>1020</v>
      </c>
      <c r="Q313" s="97">
        <f t="shared" si="14"/>
        <v>29557</v>
      </c>
      <c r="R313" s="98">
        <f t="shared" si="13"/>
        <v>21426</v>
      </c>
      <c r="S313" s="186"/>
    </row>
    <row r="314" spans="1:19" s="99" customFormat="1" ht="25.5" x14ac:dyDescent="0.25">
      <c r="A314" s="87">
        <v>302</v>
      </c>
      <c r="B314" s="109" t="s">
        <v>817</v>
      </c>
      <c r="C314" s="89" t="s">
        <v>440</v>
      </c>
      <c r="D314" s="109" t="s">
        <v>441</v>
      </c>
      <c r="E314" s="106" t="s">
        <v>273</v>
      </c>
      <c r="F314" s="91" t="s">
        <v>442</v>
      </c>
      <c r="G314" s="92">
        <f t="shared" si="15"/>
        <v>19.342499999999998</v>
      </c>
      <c r="H314" s="92">
        <v>40</v>
      </c>
      <c r="I314" s="92">
        <v>25.79</v>
      </c>
      <c r="J314" s="92">
        <v>30</v>
      </c>
      <c r="K314" s="94">
        <v>61.6</v>
      </c>
      <c r="L314" s="95">
        <v>0</v>
      </c>
      <c r="M314" s="96">
        <v>29369</v>
      </c>
      <c r="N314" s="96">
        <v>1710</v>
      </c>
      <c r="O314" s="96">
        <v>20022</v>
      </c>
      <c r="P314" s="96">
        <v>1020</v>
      </c>
      <c r="Q314" s="97">
        <f t="shared" si="14"/>
        <v>31797</v>
      </c>
      <c r="R314" s="98">
        <f t="shared" si="13"/>
        <v>23380</v>
      </c>
      <c r="S314" s="186"/>
    </row>
    <row r="315" spans="1:19" s="99" customFormat="1" ht="25.5" x14ac:dyDescent="0.25">
      <c r="A315" s="87">
        <v>303</v>
      </c>
      <c r="B315" s="109" t="s">
        <v>817</v>
      </c>
      <c r="C315" s="89" t="s">
        <v>443</v>
      </c>
      <c r="D315" s="109" t="s">
        <v>444</v>
      </c>
      <c r="E315" s="106" t="s">
        <v>272</v>
      </c>
      <c r="F315" s="91" t="s">
        <v>335</v>
      </c>
      <c r="G315" s="92">
        <f t="shared" si="15"/>
        <v>15.412441509433961</v>
      </c>
      <c r="H315" s="92">
        <v>26.5</v>
      </c>
      <c r="I315" s="92">
        <v>20.329999999999998</v>
      </c>
      <c r="J315" s="92">
        <v>20.09</v>
      </c>
      <c r="K315" s="107">
        <v>61.84</v>
      </c>
      <c r="L315" s="95">
        <v>418</v>
      </c>
      <c r="M315" s="96">
        <v>32704</v>
      </c>
      <c r="N315" s="96">
        <v>1960</v>
      </c>
      <c r="O315" s="96">
        <v>20022</v>
      </c>
      <c r="P315" s="96">
        <v>1020</v>
      </c>
      <c r="Q315" s="97">
        <f t="shared" si="14"/>
        <v>42676</v>
      </c>
      <c r="R315" s="98">
        <f t="shared" si="13"/>
        <v>31072</v>
      </c>
      <c r="S315" s="186"/>
    </row>
    <row r="316" spans="1:19" s="99" customFormat="1" ht="25.5" x14ac:dyDescent="0.25">
      <c r="A316" s="87">
        <v>304</v>
      </c>
      <c r="B316" s="109" t="s">
        <v>817</v>
      </c>
      <c r="C316" s="89" t="s">
        <v>443</v>
      </c>
      <c r="D316" s="109" t="s">
        <v>444</v>
      </c>
      <c r="E316" s="106" t="s">
        <v>273</v>
      </c>
      <c r="F316" s="91" t="s">
        <v>424</v>
      </c>
      <c r="G316" s="92">
        <f t="shared" si="15"/>
        <v>31.276923076923076</v>
      </c>
      <c r="H316" s="92">
        <v>19.5</v>
      </c>
      <c r="I316" s="92">
        <v>20.329999999999998</v>
      </c>
      <c r="J316" s="92">
        <v>30</v>
      </c>
      <c r="K316" s="107">
        <v>43.29</v>
      </c>
      <c r="L316" s="95">
        <v>0</v>
      </c>
      <c r="M316" s="96">
        <v>29369</v>
      </c>
      <c r="N316" s="96">
        <v>1710</v>
      </c>
      <c r="O316" s="96">
        <v>20022</v>
      </c>
      <c r="P316" s="96">
        <v>1020</v>
      </c>
      <c r="Q316" s="97">
        <f t="shared" si="14"/>
        <v>24150</v>
      </c>
      <c r="R316" s="98">
        <f t="shared" si="13"/>
        <v>17757</v>
      </c>
      <c r="S316" s="186"/>
    </row>
    <row r="317" spans="1:19" s="99" customFormat="1" ht="25.5" x14ac:dyDescent="0.25">
      <c r="A317" s="87">
        <v>305</v>
      </c>
      <c r="B317" s="109" t="s">
        <v>817</v>
      </c>
      <c r="C317" s="89" t="s">
        <v>445</v>
      </c>
      <c r="D317" s="109" t="s">
        <v>446</v>
      </c>
      <c r="E317" s="106" t="s">
        <v>272</v>
      </c>
      <c r="F317" s="91"/>
      <c r="G317" s="92">
        <f t="shared" si="15"/>
        <v>25.000888888888888</v>
      </c>
      <c r="H317" s="92">
        <v>22.5</v>
      </c>
      <c r="I317" s="92">
        <v>28</v>
      </c>
      <c r="J317" s="92">
        <v>20.09</v>
      </c>
      <c r="K317" s="107">
        <v>61.84</v>
      </c>
      <c r="L317" s="95">
        <v>418</v>
      </c>
      <c r="M317" s="96">
        <v>32704</v>
      </c>
      <c r="N317" s="96">
        <v>1960</v>
      </c>
      <c r="O317" s="96">
        <v>20022</v>
      </c>
      <c r="P317" s="96">
        <v>1020</v>
      </c>
      <c r="Q317" s="97">
        <f t="shared" si="14"/>
        <v>28599</v>
      </c>
      <c r="R317" s="98">
        <f t="shared" si="13"/>
        <v>20721</v>
      </c>
      <c r="S317" s="186"/>
    </row>
    <row r="318" spans="1:19" s="99" customFormat="1" ht="25.5" x14ac:dyDescent="0.25">
      <c r="A318" s="87">
        <v>306</v>
      </c>
      <c r="B318" s="109" t="s">
        <v>817</v>
      </c>
      <c r="C318" s="89" t="s">
        <v>445</v>
      </c>
      <c r="D318" s="109" t="s">
        <v>446</v>
      </c>
      <c r="E318" s="106" t="s">
        <v>273</v>
      </c>
      <c r="F318" s="91"/>
      <c r="G318" s="92">
        <f t="shared" si="15"/>
        <v>25.454545454545453</v>
      </c>
      <c r="H318" s="92">
        <v>33</v>
      </c>
      <c r="I318" s="92">
        <v>28</v>
      </c>
      <c r="J318" s="92">
        <v>30</v>
      </c>
      <c r="K318" s="107">
        <v>43.29</v>
      </c>
      <c r="L318" s="95">
        <v>0</v>
      </c>
      <c r="M318" s="96">
        <v>29369</v>
      </c>
      <c r="N318" s="96">
        <v>1710</v>
      </c>
      <c r="O318" s="96">
        <v>20022</v>
      </c>
      <c r="P318" s="96">
        <v>1020</v>
      </c>
      <c r="Q318" s="97">
        <f t="shared" si="14"/>
        <v>27858</v>
      </c>
      <c r="R318" s="98">
        <f t="shared" si="13"/>
        <v>20484</v>
      </c>
      <c r="S318" s="186"/>
    </row>
    <row r="319" spans="1:19" s="99" customFormat="1" ht="25.5" x14ac:dyDescent="0.25">
      <c r="A319" s="87">
        <v>307</v>
      </c>
      <c r="B319" s="109" t="s">
        <v>817</v>
      </c>
      <c r="C319" s="89" t="s">
        <v>447</v>
      </c>
      <c r="D319" s="109" t="s">
        <v>448</v>
      </c>
      <c r="E319" s="106" t="s">
        <v>272</v>
      </c>
      <c r="F319" s="91" t="s">
        <v>282</v>
      </c>
      <c r="G319" s="92">
        <f t="shared" si="15"/>
        <v>25.0488</v>
      </c>
      <c r="H319" s="92">
        <v>20.5</v>
      </c>
      <c r="I319" s="92">
        <v>25.56</v>
      </c>
      <c r="J319" s="92">
        <v>20.09</v>
      </c>
      <c r="K319" s="107">
        <v>61.84</v>
      </c>
      <c r="L319" s="95">
        <v>418</v>
      </c>
      <c r="M319" s="96">
        <v>32704</v>
      </c>
      <c r="N319" s="96">
        <v>1960</v>
      </c>
      <c r="O319" s="96">
        <v>20022</v>
      </c>
      <c r="P319" s="96">
        <v>1020</v>
      </c>
      <c r="Q319" s="97">
        <f t="shared" si="14"/>
        <v>28555</v>
      </c>
      <c r="R319" s="98">
        <f t="shared" si="13"/>
        <v>20689</v>
      </c>
      <c r="S319" s="186"/>
    </row>
    <row r="320" spans="1:19" s="99" customFormat="1" ht="25.5" x14ac:dyDescent="0.25">
      <c r="A320" s="87">
        <v>308</v>
      </c>
      <c r="B320" s="109" t="s">
        <v>817</v>
      </c>
      <c r="C320" s="89" t="s">
        <v>447</v>
      </c>
      <c r="D320" s="109" t="s">
        <v>448</v>
      </c>
      <c r="E320" s="106" t="s">
        <v>273</v>
      </c>
      <c r="F320" s="91" t="s">
        <v>295</v>
      </c>
      <c r="G320" s="92">
        <f t="shared" si="15"/>
        <v>23.593846153846151</v>
      </c>
      <c r="H320" s="92">
        <v>32.5</v>
      </c>
      <c r="I320" s="92">
        <v>25.56</v>
      </c>
      <c r="J320" s="92">
        <v>30</v>
      </c>
      <c r="K320" s="107">
        <v>43.29</v>
      </c>
      <c r="L320" s="95">
        <v>0</v>
      </c>
      <c r="M320" s="96">
        <v>29369</v>
      </c>
      <c r="N320" s="96">
        <v>1710</v>
      </c>
      <c r="O320" s="96">
        <v>20022</v>
      </c>
      <c r="P320" s="96">
        <v>1020</v>
      </c>
      <c r="Q320" s="97">
        <f t="shared" si="14"/>
        <v>29430</v>
      </c>
      <c r="R320" s="98">
        <f t="shared" si="13"/>
        <v>21640</v>
      </c>
      <c r="S320" s="186"/>
    </row>
    <row r="321" spans="1:19" s="99" customFormat="1" ht="25.5" x14ac:dyDescent="0.25">
      <c r="A321" s="87">
        <v>309</v>
      </c>
      <c r="B321" s="109" t="s">
        <v>817</v>
      </c>
      <c r="C321" s="89" t="s">
        <v>449</v>
      </c>
      <c r="D321" s="106" t="s">
        <v>450</v>
      </c>
      <c r="E321" s="115" t="s">
        <v>272</v>
      </c>
      <c r="F321" s="91"/>
      <c r="G321" s="92">
        <f t="shared" si="15"/>
        <v>47.027153558052433</v>
      </c>
      <c r="H321" s="92">
        <v>10.68</v>
      </c>
      <c r="I321" s="92">
        <v>25</v>
      </c>
      <c r="J321" s="92">
        <v>20.09</v>
      </c>
      <c r="K321" s="107">
        <v>61.84</v>
      </c>
      <c r="L321" s="95">
        <v>418</v>
      </c>
      <c r="M321" s="96">
        <v>32704</v>
      </c>
      <c r="N321" s="96">
        <v>1960</v>
      </c>
      <c r="O321" s="96">
        <v>20022</v>
      </c>
      <c r="P321" s="96">
        <v>1020</v>
      </c>
      <c r="Q321" s="97">
        <f t="shared" si="14"/>
        <v>18000</v>
      </c>
      <c r="R321" s="98">
        <f t="shared" si="13"/>
        <v>12928</v>
      </c>
      <c r="S321" s="186"/>
    </row>
    <row r="322" spans="1:19" s="99" customFormat="1" ht="25.5" x14ac:dyDescent="0.25">
      <c r="A322" s="87">
        <v>310</v>
      </c>
      <c r="B322" s="109" t="s">
        <v>817</v>
      </c>
      <c r="C322" s="89" t="s">
        <v>449</v>
      </c>
      <c r="D322" s="106" t="s">
        <v>450</v>
      </c>
      <c r="E322" s="115" t="s">
        <v>273</v>
      </c>
      <c r="F322" s="91"/>
      <c r="G322" s="92">
        <f t="shared" si="15"/>
        <v>16.361256544502616</v>
      </c>
      <c r="H322" s="92">
        <v>45.84</v>
      </c>
      <c r="I322" s="92">
        <v>25</v>
      </c>
      <c r="J322" s="92">
        <v>30</v>
      </c>
      <c r="K322" s="107">
        <v>62.83</v>
      </c>
      <c r="L322" s="95">
        <v>0</v>
      </c>
      <c r="M322" s="96">
        <v>29369</v>
      </c>
      <c r="N322" s="96">
        <v>1710</v>
      </c>
      <c r="O322" s="96">
        <v>20022</v>
      </c>
      <c r="P322" s="96">
        <v>1020</v>
      </c>
      <c r="Q322" s="97">
        <f t="shared" si="14"/>
        <v>36466</v>
      </c>
      <c r="R322" s="98">
        <f t="shared" si="13"/>
        <v>26813</v>
      </c>
      <c r="S322" s="186"/>
    </row>
    <row r="323" spans="1:19" s="99" customFormat="1" ht="25.5" x14ac:dyDescent="0.25">
      <c r="A323" s="87">
        <v>311</v>
      </c>
      <c r="B323" s="109" t="s">
        <v>817</v>
      </c>
      <c r="C323" s="89" t="s">
        <v>451</v>
      </c>
      <c r="D323" s="109" t="s">
        <v>452</v>
      </c>
      <c r="E323" s="106" t="s">
        <v>272</v>
      </c>
      <c r="F323" s="91" t="s">
        <v>453</v>
      </c>
      <c r="G323" s="92">
        <f t="shared" si="15"/>
        <v>33.173712021136062</v>
      </c>
      <c r="H323" s="92">
        <v>15.14</v>
      </c>
      <c r="I323" s="92">
        <v>25</v>
      </c>
      <c r="J323" s="92">
        <v>20.09</v>
      </c>
      <c r="K323" s="94">
        <v>60.63</v>
      </c>
      <c r="L323" s="95">
        <v>418</v>
      </c>
      <c r="M323" s="96">
        <v>32704</v>
      </c>
      <c r="N323" s="96">
        <v>1960</v>
      </c>
      <c r="O323" s="96">
        <v>20022</v>
      </c>
      <c r="P323" s="96">
        <v>1020</v>
      </c>
      <c r="Q323" s="97">
        <f t="shared" si="14"/>
        <v>23135</v>
      </c>
      <c r="R323" s="98">
        <f t="shared" si="13"/>
        <v>16704</v>
      </c>
      <c r="S323" s="186"/>
    </row>
    <row r="324" spans="1:19" s="99" customFormat="1" ht="25.5" x14ac:dyDescent="0.25">
      <c r="A324" s="87">
        <v>312</v>
      </c>
      <c r="B324" s="109" t="s">
        <v>817</v>
      </c>
      <c r="C324" s="89" t="s">
        <v>451</v>
      </c>
      <c r="D324" s="109" t="s">
        <v>452</v>
      </c>
      <c r="E324" s="106" t="s">
        <v>273</v>
      </c>
      <c r="F324" s="91" t="s">
        <v>454</v>
      </c>
      <c r="G324" s="92">
        <f t="shared" si="15"/>
        <v>18.177411536597191</v>
      </c>
      <c r="H324" s="92">
        <v>41.26</v>
      </c>
      <c r="I324" s="92">
        <v>25</v>
      </c>
      <c r="J324" s="92">
        <v>30</v>
      </c>
      <c r="K324" s="94">
        <v>39.74</v>
      </c>
      <c r="L324" s="95">
        <v>0</v>
      </c>
      <c r="M324" s="96">
        <v>29369</v>
      </c>
      <c r="N324" s="96">
        <v>1710</v>
      </c>
      <c r="O324" s="96">
        <v>20022</v>
      </c>
      <c r="P324" s="96">
        <v>1020</v>
      </c>
      <c r="Q324" s="97">
        <f t="shared" si="14"/>
        <v>36545</v>
      </c>
      <c r="R324" s="98">
        <f t="shared" si="13"/>
        <v>26871</v>
      </c>
      <c r="S324" s="186"/>
    </row>
    <row r="325" spans="1:19" s="99" customFormat="1" ht="25.5" x14ac:dyDescent="0.25">
      <c r="A325" s="87">
        <v>313</v>
      </c>
      <c r="B325" s="109" t="s">
        <v>817</v>
      </c>
      <c r="C325" s="89" t="s">
        <v>455</v>
      </c>
      <c r="D325" s="109" t="s">
        <v>456</v>
      </c>
      <c r="E325" s="106" t="s">
        <v>272</v>
      </c>
      <c r="F325" s="91" t="s">
        <v>282</v>
      </c>
      <c r="G325" s="92">
        <f t="shared" si="15"/>
        <v>20.016945454545457</v>
      </c>
      <c r="H325" s="92">
        <v>22</v>
      </c>
      <c r="I325" s="92">
        <v>21.92</v>
      </c>
      <c r="J325" s="92">
        <v>20.09</v>
      </c>
      <c r="K325" s="107">
        <v>61.84</v>
      </c>
      <c r="L325" s="95">
        <v>418</v>
      </c>
      <c r="M325" s="96">
        <v>32704</v>
      </c>
      <c r="N325" s="96">
        <v>1960</v>
      </c>
      <c r="O325" s="96">
        <v>20022</v>
      </c>
      <c r="P325" s="96">
        <v>1020</v>
      </c>
      <c r="Q325" s="97">
        <f t="shared" si="14"/>
        <v>34233</v>
      </c>
      <c r="R325" s="98">
        <f t="shared" si="13"/>
        <v>24864</v>
      </c>
      <c r="S325" s="186"/>
    </row>
    <row r="326" spans="1:19" s="99" customFormat="1" ht="25.5" x14ac:dyDescent="0.25">
      <c r="A326" s="87">
        <v>314</v>
      </c>
      <c r="B326" s="109" t="s">
        <v>817</v>
      </c>
      <c r="C326" s="89" t="s">
        <v>455</v>
      </c>
      <c r="D326" s="109" t="s">
        <v>456</v>
      </c>
      <c r="E326" s="106" t="s">
        <v>273</v>
      </c>
      <c r="F326" s="91" t="s">
        <v>457</v>
      </c>
      <c r="G326" s="92">
        <f t="shared" si="15"/>
        <v>13.700000000000001</v>
      </c>
      <c r="H326" s="92">
        <v>48</v>
      </c>
      <c r="I326" s="92">
        <v>21.92</v>
      </c>
      <c r="J326" s="92">
        <v>30</v>
      </c>
      <c r="K326" s="107">
        <v>40.53</v>
      </c>
      <c r="L326" s="95">
        <v>0</v>
      </c>
      <c r="M326" s="96">
        <v>29369</v>
      </c>
      <c r="N326" s="96">
        <v>1710</v>
      </c>
      <c r="O326" s="96">
        <v>20022</v>
      </c>
      <c r="P326" s="96">
        <v>1020</v>
      </c>
      <c r="Q326" s="97">
        <f t="shared" si="14"/>
        <v>45496</v>
      </c>
      <c r="R326" s="98">
        <f t="shared" si="13"/>
        <v>33453</v>
      </c>
      <c r="S326" s="186"/>
    </row>
    <row r="327" spans="1:19" s="99" customFormat="1" ht="25.5" x14ac:dyDescent="0.25">
      <c r="A327" s="87">
        <v>315</v>
      </c>
      <c r="B327" s="109" t="s">
        <v>817</v>
      </c>
      <c r="C327" s="89" t="s">
        <v>458</v>
      </c>
      <c r="D327" s="109" t="s">
        <v>459</v>
      </c>
      <c r="E327" s="106" t="s">
        <v>272</v>
      </c>
      <c r="F327" s="91" t="s">
        <v>282</v>
      </c>
      <c r="G327" s="92">
        <f t="shared" si="15"/>
        <v>20.188400000000001</v>
      </c>
      <c r="H327" s="92">
        <v>24.5</v>
      </c>
      <c r="I327" s="92">
        <v>24.62</v>
      </c>
      <c r="J327" s="92">
        <v>20.09</v>
      </c>
      <c r="K327" s="107">
        <v>61.84</v>
      </c>
      <c r="L327" s="95">
        <v>418</v>
      </c>
      <c r="M327" s="96">
        <v>32704</v>
      </c>
      <c r="N327" s="96">
        <v>1960</v>
      </c>
      <c r="O327" s="96">
        <v>20022</v>
      </c>
      <c r="P327" s="96">
        <v>1020</v>
      </c>
      <c r="Q327" s="97">
        <f t="shared" si="14"/>
        <v>33992</v>
      </c>
      <c r="R327" s="98">
        <f t="shared" si="13"/>
        <v>24687</v>
      </c>
      <c r="S327" s="186"/>
    </row>
    <row r="328" spans="1:19" s="99" customFormat="1" ht="25.5" x14ac:dyDescent="0.25">
      <c r="A328" s="87">
        <v>316</v>
      </c>
      <c r="B328" s="109" t="s">
        <v>817</v>
      </c>
      <c r="C328" s="89" t="s">
        <v>458</v>
      </c>
      <c r="D328" s="109" t="s">
        <v>459</v>
      </c>
      <c r="E328" s="106" t="s">
        <v>273</v>
      </c>
      <c r="F328" s="91" t="s">
        <v>457</v>
      </c>
      <c r="G328" s="92">
        <f t="shared" si="15"/>
        <v>14.482352941176471</v>
      </c>
      <c r="H328" s="92">
        <v>51</v>
      </c>
      <c r="I328" s="92">
        <v>24.62</v>
      </c>
      <c r="J328" s="92">
        <v>30</v>
      </c>
      <c r="K328" s="107">
        <v>40.53</v>
      </c>
      <c r="L328" s="95">
        <v>0</v>
      </c>
      <c r="M328" s="96">
        <v>29369</v>
      </c>
      <c r="N328" s="96">
        <v>1710</v>
      </c>
      <c r="O328" s="96">
        <v>20022</v>
      </c>
      <c r="P328" s="96">
        <v>1020</v>
      </c>
      <c r="Q328" s="97">
        <f t="shared" si="14"/>
        <v>43496</v>
      </c>
      <c r="R328" s="98">
        <f t="shared" si="13"/>
        <v>31982</v>
      </c>
      <c r="S328" s="186"/>
    </row>
    <row r="329" spans="1:19" s="99" customFormat="1" ht="25.5" x14ac:dyDescent="0.25">
      <c r="A329" s="87">
        <v>317</v>
      </c>
      <c r="B329" s="109" t="s">
        <v>817</v>
      </c>
      <c r="C329" s="89" t="s">
        <v>460</v>
      </c>
      <c r="D329" s="109" t="s">
        <v>461</v>
      </c>
      <c r="E329" s="106" t="s">
        <v>272</v>
      </c>
      <c r="F329" s="91" t="s">
        <v>282</v>
      </c>
      <c r="G329" s="92">
        <f t="shared" si="15"/>
        <v>21.618799999999997</v>
      </c>
      <c r="H329" s="92">
        <v>20.5</v>
      </c>
      <c r="I329" s="92">
        <v>22.06</v>
      </c>
      <c r="J329" s="92">
        <v>20.09</v>
      </c>
      <c r="K329" s="107">
        <v>61.84</v>
      </c>
      <c r="L329" s="95">
        <v>418</v>
      </c>
      <c r="M329" s="96">
        <v>32704</v>
      </c>
      <c r="N329" s="96">
        <v>1960</v>
      </c>
      <c r="O329" s="96">
        <v>20022</v>
      </c>
      <c r="P329" s="96">
        <v>1020</v>
      </c>
      <c r="Q329" s="97">
        <f t="shared" si="14"/>
        <v>32139</v>
      </c>
      <c r="R329" s="98">
        <f t="shared" si="13"/>
        <v>23324</v>
      </c>
      <c r="S329" s="186"/>
    </row>
    <row r="330" spans="1:19" s="99" customFormat="1" ht="25.5" x14ac:dyDescent="0.25">
      <c r="A330" s="87">
        <v>318</v>
      </c>
      <c r="B330" s="109" t="s">
        <v>817</v>
      </c>
      <c r="C330" s="89" t="s">
        <v>460</v>
      </c>
      <c r="D330" s="109" t="s">
        <v>461</v>
      </c>
      <c r="E330" s="106" t="s">
        <v>273</v>
      </c>
      <c r="F330" s="91" t="s">
        <v>457</v>
      </c>
      <c r="G330" s="92">
        <f t="shared" si="15"/>
        <v>12.255555555555555</v>
      </c>
      <c r="H330" s="92">
        <v>54</v>
      </c>
      <c r="I330" s="92">
        <v>22.06</v>
      </c>
      <c r="J330" s="92">
        <v>30</v>
      </c>
      <c r="K330" s="107">
        <v>40.53</v>
      </c>
      <c r="L330" s="95">
        <v>0</v>
      </c>
      <c r="M330" s="96">
        <v>29369</v>
      </c>
      <c r="N330" s="96">
        <v>1710</v>
      </c>
      <c r="O330" s="96">
        <v>20022</v>
      </c>
      <c r="P330" s="96">
        <v>1020</v>
      </c>
      <c r="Q330" s="97">
        <f t="shared" si="14"/>
        <v>49859</v>
      </c>
      <c r="R330" s="98">
        <f t="shared" si="13"/>
        <v>36661</v>
      </c>
      <c r="S330" s="186"/>
    </row>
    <row r="331" spans="1:19" s="99" customFormat="1" ht="25.5" x14ac:dyDescent="0.25">
      <c r="A331" s="87">
        <v>319</v>
      </c>
      <c r="B331" s="109" t="s">
        <v>817</v>
      </c>
      <c r="C331" s="89" t="s">
        <v>462</v>
      </c>
      <c r="D331" s="109" t="s">
        <v>463</v>
      </c>
      <c r="E331" s="106" t="s">
        <v>272</v>
      </c>
      <c r="F331" s="91" t="s">
        <v>335</v>
      </c>
      <c r="G331" s="92">
        <f t="shared" si="15"/>
        <v>13.637251655629138</v>
      </c>
      <c r="H331" s="92">
        <v>15.1</v>
      </c>
      <c r="I331" s="92">
        <v>10.25</v>
      </c>
      <c r="J331" s="92">
        <v>20.09</v>
      </c>
      <c r="K331" s="107">
        <v>61.84</v>
      </c>
      <c r="L331" s="95">
        <v>418</v>
      </c>
      <c r="M331" s="96">
        <v>32704</v>
      </c>
      <c r="N331" s="96">
        <v>1960</v>
      </c>
      <c r="O331" s="96">
        <v>20022</v>
      </c>
      <c r="P331" s="96">
        <v>1020</v>
      </c>
      <c r="Q331" s="97">
        <f t="shared" si="14"/>
        <v>47455</v>
      </c>
      <c r="R331" s="98">
        <f t="shared" si="13"/>
        <v>34586</v>
      </c>
      <c r="S331" s="186"/>
    </row>
    <row r="332" spans="1:19" s="99" customFormat="1" ht="25.5" x14ac:dyDescent="0.25">
      <c r="A332" s="87">
        <v>320</v>
      </c>
      <c r="B332" s="109" t="s">
        <v>817</v>
      </c>
      <c r="C332" s="89" t="s">
        <v>462</v>
      </c>
      <c r="D332" s="109" t="s">
        <v>463</v>
      </c>
      <c r="E332" s="106" t="s">
        <v>273</v>
      </c>
      <c r="F332" s="91" t="s">
        <v>299</v>
      </c>
      <c r="G332" s="92">
        <f t="shared" si="15"/>
        <v>12.551020408163266</v>
      </c>
      <c r="H332" s="92">
        <v>24.5</v>
      </c>
      <c r="I332" s="92">
        <v>10.25</v>
      </c>
      <c r="J332" s="92">
        <v>30</v>
      </c>
      <c r="K332" s="107">
        <v>40.53</v>
      </c>
      <c r="L332" s="95">
        <v>0</v>
      </c>
      <c r="M332" s="96">
        <v>29369</v>
      </c>
      <c r="N332" s="96">
        <v>1710</v>
      </c>
      <c r="O332" s="96">
        <v>20022</v>
      </c>
      <c r="P332" s="96">
        <v>1020</v>
      </c>
      <c r="Q332" s="97">
        <f t="shared" si="14"/>
        <v>48885</v>
      </c>
      <c r="R332" s="98">
        <f t="shared" si="13"/>
        <v>35945</v>
      </c>
      <c r="S332" s="186"/>
    </row>
    <row r="333" spans="1:19" s="99" customFormat="1" ht="25.5" x14ac:dyDescent="0.25">
      <c r="A333" s="87">
        <v>321</v>
      </c>
      <c r="B333" s="109" t="s">
        <v>819</v>
      </c>
      <c r="C333" s="89" t="s">
        <v>464</v>
      </c>
      <c r="D333" s="109" t="s">
        <v>465</v>
      </c>
      <c r="E333" s="106"/>
      <c r="F333" s="91" t="s">
        <v>103</v>
      </c>
      <c r="G333" s="92">
        <f t="shared" si="15"/>
        <v>15.274678124999999</v>
      </c>
      <c r="H333" s="92">
        <v>32</v>
      </c>
      <c r="I333" s="92">
        <v>24.33</v>
      </c>
      <c r="J333" s="92">
        <v>20.09</v>
      </c>
      <c r="K333" s="107">
        <v>41.4</v>
      </c>
      <c r="L333" s="95">
        <v>606</v>
      </c>
      <c r="M333" s="96">
        <v>32658</v>
      </c>
      <c r="N333" s="96">
        <v>1960</v>
      </c>
      <c r="O333" s="96">
        <v>20335</v>
      </c>
      <c r="P333" s="96">
        <v>1050</v>
      </c>
      <c r="Q333" s="97">
        <f t="shared" si="14"/>
        <v>46023</v>
      </c>
      <c r="R333" s="98">
        <f t="shared" si="13"/>
        <v>33395</v>
      </c>
      <c r="S333" s="186"/>
    </row>
    <row r="334" spans="1:19" s="99" customFormat="1" ht="25.5" x14ac:dyDescent="0.25">
      <c r="A334" s="87">
        <v>322</v>
      </c>
      <c r="B334" s="109" t="s">
        <v>819</v>
      </c>
      <c r="C334" s="89" t="s">
        <v>466</v>
      </c>
      <c r="D334" s="109" t="s">
        <v>467</v>
      </c>
      <c r="E334" s="106"/>
      <c r="F334" s="91" t="s">
        <v>180</v>
      </c>
      <c r="G334" s="92">
        <f t="shared" si="15"/>
        <v>9.4541176470588226</v>
      </c>
      <c r="H334" s="92">
        <v>34</v>
      </c>
      <c r="I334" s="92">
        <v>16</v>
      </c>
      <c r="J334" s="92">
        <v>20.09</v>
      </c>
      <c r="K334" s="107">
        <v>24.03</v>
      </c>
      <c r="L334" s="95">
        <v>606</v>
      </c>
      <c r="M334" s="96">
        <v>32658</v>
      </c>
      <c r="N334" s="96">
        <v>1960</v>
      </c>
      <c r="O334" s="96">
        <v>20335</v>
      </c>
      <c r="P334" s="96">
        <v>1050</v>
      </c>
      <c r="Q334" s="97">
        <f t="shared" si="14"/>
        <v>74888</v>
      </c>
      <c r="R334" s="98">
        <f t="shared" ref="R334:R351" si="16">IF(AND(G334&lt;&gt;0,K334&lt;&gt;0),ROUND(1/G334*(M334+N334)*12+1/K334*(O334+P334)*12,0),IF(K334=0,ROUND(1/G334*(M334+N334)*12,0),IF(G334=0,ROUND(1/K334*(O334+P334)*12,0))))</f>
        <v>54619</v>
      </c>
      <c r="S334" s="186"/>
    </row>
    <row r="335" spans="1:19" s="99" customFormat="1" ht="25.5" x14ac:dyDescent="0.25">
      <c r="A335" s="87">
        <v>323</v>
      </c>
      <c r="B335" s="109" t="s">
        <v>819</v>
      </c>
      <c r="C335" s="89" t="s">
        <v>468</v>
      </c>
      <c r="D335" s="109" t="s">
        <v>469</v>
      </c>
      <c r="E335" s="106"/>
      <c r="F335" s="91" t="s">
        <v>173</v>
      </c>
      <c r="G335" s="92">
        <f t="shared" si="15"/>
        <v>9.8480392156862742</v>
      </c>
      <c r="H335" s="92">
        <v>51</v>
      </c>
      <c r="I335" s="92">
        <v>25</v>
      </c>
      <c r="J335" s="92">
        <v>20.09</v>
      </c>
      <c r="K335" s="107">
        <v>34.729999999999997</v>
      </c>
      <c r="L335" s="95">
        <v>606</v>
      </c>
      <c r="M335" s="96">
        <v>32658</v>
      </c>
      <c r="N335" s="96">
        <v>1960</v>
      </c>
      <c r="O335" s="96">
        <v>20335</v>
      </c>
      <c r="P335" s="96">
        <v>1050</v>
      </c>
      <c r="Q335" s="97">
        <f t="shared" si="14"/>
        <v>68024</v>
      </c>
      <c r="R335" s="98">
        <f t="shared" si="16"/>
        <v>49572</v>
      </c>
      <c r="S335" s="186"/>
    </row>
    <row r="336" spans="1:19" s="99" customFormat="1" ht="38.25" x14ac:dyDescent="0.25">
      <c r="A336" s="87">
        <v>324</v>
      </c>
      <c r="B336" s="109" t="s">
        <v>819</v>
      </c>
      <c r="C336" s="89" t="s">
        <v>470</v>
      </c>
      <c r="D336" s="109" t="s">
        <v>471</v>
      </c>
      <c r="E336" s="106"/>
      <c r="F336" s="91" t="s">
        <v>170</v>
      </c>
      <c r="G336" s="92">
        <f t="shared" si="15"/>
        <v>10.624519230769231</v>
      </c>
      <c r="H336" s="92">
        <v>52</v>
      </c>
      <c r="I336" s="92">
        <v>27.5</v>
      </c>
      <c r="J336" s="92">
        <v>20.09</v>
      </c>
      <c r="K336" s="107">
        <v>34.729999999999997</v>
      </c>
      <c r="L336" s="95">
        <v>606</v>
      </c>
      <c r="M336" s="96">
        <v>32658</v>
      </c>
      <c r="N336" s="96">
        <v>1960</v>
      </c>
      <c r="O336" s="96">
        <v>20335</v>
      </c>
      <c r="P336" s="96">
        <v>1050</v>
      </c>
      <c r="Q336" s="97">
        <f t="shared" si="14"/>
        <v>63831</v>
      </c>
      <c r="R336" s="98">
        <f t="shared" si="16"/>
        <v>46489</v>
      </c>
      <c r="S336" s="186"/>
    </row>
    <row r="337" spans="1:19" s="99" customFormat="1" ht="25.5" x14ac:dyDescent="0.25">
      <c r="A337" s="87">
        <v>325</v>
      </c>
      <c r="B337" s="109" t="s">
        <v>819</v>
      </c>
      <c r="C337" s="89" t="s">
        <v>472</v>
      </c>
      <c r="D337" s="109" t="s">
        <v>473</v>
      </c>
      <c r="E337" s="106"/>
      <c r="F337" s="91" t="s">
        <v>170</v>
      </c>
      <c r="G337" s="92">
        <f t="shared" si="15"/>
        <v>10.774354347826089</v>
      </c>
      <c r="H337" s="92">
        <v>46</v>
      </c>
      <c r="I337" s="92">
        <v>24.67</v>
      </c>
      <c r="J337" s="92">
        <v>20.09</v>
      </c>
      <c r="K337" s="107">
        <v>34.729999999999997</v>
      </c>
      <c r="L337" s="95">
        <v>606</v>
      </c>
      <c r="M337" s="96">
        <v>32658</v>
      </c>
      <c r="N337" s="96">
        <v>1960</v>
      </c>
      <c r="O337" s="96">
        <v>20335</v>
      </c>
      <c r="P337" s="96">
        <v>1050</v>
      </c>
      <c r="Q337" s="97">
        <f t="shared" si="14"/>
        <v>63091</v>
      </c>
      <c r="R337" s="98">
        <f t="shared" si="16"/>
        <v>45945</v>
      </c>
      <c r="S337" s="186"/>
    </row>
    <row r="338" spans="1:19" s="99" customFormat="1" ht="25.5" x14ac:dyDescent="0.25">
      <c r="A338" s="87">
        <v>326</v>
      </c>
      <c r="B338" s="109" t="s">
        <v>819</v>
      </c>
      <c r="C338" s="89" t="s">
        <v>474</v>
      </c>
      <c r="D338" s="109" t="s">
        <v>475</v>
      </c>
      <c r="E338" s="106"/>
      <c r="F338" s="91" t="s">
        <v>170</v>
      </c>
      <c r="G338" s="92">
        <f t="shared" si="15"/>
        <v>11.049500000000002</v>
      </c>
      <c r="H338" s="92">
        <v>26</v>
      </c>
      <c r="I338" s="92">
        <v>14.3</v>
      </c>
      <c r="J338" s="92">
        <v>20.09</v>
      </c>
      <c r="K338" s="107">
        <v>34.729999999999997</v>
      </c>
      <c r="L338" s="95">
        <v>606</v>
      </c>
      <c r="M338" s="96">
        <v>32658</v>
      </c>
      <c r="N338" s="96">
        <v>1960</v>
      </c>
      <c r="O338" s="96">
        <v>20335</v>
      </c>
      <c r="P338" s="96">
        <v>1050</v>
      </c>
      <c r="Q338" s="97">
        <f t="shared" ref="Q338:Q351" si="17">SUM(R338,ROUND(R338*36%,0),L338)</f>
        <v>61786</v>
      </c>
      <c r="R338" s="98">
        <f t="shared" si="16"/>
        <v>44985</v>
      </c>
      <c r="S338" s="186"/>
    </row>
    <row r="339" spans="1:19" s="99" customFormat="1" ht="25.5" x14ac:dyDescent="0.25">
      <c r="A339" s="87">
        <v>327</v>
      </c>
      <c r="B339" s="109" t="s">
        <v>819</v>
      </c>
      <c r="C339" s="89" t="s">
        <v>476</v>
      </c>
      <c r="D339" s="109" t="s">
        <v>477</v>
      </c>
      <c r="E339" s="106"/>
      <c r="F339" s="91" t="s">
        <v>170</v>
      </c>
      <c r="G339" s="92">
        <f t="shared" si="15"/>
        <v>11.2217</v>
      </c>
      <c r="H339" s="92">
        <v>42</v>
      </c>
      <c r="I339" s="92">
        <v>23.46</v>
      </c>
      <c r="J339" s="92">
        <v>20.09</v>
      </c>
      <c r="K339" s="107">
        <v>34.729999999999997</v>
      </c>
      <c r="L339" s="95">
        <v>606</v>
      </c>
      <c r="M339" s="96">
        <v>32658</v>
      </c>
      <c r="N339" s="96">
        <v>1960</v>
      </c>
      <c r="O339" s="96">
        <v>20335</v>
      </c>
      <c r="P339" s="96">
        <v>1050</v>
      </c>
      <c r="Q339" s="97">
        <f t="shared" si="17"/>
        <v>61001</v>
      </c>
      <c r="R339" s="98">
        <f t="shared" si="16"/>
        <v>44408</v>
      </c>
      <c r="S339" s="186"/>
    </row>
    <row r="340" spans="1:19" s="99" customFormat="1" ht="25.5" x14ac:dyDescent="0.25">
      <c r="A340" s="87">
        <v>328</v>
      </c>
      <c r="B340" s="109" t="s">
        <v>819</v>
      </c>
      <c r="C340" s="89" t="s">
        <v>478</v>
      </c>
      <c r="D340" s="109" t="s">
        <v>479</v>
      </c>
      <c r="E340" s="106"/>
      <c r="F340" s="91" t="s">
        <v>170</v>
      </c>
      <c r="G340" s="92">
        <f t="shared" si="15"/>
        <v>11.0495</v>
      </c>
      <c r="H340" s="92">
        <v>40</v>
      </c>
      <c r="I340" s="92">
        <v>22</v>
      </c>
      <c r="J340" s="92">
        <v>20.09</v>
      </c>
      <c r="K340" s="107">
        <v>34.729999999999997</v>
      </c>
      <c r="L340" s="95">
        <v>606</v>
      </c>
      <c r="M340" s="96">
        <v>32658</v>
      </c>
      <c r="N340" s="96">
        <v>1960</v>
      </c>
      <c r="O340" s="96">
        <v>20335</v>
      </c>
      <c r="P340" s="96">
        <v>1050</v>
      </c>
      <c r="Q340" s="97">
        <f t="shared" si="17"/>
        <v>61786</v>
      </c>
      <c r="R340" s="98">
        <f t="shared" si="16"/>
        <v>44985</v>
      </c>
      <c r="S340" s="186"/>
    </row>
    <row r="341" spans="1:19" s="99" customFormat="1" ht="25.5" x14ac:dyDescent="0.25">
      <c r="A341" s="87">
        <v>329</v>
      </c>
      <c r="B341" s="109" t="s">
        <v>819</v>
      </c>
      <c r="C341" s="89" t="s">
        <v>480</v>
      </c>
      <c r="D341" s="109" t="s">
        <v>481</v>
      </c>
      <c r="E341" s="106"/>
      <c r="F341" s="91" t="s">
        <v>180</v>
      </c>
      <c r="G341" s="92">
        <f t="shared" si="15"/>
        <v>9.8249666666666666</v>
      </c>
      <c r="H341" s="92">
        <v>42</v>
      </c>
      <c r="I341" s="92">
        <v>20.54</v>
      </c>
      <c r="J341" s="92">
        <v>20.09</v>
      </c>
      <c r="K341" s="107">
        <v>24.03</v>
      </c>
      <c r="L341" s="95">
        <v>606</v>
      </c>
      <c r="M341" s="96">
        <v>32658</v>
      </c>
      <c r="N341" s="96">
        <v>1960</v>
      </c>
      <c r="O341" s="96">
        <v>20335</v>
      </c>
      <c r="P341" s="96">
        <v>1050</v>
      </c>
      <c r="Q341" s="97">
        <f t="shared" si="17"/>
        <v>72633</v>
      </c>
      <c r="R341" s="98">
        <f t="shared" si="16"/>
        <v>52961</v>
      </c>
      <c r="S341" s="186"/>
    </row>
    <row r="342" spans="1:19" s="99" customFormat="1" ht="25.5" x14ac:dyDescent="0.25">
      <c r="A342" s="87">
        <v>330</v>
      </c>
      <c r="B342" s="109" t="s">
        <v>819</v>
      </c>
      <c r="C342" s="89" t="s">
        <v>482</v>
      </c>
      <c r="D342" s="109" t="s">
        <v>483</v>
      </c>
      <c r="E342" s="106"/>
      <c r="F342" s="91" t="s">
        <v>10</v>
      </c>
      <c r="G342" s="92">
        <f t="shared" ref="G342:G351" si="18">I342*J342/H342</f>
        <v>12.21837272727273</v>
      </c>
      <c r="H342" s="92">
        <v>44</v>
      </c>
      <c r="I342" s="92">
        <v>26.76</v>
      </c>
      <c r="J342" s="92">
        <v>20.09</v>
      </c>
      <c r="K342" s="107">
        <v>49.95</v>
      </c>
      <c r="L342" s="95">
        <v>606</v>
      </c>
      <c r="M342" s="96">
        <v>32658</v>
      </c>
      <c r="N342" s="96">
        <v>1960</v>
      </c>
      <c r="O342" s="96">
        <v>20335</v>
      </c>
      <c r="P342" s="96">
        <v>1050</v>
      </c>
      <c r="Q342" s="97">
        <f t="shared" si="17"/>
        <v>53832</v>
      </c>
      <c r="R342" s="98">
        <f t="shared" si="16"/>
        <v>39137</v>
      </c>
      <c r="S342" s="186"/>
    </row>
    <row r="343" spans="1:19" s="99" customFormat="1" ht="25.5" x14ac:dyDescent="0.25">
      <c r="A343" s="87">
        <v>331</v>
      </c>
      <c r="B343" s="109" t="s">
        <v>819</v>
      </c>
      <c r="C343" s="89" t="s">
        <v>484</v>
      </c>
      <c r="D343" s="109" t="s">
        <v>182</v>
      </c>
      <c r="E343" s="106"/>
      <c r="F343" s="91" t="s">
        <v>10</v>
      </c>
      <c r="G343" s="92">
        <f t="shared" si="18"/>
        <v>11.0495</v>
      </c>
      <c r="H343" s="92">
        <v>15</v>
      </c>
      <c r="I343" s="92">
        <v>8.25</v>
      </c>
      <c r="J343" s="92">
        <v>20.09</v>
      </c>
      <c r="K343" s="107">
        <v>49.95</v>
      </c>
      <c r="L343" s="95">
        <v>606</v>
      </c>
      <c r="M343" s="96">
        <v>32658</v>
      </c>
      <c r="N343" s="96">
        <v>1960</v>
      </c>
      <c r="O343" s="96">
        <v>20335</v>
      </c>
      <c r="P343" s="96">
        <v>1050</v>
      </c>
      <c r="Q343" s="97">
        <f t="shared" si="17"/>
        <v>58723</v>
      </c>
      <c r="R343" s="98">
        <f t="shared" si="16"/>
        <v>42733</v>
      </c>
      <c r="S343" s="186"/>
    </row>
    <row r="344" spans="1:19" s="99" customFormat="1" ht="25.5" x14ac:dyDescent="0.25">
      <c r="A344" s="87">
        <v>332</v>
      </c>
      <c r="B344" s="109" t="s">
        <v>819</v>
      </c>
      <c r="C344" s="89" t="s">
        <v>485</v>
      </c>
      <c r="D344" s="109" t="s">
        <v>486</v>
      </c>
      <c r="E344" s="106"/>
      <c r="F344" s="91" t="s">
        <v>10</v>
      </c>
      <c r="G344" s="92">
        <f t="shared" si="18"/>
        <v>11.0495</v>
      </c>
      <c r="H344" s="92">
        <v>10</v>
      </c>
      <c r="I344" s="92">
        <v>5.5</v>
      </c>
      <c r="J344" s="92">
        <v>20.09</v>
      </c>
      <c r="K344" s="107">
        <v>49.95</v>
      </c>
      <c r="L344" s="95">
        <v>606</v>
      </c>
      <c r="M344" s="96">
        <v>32658</v>
      </c>
      <c r="N344" s="96">
        <v>1960</v>
      </c>
      <c r="O344" s="96">
        <v>20335</v>
      </c>
      <c r="P344" s="96">
        <v>1050</v>
      </c>
      <c r="Q344" s="97">
        <f t="shared" si="17"/>
        <v>58723</v>
      </c>
      <c r="R344" s="98">
        <f t="shared" si="16"/>
        <v>42733</v>
      </c>
      <c r="S344" s="186"/>
    </row>
    <row r="345" spans="1:19" s="99" customFormat="1" ht="25.5" x14ac:dyDescent="0.25">
      <c r="A345" s="87">
        <v>333</v>
      </c>
      <c r="B345" s="109" t="s">
        <v>819</v>
      </c>
      <c r="C345" s="89" t="s">
        <v>487</v>
      </c>
      <c r="D345" s="109" t="s">
        <v>195</v>
      </c>
      <c r="E345" s="106"/>
      <c r="F345" s="91" t="s">
        <v>10</v>
      </c>
      <c r="G345" s="92">
        <f t="shared" si="18"/>
        <v>12.89526875</v>
      </c>
      <c r="H345" s="92">
        <v>32</v>
      </c>
      <c r="I345" s="92">
        <v>20.54</v>
      </c>
      <c r="J345" s="92">
        <v>20.09</v>
      </c>
      <c r="K345" s="107">
        <v>49.95</v>
      </c>
      <c r="L345" s="95">
        <v>606</v>
      </c>
      <c r="M345" s="96">
        <v>32658</v>
      </c>
      <c r="N345" s="96">
        <v>1960</v>
      </c>
      <c r="O345" s="96">
        <v>20335</v>
      </c>
      <c r="P345" s="96">
        <v>1050</v>
      </c>
      <c r="Q345" s="97">
        <f t="shared" si="17"/>
        <v>51405</v>
      </c>
      <c r="R345" s="98">
        <f t="shared" si="16"/>
        <v>37352</v>
      </c>
      <c r="S345" s="186"/>
    </row>
    <row r="346" spans="1:19" s="99" customFormat="1" ht="25.5" x14ac:dyDescent="0.25">
      <c r="A346" s="87">
        <v>334</v>
      </c>
      <c r="B346" s="109" t="s">
        <v>819</v>
      </c>
      <c r="C346" s="89" t="s">
        <v>488</v>
      </c>
      <c r="D346" s="109" t="s">
        <v>489</v>
      </c>
      <c r="E346" s="106"/>
      <c r="F346" s="91"/>
      <c r="G346" s="92">
        <f t="shared" si="18"/>
        <v>12.614651162790697</v>
      </c>
      <c r="H346" s="92">
        <v>43</v>
      </c>
      <c r="I346" s="92">
        <v>27</v>
      </c>
      <c r="J346" s="92">
        <v>20.09</v>
      </c>
      <c r="K346" s="94">
        <v>48.97</v>
      </c>
      <c r="L346" s="95">
        <v>606</v>
      </c>
      <c r="M346" s="96">
        <v>32658</v>
      </c>
      <c r="N346" s="96">
        <v>1960</v>
      </c>
      <c r="O346" s="96">
        <v>20335</v>
      </c>
      <c r="P346" s="96">
        <v>1050</v>
      </c>
      <c r="Q346" s="97">
        <f t="shared" si="17"/>
        <v>52520</v>
      </c>
      <c r="R346" s="98">
        <f t="shared" si="16"/>
        <v>38172</v>
      </c>
      <c r="S346" s="186"/>
    </row>
    <row r="347" spans="1:19" s="99" customFormat="1" ht="25.5" x14ac:dyDescent="0.25">
      <c r="A347" s="87">
        <v>335</v>
      </c>
      <c r="B347" s="109" t="s">
        <v>819</v>
      </c>
      <c r="C347" s="89" t="s">
        <v>490</v>
      </c>
      <c r="D347" s="109" t="s">
        <v>491</v>
      </c>
      <c r="E347" s="106"/>
      <c r="F347" s="91" t="s">
        <v>198</v>
      </c>
      <c r="G347" s="92">
        <f t="shared" si="18"/>
        <v>13.212129411764707</v>
      </c>
      <c r="H347" s="92">
        <v>34</v>
      </c>
      <c r="I347" s="92">
        <v>22.36</v>
      </c>
      <c r="J347" s="92">
        <v>20.09</v>
      </c>
      <c r="K347" s="107">
        <v>45.84</v>
      </c>
      <c r="L347" s="95">
        <v>606</v>
      </c>
      <c r="M347" s="96">
        <v>32658</v>
      </c>
      <c r="N347" s="96">
        <v>1960</v>
      </c>
      <c r="O347" s="96">
        <v>20335</v>
      </c>
      <c r="P347" s="96">
        <v>1050</v>
      </c>
      <c r="Q347" s="97">
        <f t="shared" si="17"/>
        <v>50980</v>
      </c>
      <c r="R347" s="98">
        <f t="shared" si="16"/>
        <v>37040</v>
      </c>
      <c r="S347" s="186"/>
    </row>
    <row r="348" spans="1:19" s="99" customFormat="1" ht="25.5" x14ac:dyDescent="0.25">
      <c r="A348" s="87">
        <v>336</v>
      </c>
      <c r="B348" s="109" t="s">
        <v>819</v>
      </c>
      <c r="C348" s="89" t="s">
        <v>492</v>
      </c>
      <c r="D348" s="109" t="s">
        <v>493</v>
      </c>
      <c r="E348" s="106"/>
      <c r="F348" s="91" t="s">
        <v>198</v>
      </c>
      <c r="G348" s="92">
        <f t="shared" si="18"/>
        <v>12.537116666666666</v>
      </c>
      <c r="H348" s="92">
        <v>42</v>
      </c>
      <c r="I348" s="92">
        <v>26.21</v>
      </c>
      <c r="J348" s="92">
        <v>20.09</v>
      </c>
      <c r="K348" s="107">
        <v>45.84</v>
      </c>
      <c r="L348" s="95">
        <v>606</v>
      </c>
      <c r="M348" s="96">
        <v>32658</v>
      </c>
      <c r="N348" s="96">
        <v>1960</v>
      </c>
      <c r="O348" s="96">
        <v>20335</v>
      </c>
      <c r="P348" s="96">
        <v>1050</v>
      </c>
      <c r="Q348" s="97">
        <f t="shared" si="17"/>
        <v>53283</v>
      </c>
      <c r="R348" s="98">
        <f t="shared" si="16"/>
        <v>38733</v>
      </c>
      <c r="S348" s="186"/>
    </row>
    <row r="349" spans="1:19" s="99" customFormat="1" ht="25.5" x14ac:dyDescent="0.25">
      <c r="A349" s="87">
        <v>337</v>
      </c>
      <c r="B349" s="109" t="s">
        <v>819</v>
      </c>
      <c r="C349" s="89" t="s">
        <v>494</v>
      </c>
      <c r="D349" s="109" t="s">
        <v>495</v>
      </c>
      <c r="E349" s="106"/>
      <c r="F349" s="91" t="s">
        <v>239</v>
      </c>
      <c r="G349" s="92">
        <f t="shared" si="18"/>
        <v>7.6769446808510633</v>
      </c>
      <c r="H349" s="92">
        <v>47</v>
      </c>
      <c r="I349" s="92">
        <v>17.96</v>
      </c>
      <c r="J349" s="92">
        <v>20.09</v>
      </c>
      <c r="K349" s="107">
        <v>27.34</v>
      </c>
      <c r="L349" s="95">
        <v>606</v>
      </c>
      <c r="M349" s="96">
        <v>32658</v>
      </c>
      <c r="N349" s="96">
        <v>1960</v>
      </c>
      <c r="O349" s="96">
        <v>20335</v>
      </c>
      <c r="P349" s="96">
        <v>1050</v>
      </c>
      <c r="Q349" s="97">
        <f t="shared" si="17"/>
        <v>86963</v>
      </c>
      <c r="R349" s="98">
        <f t="shared" si="16"/>
        <v>63498</v>
      </c>
      <c r="S349" s="186"/>
    </row>
    <row r="350" spans="1:19" s="99" customFormat="1" ht="51" x14ac:dyDescent="0.25">
      <c r="A350" s="87">
        <v>338</v>
      </c>
      <c r="B350" s="109" t="s">
        <v>819</v>
      </c>
      <c r="C350" s="89" t="s">
        <v>496</v>
      </c>
      <c r="D350" s="109" t="s">
        <v>497</v>
      </c>
      <c r="E350" s="106"/>
      <c r="F350" s="91" t="s">
        <v>239</v>
      </c>
      <c r="G350" s="92">
        <f t="shared" si="18"/>
        <v>6.0763438596491222</v>
      </c>
      <c r="H350" s="92">
        <v>57</v>
      </c>
      <c r="I350" s="92">
        <v>17.239999999999998</v>
      </c>
      <c r="J350" s="92">
        <v>20.09</v>
      </c>
      <c r="K350" s="107">
        <v>27.34</v>
      </c>
      <c r="L350" s="95">
        <v>606</v>
      </c>
      <c r="M350" s="96">
        <v>32658</v>
      </c>
      <c r="N350" s="96">
        <v>1960</v>
      </c>
      <c r="O350" s="96">
        <v>20335</v>
      </c>
      <c r="P350" s="96">
        <v>1050</v>
      </c>
      <c r="Q350" s="97">
        <f t="shared" si="17"/>
        <v>106349</v>
      </c>
      <c r="R350" s="98">
        <f t="shared" si="16"/>
        <v>77752</v>
      </c>
      <c r="S350" s="186"/>
    </row>
    <row r="351" spans="1:19" s="99" customFormat="1" ht="51" x14ac:dyDescent="0.25">
      <c r="A351" s="87">
        <v>339</v>
      </c>
      <c r="B351" s="109" t="s">
        <v>819</v>
      </c>
      <c r="C351" s="89" t="s">
        <v>498</v>
      </c>
      <c r="D351" s="109" t="s">
        <v>499</v>
      </c>
      <c r="E351" s="106"/>
      <c r="F351" s="91" t="s">
        <v>239</v>
      </c>
      <c r="G351" s="92">
        <f t="shared" si="18"/>
        <v>6.0763438596491222</v>
      </c>
      <c r="H351" s="92">
        <v>57</v>
      </c>
      <c r="I351" s="92">
        <v>17.239999999999998</v>
      </c>
      <c r="J351" s="92">
        <v>20.09</v>
      </c>
      <c r="K351" s="107">
        <v>27.34</v>
      </c>
      <c r="L351" s="95">
        <v>606</v>
      </c>
      <c r="M351" s="96">
        <v>32658</v>
      </c>
      <c r="N351" s="96">
        <v>1960</v>
      </c>
      <c r="O351" s="96">
        <v>20335</v>
      </c>
      <c r="P351" s="96">
        <v>1050</v>
      </c>
      <c r="Q351" s="97">
        <f t="shared" si="17"/>
        <v>106349</v>
      </c>
      <c r="R351" s="98">
        <f t="shared" si="16"/>
        <v>77752</v>
      </c>
      <c r="S351" s="186"/>
    </row>
    <row r="352" spans="1:19" s="99" customFormat="1" ht="48" x14ac:dyDescent="0.25">
      <c r="A352" s="87">
        <v>340</v>
      </c>
      <c r="B352" s="88" t="s">
        <v>820</v>
      </c>
      <c r="C352" s="89"/>
      <c r="D352" s="90" t="s">
        <v>760</v>
      </c>
      <c r="E352" s="116"/>
      <c r="F352" s="116" t="s">
        <v>48</v>
      </c>
      <c r="G352" s="117"/>
      <c r="H352" s="93"/>
      <c r="I352" s="93"/>
      <c r="J352" s="93"/>
      <c r="K352" s="94"/>
      <c r="L352" s="95"/>
      <c r="M352" s="96">
        <v>30505</v>
      </c>
      <c r="N352" s="96">
        <v>2010</v>
      </c>
      <c r="O352" s="96">
        <v>19903</v>
      </c>
      <c r="P352" s="96">
        <v>1050</v>
      </c>
      <c r="Q352" s="97"/>
      <c r="R352" s="98"/>
      <c r="S352" s="186"/>
    </row>
    <row r="353" spans="1:19" s="99" customFormat="1" ht="48" x14ac:dyDescent="0.25">
      <c r="A353" s="87">
        <v>341</v>
      </c>
      <c r="B353" s="119" t="s">
        <v>821</v>
      </c>
      <c r="C353" s="89"/>
      <c r="D353" s="120" t="s">
        <v>761</v>
      </c>
      <c r="E353" s="116"/>
      <c r="F353" s="116" t="s">
        <v>48</v>
      </c>
      <c r="G353" s="117"/>
      <c r="H353" s="93"/>
      <c r="I353" s="93"/>
      <c r="J353" s="93"/>
      <c r="K353" s="94"/>
      <c r="L353" s="95"/>
      <c r="M353" s="96">
        <v>30505</v>
      </c>
      <c r="N353" s="96">
        <v>2010</v>
      </c>
      <c r="O353" s="96">
        <v>19903</v>
      </c>
      <c r="P353" s="96">
        <v>1050</v>
      </c>
      <c r="Q353" s="97"/>
      <c r="R353" s="98"/>
      <c r="S353" s="186"/>
    </row>
    <row r="354" spans="1:19" s="99" customFormat="1" ht="48" x14ac:dyDescent="0.25">
      <c r="A354" s="87">
        <v>342</v>
      </c>
      <c r="B354" s="119" t="s">
        <v>822</v>
      </c>
      <c r="C354" s="89"/>
      <c r="D354" s="120" t="s">
        <v>762</v>
      </c>
      <c r="E354" s="116"/>
      <c r="F354" s="116" t="s">
        <v>48</v>
      </c>
      <c r="G354" s="93"/>
      <c r="H354" s="93"/>
      <c r="I354" s="93"/>
      <c r="J354" s="93"/>
      <c r="K354" s="93"/>
      <c r="L354" s="95"/>
      <c r="M354" s="96">
        <v>29953</v>
      </c>
      <c r="N354" s="96">
        <v>1810</v>
      </c>
      <c r="O354" s="96">
        <v>19903</v>
      </c>
      <c r="P354" s="96">
        <v>1050</v>
      </c>
      <c r="Q354" s="97"/>
      <c r="R354" s="98"/>
      <c r="S354" s="186"/>
    </row>
    <row r="355" spans="1:19" s="99" customFormat="1" ht="38.25" x14ac:dyDescent="0.25">
      <c r="A355" s="87">
        <v>343</v>
      </c>
      <c r="B355" s="109" t="s">
        <v>823</v>
      </c>
      <c r="C355" s="89"/>
      <c r="D355" s="106" t="s">
        <v>500</v>
      </c>
      <c r="E355" s="121"/>
      <c r="F355" s="91"/>
      <c r="G355" s="93">
        <v>195</v>
      </c>
      <c r="H355" s="93"/>
      <c r="I355" s="93"/>
      <c r="J355" s="93"/>
      <c r="K355" s="107">
        <v>390</v>
      </c>
      <c r="L355" s="95">
        <v>16</v>
      </c>
      <c r="M355" s="96">
        <v>29142</v>
      </c>
      <c r="N355" s="96">
        <v>1560</v>
      </c>
      <c r="O355" s="96">
        <v>20471</v>
      </c>
      <c r="P355" s="96">
        <v>1000</v>
      </c>
      <c r="Q355" s="97">
        <f t="shared" ref="Q355:Q359" si="19">SUM(R355,ROUND(R355*36%,0),L355)</f>
        <v>3484</v>
      </c>
      <c r="R355" s="98">
        <f>IF(AND(G355&lt;&gt;0,K355&lt;&gt;0),ROUND(1/G355*(M355+N355)*12+1/K355*(O355+P355)*12,0),IF(K355=0,ROUND(1/G355*(M355+N355)*12,0),IF(G355=0,ROUND(1/K355*(O355+P355)*12,0))))</f>
        <v>2550</v>
      </c>
      <c r="S355" s="186"/>
    </row>
    <row r="356" spans="1:19" s="99" customFormat="1" ht="38.25" x14ac:dyDescent="0.25">
      <c r="A356" s="87">
        <v>344</v>
      </c>
      <c r="B356" s="109" t="s">
        <v>824</v>
      </c>
      <c r="C356" s="89"/>
      <c r="D356" s="106" t="s">
        <v>501</v>
      </c>
      <c r="E356" s="121"/>
      <c r="F356" s="91"/>
      <c r="G356" s="93">
        <v>370.65</v>
      </c>
      <c r="H356" s="93"/>
      <c r="I356" s="93"/>
      <c r="J356" s="93"/>
      <c r="K356" s="107">
        <v>0</v>
      </c>
      <c r="L356" s="95">
        <v>14</v>
      </c>
      <c r="M356" s="96">
        <v>26216</v>
      </c>
      <c r="N356" s="96">
        <v>1060</v>
      </c>
      <c r="O356" s="96"/>
      <c r="P356" s="96"/>
      <c r="Q356" s="97">
        <f t="shared" si="19"/>
        <v>1215</v>
      </c>
      <c r="R356" s="98">
        <f>IF(AND(G356&lt;&gt;0,K356&lt;&gt;0),ROUND(1/G356*(M356+N356)*12+1/K356*(O356+P356)*12,0),IF(K356=0,ROUND(1/G356*(M356+N356)*12,0),IF(G356=0,ROUND(1/K356*(O356+P356)*12,0))))</f>
        <v>883</v>
      </c>
      <c r="S356" s="186"/>
    </row>
    <row r="357" spans="1:19" s="99" customFormat="1" ht="38.25" x14ac:dyDescent="0.25">
      <c r="A357" s="87">
        <v>345</v>
      </c>
      <c r="B357" s="109" t="s">
        <v>824</v>
      </c>
      <c r="C357" s="89"/>
      <c r="D357" s="106" t="s">
        <v>502</v>
      </c>
      <c r="E357" s="122"/>
      <c r="F357" s="123"/>
      <c r="G357" s="124">
        <v>35</v>
      </c>
      <c r="H357" s="125"/>
      <c r="I357" s="126"/>
      <c r="J357" s="125"/>
      <c r="K357" s="107">
        <v>0</v>
      </c>
      <c r="L357" s="95">
        <v>14</v>
      </c>
      <c r="M357" s="96">
        <v>26216</v>
      </c>
      <c r="N357" s="96">
        <v>1060</v>
      </c>
      <c r="O357" s="96"/>
      <c r="P357" s="96"/>
      <c r="Q357" s="97">
        <f t="shared" si="19"/>
        <v>12733</v>
      </c>
      <c r="R357" s="98">
        <f>IF(AND(G357&lt;&gt;0,K357&lt;&gt;0),ROUND(1/G357*(M357+N357)*12+1/K357*(O357+P357)*12,0),IF(K357=0,ROUND(1/G357*(M357+N357)*12,0),IF(G357=0,ROUND(1/K357*(O357+P357)*12,0))))</f>
        <v>9352</v>
      </c>
      <c r="S357" s="186"/>
    </row>
    <row r="358" spans="1:19" s="99" customFormat="1" ht="51" x14ac:dyDescent="0.25">
      <c r="A358" s="87">
        <v>346</v>
      </c>
      <c r="B358" s="127" t="s">
        <v>825</v>
      </c>
      <c r="C358" s="89"/>
      <c r="D358" s="120" t="s">
        <v>503</v>
      </c>
      <c r="E358" s="121"/>
      <c r="F358" s="91"/>
      <c r="G358" s="93">
        <v>219.1</v>
      </c>
      <c r="H358" s="93"/>
      <c r="I358" s="93"/>
      <c r="J358" s="93"/>
      <c r="K358" s="107">
        <v>780</v>
      </c>
      <c r="L358" s="95">
        <v>114</v>
      </c>
      <c r="M358" s="96">
        <v>30647</v>
      </c>
      <c r="N358" s="96">
        <v>1060</v>
      </c>
      <c r="O358" s="96">
        <v>21922</v>
      </c>
      <c r="P358" s="96">
        <v>510</v>
      </c>
      <c r="Q358" s="97">
        <f t="shared" si="19"/>
        <v>2946</v>
      </c>
      <c r="R358" s="98">
        <f>IF(AND(G358&lt;&gt;0,K358&lt;&gt;0),ROUND(1/G358*(M358+N358)*12+1/K358*(O358+P358)*12,0),IF(K358=0,ROUND(1/G358*(M358+N358)*12,0),IF(G358=0,ROUND(1/K358*(O358+P358)*12,0))))</f>
        <v>2082</v>
      </c>
      <c r="S358" s="186"/>
    </row>
    <row r="359" spans="1:19" s="99" customFormat="1" ht="38.25" x14ac:dyDescent="0.25">
      <c r="A359" s="87">
        <v>347</v>
      </c>
      <c r="B359" s="127" t="s">
        <v>826</v>
      </c>
      <c r="C359" s="89"/>
      <c r="D359" s="120" t="s">
        <v>504</v>
      </c>
      <c r="E359" s="121"/>
      <c r="F359" s="91"/>
      <c r="G359" s="93">
        <v>243.14</v>
      </c>
      <c r="H359" s="93"/>
      <c r="I359" s="93"/>
      <c r="J359" s="93"/>
      <c r="K359" s="107">
        <v>1994.48</v>
      </c>
      <c r="L359" s="95">
        <v>0</v>
      </c>
      <c r="M359" s="96">
        <v>32412</v>
      </c>
      <c r="N359" s="96">
        <v>1200</v>
      </c>
      <c r="O359" s="96">
        <v>20363</v>
      </c>
      <c r="P359" s="96">
        <v>510</v>
      </c>
      <c r="Q359" s="97">
        <f t="shared" si="19"/>
        <v>2426</v>
      </c>
      <c r="R359" s="98">
        <f>IF(AND(G359&lt;&gt;0,K359&lt;&gt;0),ROUND(1/G359*(M359+N359)*12+1/K359*(O359+P359)*12,0),IF(K359=0,ROUND(1/G359*(M359+N359)*12,0),IF(G359=0,ROUND(1/K359*(O359+P359)*12,0))))</f>
        <v>1784</v>
      </c>
      <c r="S359" s="186"/>
    </row>
    <row r="360" spans="1:19" s="99" customFormat="1" ht="25.5" x14ac:dyDescent="0.25">
      <c r="A360" s="87">
        <v>348</v>
      </c>
      <c r="B360" s="127" t="s">
        <v>827</v>
      </c>
      <c r="C360" s="89"/>
      <c r="D360" s="106" t="s">
        <v>505</v>
      </c>
      <c r="E360" s="121"/>
      <c r="F360" s="110"/>
      <c r="G360" s="128"/>
      <c r="H360" s="93"/>
      <c r="I360" s="93"/>
      <c r="J360" s="93"/>
      <c r="K360" s="93"/>
      <c r="L360" s="95"/>
      <c r="M360" s="96"/>
      <c r="N360" s="96"/>
      <c r="O360" s="96"/>
      <c r="P360" s="96"/>
      <c r="Q360" s="97"/>
      <c r="R360" s="98"/>
      <c r="S360" s="186"/>
    </row>
    <row r="361" spans="1:19" s="99" customFormat="1" ht="25.5" x14ac:dyDescent="0.25">
      <c r="A361" s="87">
        <v>349</v>
      </c>
      <c r="B361" s="109" t="s">
        <v>828</v>
      </c>
      <c r="C361" s="89"/>
      <c r="D361" s="106" t="s">
        <v>506</v>
      </c>
      <c r="E361" s="121"/>
      <c r="F361" s="110"/>
      <c r="G361" s="128"/>
      <c r="H361" s="93"/>
      <c r="I361" s="93"/>
      <c r="J361" s="93"/>
      <c r="K361" s="93"/>
      <c r="L361" s="95"/>
      <c r="M361" s="96"/>
      <c r="N361" s="96"/>
      <c r="O361" s="96"/>
      <c r="P361" s="96"/>
      <c r="Q361" s="97"/>
      <c r="R361" s="98"/>
      <c r="S361" s="186"/>
    </row>
    <row r="362" spans="1:19" s="99" customFormat="1" ht="25.5" x14ac:dyDescent="0.25">
      <c r="A362" s="87">
        <v>350</v>
      </c>
      <c r="B362" s="109" t="s">
        <v>828</v>
      </c>
      <c r="C362" s="89"/>
      <c r="D362" s="106" t="s">
        <v>507</v>
      </c>
      <c r="E362" s="121"/>
      <c r="F362" s="110"/>
      <c r="G362" s="128"/>
      <c r="H362" s="93"/>
      <c r="I362" s="93"/>
      <c r="J362" s="93"/>
      <c r="K362" s="93"/>
      <c r="L362" s="95"/>
      <c r="M362" s="96"/>
      <c r="N362" s="96"/>
      <c r="O362" s="96"/>
      <c r="P362" s="96"/>
      <c r="Q362" s="97"/>
      <c r="R362" s="98"/>
      <c r="S362" s="186"/>
    </row>
    <row r="363" spans="1:19" s="99" customFormat="1" ht="25.5" x14ac:dyDescent="0.25">
      <c r="A363" s="87">
        <v>351</v>
      </c>
      <c r="B363" s="109" t="s">
        <v>829</v>
      </c>
      <c r="C363" s="89"/>
      <c r="D363" s="106" t="s">
        <v>508</v>
      </c>
      <c r="E363" s="121"/>
      <c r="F363" s="110"/>
      <c r="G363" s="128">
        <v>3.05</v>
      </c>
      <c r="H363" s="93"/>
      <c r="I363" s="93"/>
      <c r="J363" s="93"/>
      <c r="K363" s="107">
        <v>3.98</v>
      </c>
      <c r="L363" s="95">
        <v>1511</v>
      </c>
      <c r="M363" s="96">
        <v>30174</v>
      </c>
      <c r="N363" s="96">
        <v>1060</v>
      </c>
      <c r="O363" s="96">
        <v>20453</v>
      </c>
      <c r="P363" s="96">
        <v>550</v>
      </c>
      <c r="Q363" s="97">
        <f t="shared" ref="Q363:Q428" si="20">SUM(R363,ROUND(R363*36%,0),L363)</f>
        <v>254761</v>
      </c>
      <c r="R363" s="98">
        <f t="shared" ref="R363:R426" si="21">IF(AND(G363&lt;&gt;0,K363&lt;&gt;0),ROUND(1/G363*(M363+N363)*12+1/K363*(O363+P363)*12,0),IF(K363=0,ROUND(1/G363*(M363+N363)*12,0),IF(G363=0,ROUND(1/K363*(O363+P363)*12,0))))</f>
        <v>186213</v>
      </c>
      <c r="S363" s="186"/>
    </row>
    <row r="364" spans="1:19" s="99" customFormat="1" ht="25.5" x14ac:dyDescent="0.25">
      <c r="A364" s="87">
        <v>352</v>
      </c>
      <c r="B364" s="109" t="s">
        <v>829</v>
      </c>
      <c r="C364" s="89"/>
      <c r="D364" s="106" t="s">
        <v>509</v>
      </c>
      <c r="E364" s="121"/>
      <c r="F364" s="91"/>
      <c r="G364" s="93">
        <v>2.86</v>
      </c>
      <c r="H364" s="93"/>
      <c r="I364" s="93"/>
      <c r="J364" s="93"/>
      <c r="K364" s="93">
        <v>2.74</v>
      </c>
      <c r="L364" s="95">
        <v>1511</v>
      </c>
      <c r="M364" s="96">
        <v>30174</v>
      </c>
      <c r="N364" s="96">
        <v>1060</v>
      </c>
      <c r="O364" s="96">
        <v>20453</v>
      </c>
      <c r="P364" s="96">
        <v>550</v>
      </c>
      <c r="Q364" s="97">
        <f t="shared" si="20"/>
        <v>304840</v>
      </c>
      <c r="R364" s="98">
        <f t="shared" si="21"/>
        <v>223036</v>
      </c>
      <c r="S364" s="186"/>
    </row>
    <row r="365" spans="1:19" s="99" customFormat="1" ht="38.25" x14ac:dyDescent="0.25">
      <c r="A365" s="87">
        <v>353</v>
      </c>
      <c r="B365" s="129" t="s">
        <v>763</v>
      </c>
      <c r="C365" s="130"/>
      <c r="D365" s="131" t="s">
        <v>510</v>
      </c>
      <c r="E365" s="187" t="s">
        <v>58</v>
      </c>
      <c r="F365" s="132">
        <v>1</v>
      </c>
      <c r="G365" s="133">
        <v>12.36</v>
      </c>
      <c r="H365" s="125"/>
      <c r="I365" s="126"/>
      <c r="J365" s="125"/>
      <c r="K365" s="107">
        <v>32.49</v>
      </c>
      <c r="L365" s="105">
        <v>424</v>
      </c>
      <c r="M365" s="96">
        <v>26884</v>
      </c>
      <c r="N365" s="96">
        <v>1200</v>
      </c>
      <c r="O365" s="96">
        <v>16435</v>
      </c>
      <c r="P365" s="96">
        <v>920</v>
      </c>
      <c r="Q365" s="97">
        <f t="shared" si="20"/>
        <v>46223</v>
      </c>
      <c r="R365" s="98">
        <f t="shared" si="21"/>
        <v>33676</v>
      </c>
      <c r="S365" s="186"/>
    </row>
    <row r="366" spans="1:19" s="99" customFormat="1" ht="38.25" x14ac:dyDescent="0.25">
      <c r="A366" s="87">
        <v>354</v>
      </c>
      <c r="B366" s="129" t="s">
        <v>763</v>
      </c>
      <c r="C366" s="130"/>
      <c r="D366" s="131" t="s">
        <v>511</v>
      </c>
      <c r="E366" s="187" t="s">
        <v>58</v>
      </c>
      <c r="F366" s="132">
        <v>3</v>
      </c>
      <c r="G366" s="133">
        <v>4.12</v>
      </c>
      <c r="H366" s="125"/>
      <c r="I366" s="126"/>
      <c r="J366" s="125"/>
      <c r="K366" s="107">
        <v>21.65</v>
      </c>
      <c r="L366" s="105">
        <v>850</v>
      </c>
      <c r="M366" s="96">
        <v>26884</v>
      </c>
      <c r="N366" s="96">
        <v>1200</v>
      </c>
      <c r="O366" s="96">
        <v>16435</v>
      </c>
      <c r="P366" s="96">
        <v>920</v>
      </c>
      <c r="Q366" s="97">
        <f t="shared" si="20"/>
        <v>125177</v>
      </c>
      <c r="R366" s="98">
        <f t="shared" si="21"/>
        <v>91417</v>
      </c>
      <c r="S366" s="186"/>
    </row>
    <row r="367" spans="1:19" s="99" customFormat="1" ht="38.25" x14ac:dyDescent="0.25">
      <c r="A367" s="87">
        <v>355</v>
      </c>
      <c r="B367" s="129" t="s">
        <v>763</v>
      </c>
      <c r="C367" s="130"/>
      <c r="D367" s="131" t="s">
        <v>512</v>
      </c>
      <c r="E367" s="187" t="s">
        <v>58</v>
      </c>
      <c r="F367" s="132">
        <v>2</v>
      </c>
      <c r="G367" s="133">
        <v>6.18</v>
      </c>
      <c r="H367" s="125"/>
      <c r="I367" s="126"/>
      <c r="J367" s="125"/>
      <c r="K367" s="107">
        <v>21.65</v>
      </c>
      <c r="L367" s="105">
        <v>638</v>
      </c>
      <c r="M367" s="96">
        <v>26884</v>
      </c>
      <c r="N367" s="96">
        <v>1200</v>
      </c>
      <c r="O367" s="96">
        <v>16435</v>
      </c>
      <c r="P367" s="96">
        <v>920</v>
      </c>
      <c r="Q367" s="97">
        <f t="shared" si="20"/>
        <v>87883</v>
      </c>
      <c r="R367" s="98">
        <f t="shared" si="21"/>
        <v>64151</v>
      </c>
      <c r="S367" s="186"/>
    </row>
    <row r="368" spans="1:19" s="99" customFormat="1" ht="38.25" x14ac:dyDescent="0.25">
      <c r="A368" s="87">
        <v>356</v>
      </c>
      <c r="B368" s="129" t="s">
        <v>763</v>
      </c>
      <c r="C368" s="130"/>
      <c r="D368" s="131" t="s">
        <v>513</v>
      </c>
      <c r="E368" s="187" t="s">
        <v>58</v>
      </c>
      <c r="F368" s="132">
        <v>3</v>
      </c>
      <c r="G368" s="133">
        <v>4.12</v>
      </c>
      <c r="H368" s="125"/>
      <c r="I368" s="126"/>
      <c r="J368" s="125"/>
      <c r="K368" s="107">
        <v>21.65</v>
      </c>
      <c r="L368" s="105">
        <v>850</v>
      </c>
      <c r="M368" s="96">
        <v>26884</v>
      </c>
      <c r="N368" s="96">
        <v>1200</v>
      </c>
      <c r="O368" s="96">
        <v>16435</v>
      </c>
      <c r="P368" s="96">
        <v>920</v>
      </c>
      <c r="Q368" s="97">
        <f t="shared" si="20"/>
        <v>125177</v>
      </c>
      <c r="R368" s="98">
        <f t="shared" si="21"/>
        <v>91417</v>
      </c>
      <c r="S368" s="186"/>
    </row>
    <row r="369" spans="1:19" s="99" customFormat="1" ht="38.25" x14ac:dyDescent="0.25">
      <c r="A369" s="87">
        <v>357</v>
      </c>
      <c r="B369" s="129" t="s">
        <v>763</v>
      </c>
      <c r="C369" s="130"/>
      <c r="D369" s="131" t="s">
        <v>514</v>
      </c>
      <c r="E369" s="187" t="s">
        <v>58</v>
      </c>
      <c r="F369" s="132">
        <v>2</v>
      </c>
      <c r="G369" s="133">
        <v>6.18</v>
      </c>
      <c r="H369" s="125"/>
      <c r="I369" s="126"/>
      <c r="J369" s="125"/>
      <c r="K369" s="107">
        <v>21.65</v>
      </c>
      <c r="L369" s="105">
        <v>638</v>
      </c>
      <c r="M369" s="96">
        <v>26884</v>
      </c>
      <c r="N369" s="96">
        <v>1200</v>
      </c>
      <c r="O369" s="96">
        <v>16435</v>
      </c>
      <c r="P369" s="96">
        <v>920</v>
      </c>
      <c r="Q369" s="97">
        <f t="shared" si="20"/>
        <v>87883</v>
      </c>
      <c r="R369" s="98">
        <f t="shared" si="21"/>
        <v>64151</v>
      </c>
      <c r="S369" s="186"/>
    </row>
    <row r="370" spans="1:19" s="99" customFormat="1" ht="38.25" x14ac:dyDescent="0.25">
      <c r="A370" s="87">
        <v>358</v>
      </c>
      <c r="B370" s="129" t="s">
        <v>763</v>
      </c>
      <c r="C370" s="130"/>
      <c r="D370" s="131" t="s">
        <v>515</v>
      </c>
      <c r="E370" s="187" t="s">
        <v>58</v>
      </c>
      <c r="F370" s="132">
        <v>3</v>
      </c>
      <c r="G370" s="133">
        <v>4.12</v>
      </c>
      <c r="H370" s="125"/>
      <c r="I370" s="126"/>
      <c r="J370" s="125"/>
      <c r="K370" s="107">
        <v>21.65</v>
      </c>
      <c r="L370" s="105">
        <v>850</v>
      </c>
      <c r="M370" s="96">
        <v>26884</v>
      </c>
      <c r="N370" s="96">
        <v>1200</v>
      </c>
      <c r="O370" s="96">
        <v>16435</v>
      </c>
      <c r="P370" s="96">
        <v>920</v>
      </c>
      <c r="Q370" s="97">
        <f t="shared" si="20"/>
        <v>125177</v>
      </c>
      <c r="R370" s="98">
        <f t="shared" si="21"/>
        <v>91417</v>
      </c>
      <c r="S370" s="186"/>
    </row>
    <row r="371" spans="1:19" s="99" customFormat="1" ht="38.25" x14ac:dyDescent="0.25">
      <c r="A371" s="87">
        <v>359</v>
      </c>
      <c r="B371" s="129" t="s">
        <v>763</v>
      </c>
      <c r="C371" s="130"/>
      <c r="D371" s="131" t="s">
        <v>748</v>
      </c>
      <c r="E371" s="187" t="s">
        <v>58</v>
      </c>
      <c r="F371" s="132">
        <v>1</v>
      </c>
      <c r="G371" s="133">
        <v>10</v>
      </c>
      <c r="H371" s="125"/>
      <c r="I371" s="126"/>
      <c r="J371" s="125"/>
      <c r="K371" s="107">
        <v>32.49</v>
      </c>
      <c r="L371" s="105">
        <v>424</v>
      </c>
      <c r="M371" s="96">
        <v>26884</v>
      </c>
      <c r="N371" s="96">
        <v>1200</v>
      </c>
      <c r="O371" s="96">
        <v>16435</v>
      </c>
      <c r="P371" s="96">
        <v>920</v>
      </c>
      <c r="Q371" s="97">
        <f t="shared" si="20"/>
        <v>54975</v>
      </c>
      <c r="R371" s="98">
        <f t="shared" si="21"/>
        <v>40111</v>
      </c>
      <c r="S371" s="186"/>
    </row>
    <row r="372" spans="1:19" s="99" customFormat="1" ht="38.25" x14ac:dyDescent="0.25">
      <c r="A372" s="87">
        <v>360</v>
      </c>
      <c r="B372" s="129" t="s">
        <v>763</v>
      </c>
      <c r="C372" s="130"/>
      <c r="D372" s="131" t="s">
        <v>916</v>
      </c>
      <c r="E372" s="187" t="s">
        <v>58</v>
      </c>
      <c r="F372" s="132">
        <v>2</v>
      </c>
      <c r="G372" s="133">
        <v>5</v>
      </c>
      <c r="H372" s="125"/>
      <c r="I372" s="126"/>
      <c r="J372" s="125"/>
      <c r="K372" s="107">
        <v>21.65</v>
      </c>
      <c r="L372" s="105">
        <v>638</v>
      </c>
      <c r="M372" s="96">
        <v>26884</v>
      </c>
      <c r="N372" s="96">
        <v>1200</v>
      </c>
      <c r="O372" s="96">
        <v>16435</v>
      </c>
      <c r="P372" s="96">
        <v>920</v>
      </c>
      <c r="Q372" s="97">
        <f t="shared" si="20"/>
        <v>105387</v>
      </c>
      <c r="R372" s="98">
        <f t="shared" si="21"/>
        <v>77021</v>
      </c>
      <c r="S372" s="186"/>
    </row>
    <row r="373" spans="1:19" s="99" customFormat="1" ht="38.25" x14ac:dyDescent="0.25">
      <c r="A373" s="87">
        <v>361</v>
      </c>
      <c r="B373" s="129" t="s">
        <v>763</v>
      </c>
      <c r="C373" s="130"/>
      <c r="D373" s="131" t="s">
        <v>516</v>
      </c>
      <c r="E373" s="187" t="s">
        <v>58</v>
      </c>
      <c r="F373" s="132">
        <v>1.5</v>
      </c>
      <c r="G373" s="133">
        <v>8.24</v>
      </c>
      <c r="H373" s="125"/>
      <c r="I373" s="126"/>
      <c r="J373" s="125"/>
      <c r="K373" s="107">
        <v>32.49</v>
      </c>
      <c r="L373" s="105">
        <v>638</v>
      </c>
      <c r="M373" s="96">
        <v>26884</v>
      </c>
      <c r="N373" s="96">
        <v>1200</v>
      </c>
      <c r="O373" s="96">
        <v>16435</v>
      </c>
      <c r="P373" s="96">
        <v>920</v>
      </c>
      <c r="Q373" s="97">
        <f t="shared" si="20"/>
        <v>64978</v>
      </c>
      <c r="R373" s="98">
        <f t="shared" si="21"/>
        <v>47309</v>
      </c>
      <c r="S373" s="186"/>
    </row>
    <row r="374" spans="1:19" s="99" customFormat="1" ht="38.25" x14ac:dyDescent="0.25">
      <c r="A374" s="87">
        <v>362</v>
      </c>
      <c r="B374" s="129" t="s">
        <v>763</v>
      </c>
      <c r="C374" s="130"/>
      <c r="D374" s="131" t="s">
        <v>517</v>
      </c>
      <c r="E374" s="187" t="s">
        <v>58</v>
      </c>
      <c r="F374" s="132">
        <v>3</v>
      </c>
      <c r="G374" s="133">
        <v>4.12</v>
      </c>
      <c r="H374" s="125"/>
      <c r="I374" s="126"/>
      <c r="J374" s="125"/>
      <c r="K374" s="107">
        <v>21.65</v>
      </c>
      <c r="L374" s="105">
        <v>850</v>
      </c>
      <c r="M374" s="96">
        <v>26884</v>
      </c>
      <c r="N374" s="96">
        <v>1200</v>
      </c>
      <c r="O374" s="96">
        <v>16435</v>
      </c>
      <c r="P374" s="96">
        <v>920</v>
      </c>
      <c r="Q374" s="97">
        <f t="shared" si="20"/>
        <v>125177</v>
      </c>
      <c r="R374" s="98">
        <f t="shared" si="21"/>
        <v>91417</v>
      </c>
      <c r="S374" s="186"/>
    </row>
    <row r="375" spans="1:19" s="99" customFormat="1" ht="38.25" x14ac:dyDescent="0.25">
      <c r="A375" s="87">
        <v>363</v>
      </c>
      <c r="B375" s="129" t="s">
        <v>763</v>
      </c>
      <c r="C375" s="130"/>
      <c r="D375" s="131" t="s">
        <v>764</v>
      </c>
      <c r="E375" s="187" t="s">
        <v>58</v>
      </c>
      <c r="F375" s="132">
        <v>3</v>
      </c>
      <c r="G375" s="133">
        <v>4.12</v>
      </c>
      <c r="H375" s="125"/>
      <c r="I375" s="126"/>
      <c r="J375" s="125"/>
      <c r="K375" s="107">
        <v>21.65</v>
      </c>
      <c r="L375" s="105">
        <v>850</v>
      </c>
      <c r="M375" s="96">
        <v>26884</v>
      </c>
      <c r="N375" s="96">
        <v>1200</v>
      </c>
      <c r="O375" s="96">
        <v>16435</v>
      </c>
      <c r="P375" s="96">
        <v>920</v>
      </c>
      <c r="Q375" s="97">
        <f t="shared" si="20"/>
        <v>125177</v>
      </c>
      <c r="R375" s="98">
        <f t="shared" si="21"/>
        <v>91417</v>
      </c>
      <c r="S375" s="186"/>
    </row>
    <row r="376" spans="1:19" s="99" customFormat="1" ht="38.25" x14ac:dyDescent="0.25">
      <c r="A376" s="87">
        <v>364</v>
      </c>
      <c r="B376" s="129" t="s">
        <v>763</v>
      </c>
      <c r="C376" s="130"/>
      <c r="D376" s="131" t="s">
        <v>518</v>
      </c>
      <c r="E376" s="187" t="s">
        <v>58</v>
      </c>
      <c r="F376" s="132">
        <v>3</v>
      </c>
      <c r="G376" s="133">
        <v>4.12</v>
      </c>
      <c r="H376" s="125"/>
      <c r="I376" s="126"/>
      <c r="J376" s="125"/>
      <c r="K376" s="107">
        <v>21.65</v>
      </c>
      <c r="L376" s="105">
        <v>850</v>
      </c>
      <c r="M376" s="96">
        <v>26884</v>
      </c>
      <c r="N376" s="96">
        <v>1200</v>
      </c>
      <c r="O376" s="96">
        <v>16435</v>
      </c>
      <c r="P376" s="96">
        <v>920</v>
      </c>
      <c r="Q376" s="97">
        <f t="shared" si="20"/>
        <v>125177</v>
      </c>
      <c r="R376" s="98">
        <f t="shared" si="21"/>
        <v>91417</v>
      </c>
      <c r="S376" s="186"/>
    </row>
    <row r="377" spans="1:19" s="99" customFormat="1" ht="38.25" x14ac:dyDescent="0.25">
      <c r="A377" s="87">
        <v>365</v>
      </c>
      <c r="B377" s="129" t="s">
        <v>763</v>
      </c>
      <c r="C377" s="130"/>
      <c r="D377" s="131" t="s">
        <v>749</v>
      </c>
      <c r="E377" s="187" t="s">
        <v>58</v>
      </c>
      <c r="F377" s="132">
        <v>1.5</v>
      </c>
      <c r="G377" s="133">
        <v>8.24</v>
      </c>
      <c r="H377" s="125"/>
      <c r="I377" s="126"/>
      <c r="J377" s="125"/>
      <c r="K377" s="107">
        <v>21.65</v>
      </c>
      <c r="L377" s="105">
        <v>850</v>
      </c>
      <c r="M377" s="96">
        <v>26884</v>
      </c>
      <c r="N377" s="96">
        <v>1200</v>
      </c>
      <c r="O377" s="96">
        <v>16435</v>
      </c>
      <c r="P377" s="96">
        <v>920</v>
      </c>
      <c r="Q377" s="97">
        <f t="shared" si="20"/>
        <v>69554</v>
      </c>
      <c r="R377" s="98">
        <f t="shared" si="21"/>
        <v>50518</v>
      </c>
      <c r="S377" s="186"/>
    </row>
    <row r="378" spans="1:19" s="99" customFormat="1" ht="38.25" x14ac:dyDescent="0.25">
      <c r="A378" s="87">
        <v>366</v>
      </c>
      <c r="B378" s="129" t="s">
        <v>763</v>
      </c>
      <c r="C378" s="130"/>
      <c r="D378" s="131" t="s">
        <v>519</v>
      </c>
      <c r="E378" s="187" t="s">
        <v>58</v>
      </c>
      <c r="F378" s="132">
        <v>4</v>
      </c>
      <c r="G378" s="133">
        <v>3.09</v>
      </c>
      <c r="H378" s="125"/>
      <c r="I378" s="126"/>
      <c r="J378" s="125"/>
      <c r="K378" s="107">
        <v>16.25</v>
      </c>
      <c r="L378" s="105">
        <v>850</v>
      </c>
      <c r="M378" s="96">
        <v>26884</v>
      </c>
      <c r="N378" s="96">
        <v>1200</v>
      </c>
      <c r="O378" s="96">
        <v>16435</v>
      </c>
      <c r="P378" s="96">
        <v>920</v>
      </c>
      <c r="Q378" s="97">
        <f t="shared" si="20"/>
        <v>166607</v>
      </c>
      <c r="R378" s="98">
        <f t="shared" si="21"/>
        <v>121880</v>
      </c>
      <c r="S378" s="186"/>
    </row>
    <row r="379" spans="1:19" s="99" customFormat="1" ht="38.25" x14ac:dyDescent="0.25">
      <c r="A379" s="87">
        <v>367</v>
      </c>
      <c r="B379" s="129" t="s">
        <v>763</v>
      </c>
      <c r="C379" s="130"/>
      <c r="D379" s="131" t="s">
        <v>510</v>
      </c>
      <c r="E379" s="187" t="s">
        <v>59</v>
      </c>
      <c r="F379" s="132">
        <v>1</v>
      </c>
      <c r="G379" s="133">
        <v>12.44</v>
      </c>
      <c r="H379" s="125"/>
      <c r="I379" s="126"/>
      <c r="J379" s="125"/>
      <c r="K379" s="107">
        <v>47.22</v>
      </c>
      <c r="L379" s="95">
        <v>1005</v>
      </c>
      <c r="M379" s="96">
        <v>31379</v>
      </c>
      <c r="N379" s="96">
        <v>1910</v>
      </c>
      <c r="O379" s="96">
        <v>19424</v>
      </c>
      <c r="P379" s="96">
        <v>1050</v>
      </c>
      <c r="Q379" s="97">
        <f t="shared" si="20"/>
        <v>51753</v>
      </c>
      <c r="R379" s="98">
        <f t="shared" si="21"/>
        <v>37315</v>
      </c>
      <c r="S379" s="186"/>
    </row>
    <row r="380" spans="1:19" s="99" customFormat="1" ht="38.25" x14ac:dyDescent="0.25">
      <c r="A380" s="87">
        <v>368</v>
      </c>
      <c r="B380" s="129" t="s">
        <v>763</v>
      </c>
      <c r="C380" s="130"/>
      <c r="D380" s="131" t="s">
        <v>511</v>
      </c>
      <c r="E380" s="187" t="s">
        <v>59</v>
      </c>
      <c r="F380" s="132">
        <v>3</v>
      </c>
      <c r="G380" s="134">
        <v>4.4800000000000004</v>
      </c>
      <c r="H380" s="135"/>
      <c r="I380" s="93"/>
      <c r="J380" s="135"/>
      <c r="K380" s="107">
        <v>31.48</v>
      </c>
      <c r="L380" s="95">
        <v>2009</v>
      </c>
      <c r="M380" s="96">
        <v>31379</v>
      </c>
      <c r="N380" s="96">
        <v>1910</v>
      </c>
      <c r="O380" s="96">
        <v>19424</v>
      </c>
      <c r="P380" s="96">
        <v>1050</v>
      </c>
      <c r="Q380" s="97">
        <f t="shared" si="20"/>
        <v>133891</v>
      </c>
      <c r="R380" s="98">
        <f t="shared" si="21"/>
        <v>96972</v>
      </c>
      <c r="S380" s="186"/>
    </row>
    <row r="381" spans="1:19" s="99" customFormat="1" ht="38.25" x14ac:dyDescent="0.25">
      <c r="A381" s="87">
        <v>369</v>
      </c>
      <c r="B381" s="129" t="s">
        <v>763</v>
      </c>
      <c r="C381" s="130"/>
      <c r="D381" s="131" t="s">
        <v>520</v>
      </c>
      <c r="E381" s="187" t="s">
        <v>59</v>
      </c>
      <c r="F381" s="132">
        <v>3</v>
      </c>
      <c r="G381" s="134">
        <v>4.4800000000000004</v>
      </c>
      <c r="H381" s="135"/>
      <c r="I381" s="93"/>
      <c r="J381" s="135"/>
      <c r="K381" s="107">
        <v>31.48</v>
      </c>
      <c r="L381" s="95">
        <v>2009</v>
      </c>
      <c r="M381" s="96">
        <v>31379</v>
      </c>
      <c r="N381" s="96">
        <v>1910</v>
      </c>
      <c r="O381" s="96">
        <v>19424</v>
      </c>
      <c r="P381" s="96">
        <v>1050</v>
      </c>
      <c r="Q381" s="97">
        <f t="shared" si="20"/>
        <v>133891</v>
      </c>
      <c r="R381" s="98">
        <f t="shared" si="21"/>
        <v>96972</v>
      </c>
      <c r="S381" s="186"/>
    </row>
    <row r="382" spans="1:19" s="99" customFormat="1" ht="38.25" x14ac:dyDescent="0.25">
      <c r="A382" s="87">
        <v>370</v>
      </c>
      <c r="B382" s="129" t="s">
        <v>763</v>
      </c>
      <c r="C382" s="130"/>
      <c r="D382" s="131" t="s">
        <v>512</v>
      </c>
      <c r="E382" s="187" t="s">
        <v>59</v>
      </c>
      <c r="F382" s="132">
        <v>2</v>
      </c>
      <c r="G382" s="133">
        <v>6.72</v>
      </c>
      <c r="H382" s="125"/>
      <c r="I382" s="126"/>
      <c r="J382" s="125"/>
      <c r="K382" s="107">
        <v>31.48</v>
      </c>
      <c r="L382" s="95">
        <v>1506</v>
      </c>
      <c r="M382" s="96">
        <v>31379</v>
      </c>
      <c r="N382" s="96">
        <v>1910</v>
      </c>
      <c r="O382" s="96">
        <v>19424</v>
      </c>
      <c r="P382" s="96">
        <v>1050</v>
      </c>
      <c r="Q382" s="97">
        <f t="shared" si="20"/>
        <v>92965</v>
      </c>
      <c r="R382" s="98">
        <f t="shared" si="21"/>
        <v>67249</v>
      </c>
      <c r="S382" s="186"/>
    </row>
    <row r="383" spans="1:19" s="99" customFormat="1" ht="38.25" x14ac:dyDescent="0.25">
      <c r="A383" s="87">
        <v>371</v>
      </c>
      <c r="B383" s="129" t="s">
        <v>763</v>
      </c>
      <c r="C383" s="130"/>
      <c r="D383" s="131" t="s">
        <v>513</v>
      </c>
      <c r="E383" s="187" t="s">
        <v>59</v>
      </c>
      <c r="F383" s="132">
        <v>3</v>
      </c>
      <c r="G383" s="134">
        <v>4.4800000000000004</v>
      </c>
      <c r="H383" s="135"/>
      <c r="I383" s="93"/>
      <c r="J383" s="135"/>
      <c r="K383" s="107">
        <v>31.48</v>
      </c>
      <c r="L383" s="95">
        <v>2009</v>
      </c>
      <c r="M383" s="96">
        <v>31379</v>
      </c>
      <c r="N383" s="96">
        <v>1910</v>
      </c>
      <c r="O383" s="96">
        <v>19424</v>
      </c>
      <c r="P383" s="96">
        <v>1050</v>
      </c>
      <c r="Q383" s="97">
        <f t="shared" si="20"/>
        <v>133891</v>
      </c>
      <c r="R383" s="98">
        <f t="shared" si="21"/>
        <v>96972</v>
      </c>
      <c r="S383" s="186"/>
    </row>
    <row r="384" spans="1:19" s="99" customFormat="1" ht="38.25" x14ac:dyDescent="0.25">
      <c r="A384" s="87">
        <v>372</v>
      </c>
      <c r="B384" s="129" t="s">
        <v>763</v>
      </c>
      <c r="C384" s="130"/>
      <c r="D384" s="131" t="s">
        <v>514</v>
      </c>
      <c r="E384" s="187" t="s">
        <v>59</v>
      </c>
      <c r="F384" s="132">
        <v>2</v>
      </c>
      <c r="G384" s="133">
        <v>6.72</v>
      </c>
      <c r="H384" s="125"/>
      <c r="I384" s="126"/>
      <c r="J384" s="125"/>
      <c r="K384" s="107">
        <v>31.48</v>
      </c>
      <c r="L384" s="95">
        <v>1506</v>
      </c>
      <c r="M384" s="96">
        <v>31379</v>
      </c>
      <c r="N384" s="96">
        <v>1910</v>
      </c>
      <c r="O384" s="96">
        <v>19424</v>
      </c>
      <c r="P384" s="96">
        <v>1050</v>
      </c>
      <c r="Q384" s="97">
        <f t="shared" si="20"/>
        <v>92965</v>
      </c>
      <c r="R384" s="98">
        <f t="shared" si="21"/>
        <v>67249</v>
      </c>
      <c r="S384" s="186"/>
    </row>
    <row r="385" spans="1:19" s="99" customFormat="1" ht="38.25" x14ac:dyDescent="0.25">
      <c r="A385" s="87">
        <v>373</v>
      </c>
      <c r="B385" s="129" t="s">
        <v>763</v>
      </c>
      <c r="C385" s="130"/>
      <c r="D385" s="131" t="s">
        <v>515</v>
      </c>
      <c r="E385" s="187" t="s">
        <v>59</v>
      </c>
      <c r="F385" s="132">
        <v>3</v>
      </c>
      <c r="G385" s="134">
        <v>4.4800000000000004</v>
      </c>
      <c r="H385" s="135"/>
      <c r="I385" s="93"/>
      <c r="J385" s="135"/>
      <c r="K385" s="107">
        <v>31.48</v>
      </c>
      <c r="L385" s="95">
        <v>2009</v>
      </c>
      <c r="M385" s="96">
        <v>31379</v>
      </c>
      <c r="N385" s="96">
        <v>1910</v>
      </c>
      <c r="O385" s="96">
        <v>19424</v>
      </c>
      <c r="P385" s="96">
        <v>1050</v>
      </c>
      <c r="Q385" s="97">
        <f t="shared" si="20"/>
        <v>133891</v>
      </c>
      <c r="R385" s="98">
        <f t="shared" si="21"/>
        <v>96972</v>
      </c>
      <c r="S385" s="186"/>
    </row>
    <row r="386" spans="1:19" s="99" customFormat="1" ht="38.25" x14ac:dyDescent="0.25">
      <c r="A386" s="87">
        <v>374</v>
      </c>
      <c r="B386" s="129" t="s">
        <v>763</v>
      </c>
      <c r="C386" s="130"/>
      <c r="D386" s="131" t="s">
        <v>748</v>
      </c>
      <c r="E386" s="187" t="s">
        <v>59</v>
      </c>
      <c r="F386" s="132">
        <v>1</v>
      </c>
      <c r="G386" s="133">
        <v>12.44</v>
      </c>
      <c r="H386" s="125"/>
      <c r="I386" s="126"/>
      <c r="J386" s="125"/>
      <c r="K386" s="107">
        <v>47.22</v>
      </c>
      <c r="L386" s="95">
        <v>1005</v>
      </c>
      <c r="M386" s="96">
        <v>31379</v>
      </c>
      <c r="N386" s="96">
        <v>1910</v>
      </c>
      <c r="O386" s="96">
        <v>19424</v>
      </c>
      <c r="P386" s="96">
        <v>1050</v>
      </c>
      <c r="Q386" s="97">
        <f t="shared" si="20"/>
        <v>51753</v>
      </c>
      <c r="R386" s="98">
        <f t="shared" si="21"/>
        <v>37315</v>
      </c>
      <c r="S386" s="186"/>
    </row>
    <row r="387" spans="1:19" s="99" customFormat="1" ht="38.25" x14ac:dyDescent="0.25">
      <c r="A387" s="87">
        <v>375</v>
      </c>
      <c r="B387" s="129" t="s">
        <v>763</v>
      </c>
      <c r="C387" s="130"/>
      <c r="D387" s="131" t="s">
        <v>916</v>
      </c>
      <c r="E387" s="187" t="s">
        <v>59</v>
      </c>
      <c r="F387" s="132">
        <v>2</v>
      </c>
      <c r="G387" s="133">
        <v>6.22</v>
      </c>
      <c r="H387" s="125"/>
      <c r="I387" s="126"/>
      <c r="J387" s="125"/>
      <c r="K387" s="107">
        <v>31.48</v>
      </c>
      <c r="L387" s="95">
        <v>1506</v>
      </c>
      <c r="M387" s="96">
        <v>31379</v>
      </c>
      <c r="N387" s="96">
        <v>1910</v>
      </c>
      <c r="O387" s="96">
        <v>19424</v>
      </c>
      <c r="P387" s="96">
        <v>1050</v>
      </c>
      <c r="Q387" s="97">
        <f t="shared" si="20"/>
        <v>99464</v>
      </c>
      <c r="R387" s="98">
        <f t="shared" si="21"/>
        <v>72028</v>
      </c>
      <c r="S387" s="186"/>
    </row>
    <row r="388" spans="1:19" s="99" customFormat="1" ht="38.25" x14ac:dyDescent="0.25">
      <c r="A388" s="87">
        <v>376</v>
      </c>
      <c r="B388" s="129" t="s">
        <v>763</v>
      </c>
      <c r="C388" s="130"/>
      <c r="D388" s="131" t="s">
        <v>516</v>
      </c>
      <c r="E388" s="187" t="s">
        <v>59</v>
      </c>
      <c r="F388" s="132">
        <v>1.5</v>
      </c>
      <c r="G388" s="134">
        <v>8.9600000000000009</v>
      </c>
      <c r="H388" s="135"/>
      <c r="I388" s="93"/>
      <c r="J388" s="135"/>
      <c r="K388" s="107">
        <v>47.22</v>
      </c>
      <c r="L388" s="95">
        <v>1506</v>
      </c>
      <c r="M388" s="96">
        <v>31379</v>
      </c>
      <c r="N388" s="96">
        <v>1910</v>
      </c>
      <c r="O388" s="96">
        <v>19424</v>
      </c>
      <c r="P388" s="96">
        <v>1050</v>
      </c>
      <c r="Q388" s="97">
        <f t="shared" si="20"/>
        <v>69216</v>
      </c>
      <c r="R388" s="98">
        <f t="shared" si="21"/>
        <v>49787</v>
      </c>
      <c r="S388" s="186"/>
    </row>
    <row r="389" spans="1:19" s="99" customFormat="1" ht="38.25" x14ac:dyDescent="0.25">
      <c r="A389" s="87">
        <v>377</v>
      </c>
      <c r="B389" s="129" t="s">
        <v>763</v>
      </c>
      <c r="C389" s="130"/>
      <c r="D389" s="131" t="s">
        <v>517</v>
      </c>
      <c r="E389" s="187" t="s">
        <v>59</v>
      </c>
      <c r="F389" s="132">
        <v>3</v>
      </c>
      <c r="G389" s="134">
        <v>4.4800000000000004</v>
      </c>
      <c r="H389" s="135"/>
      <c r="I389" s="93"/>
      <c r="J389" s="135"/>
      <c r="K389" s="107">
        <v>31.48</v>
      </c>
      <c r="L389" s="95">
        <v>2009</v>
      </c>
      <c r="M389" s="96">
        <v>31379</v>
      </c>
      <c r="N389" s="96">
        <v>1910</v>
      </c>
      <c r="O389" s="96">
        <v>19424</v>
      </c>
      <c r="P389" s="96">
        <v>1050</v>
      </c>
      <c r="Q389" s="97">
        <f t="shared" si="20"/>
        <v>133891</v>
      </c>
      <c r="R389" s="98">
        <f t="shared" si="21"/>
        <v>96972</v>
      </c>
      <c r="S389" s="186"/>
    </row>
    <row r="390" spans="1:19" s="99" customFormat="1" ht="38.25" x14ac:dyDescent="0.25">
      <c r="A390" s="87">
        <v>378</v>
      </c>
      <c r="B390" s="129" t="s">
        <v>763</v>
      </c>
      <c r="C390" s="130"/>
      <c r="D390" s="131" t="s">
        <v>764</v>
      </c>
      <c r="E390" s="187" t="s">
        <v>59</v>
      </c>
      <c r="F390" s="132">
        <v>3</v>
      </c>
      <c r="G390" s="134">
        <v>4.4800000000000004</v>
      </c>
      <c r="H390" s="135"/>
      <c r="I390" s="93"/>
      <c r="J390" s="135"/>
      <c r="K390" s="107">
        <v>31.48</v>
      </c>
      <c r="L390" s="95">
        <v>2009</v>
      </c>
      <c r="M390" s="96">
        <v>31379</v>
      </c>
      <c r="N390" s="96">
        <v>1910</v>
      </c>
      <c r="O390" s="96">
        <v>19424</v>
      </c>
      <c r="P390" s="96">
        <v>1050</v>
      </c>
      <c r="Q390" s="97">
        <f t="shared" si="20"/>
        <v>133891</v>
      </c>
      <c r="R390" s="98">
        <f t="shared" si="21"/>
        <v>96972</v>
      </c>
      <c r="S390" s="186"/>
    </row>
    <row r="391" spans="1:19" s="99" customFormat="1" ht="38.25" x14ac:dyDescent="0.25">
      <c r="A391" s="87">
        <v>379</v>
      </c>
      <c r="B391" s="129" t="s">
        <v>763</v>
      </c>
      <c r="C391" s="130"/>
      <c r="D391" s="131" t="s">
        <v>518</v>
      </c>
      <c r="E391" s="187" t="s">
        <v>59</v>
      </c>
      <c r="F391" s="132">
        <v>3</v>
      </c>
      <c r="G391" s="136">
        <v>4.4800000000000004</v>
      </c>
      <c r="H391" s="137"/>
      <c r="I391" s="92"/>
      <c r="J391" s="137"/>
      <c r="K391" s="107">
        <v>31.48</v>
      </c>
      <c r="L391" s="95">
        <v>2009</v>
      </c>
      <c r="M391" s="96">
        <v>31379</v>
      </c>
      <c r="N391" s="96">
        <v>1910</v>
      </c>
      <c r="O391" s="96">
        <v>19424</v>
      </c>
      <c r="P391" s="96">
        <v>1050</v>
      </c>
      <c r="Q391" s="97">
        <f t="shared" si="20"/>
        <v>133891</v>
      </c>
      <c r="R391" s="98">
        <f t="shared" si="21"/>
        <v>96972</v>
      </c>
      <c r="S391" s="186"/>
    </row>
    <row r="392" spans="1:19" s="99" customFormat="1" ht="38.25" x14ac:dyDescent="0.25">
      <c r="A392" s="87">
        <v>380</v>
      </c>
      <c r="B392" s="129" t="s">
        <v>763</v>
      </c>
      <c r="C392" s="130"/>
      <c r="D392" s="131" t="s">
        <v>765</v>
      </c>
      <c r="E392" s="187" t="s">
        <v>59</v>
      </c>
      <c r="F392" s="132">
        <v>1</v>
      </c>
      <c r="G392" s="134">
        <v>15.5</v>
      </c>
      <c r="H392" s="135"/>
      <c r="I392" s="93"/>
      <c r="J392" s="135"/>
      <c r="K392" s="107">
        <v>57.1</v>
      </c>
      <c r="L392" s="95">
        <v>1005</v>
      </c>
      <c r="M392" s="96">
        <v>31379</v>
      </c>
      <c r="N392" s="96">
        <v>1910</v>
      </c>
      <c r="O392" s="96">
        <v>19424</v>
      </c>
      <c r="P392" s="96">
        <v>1050</v>
      </c>
      <c r="Q392" s="97">
        <f t="shared" si="20"/>
        <v>41907</v>
      </c>
      <c r="R392" s="98">
        <f t="shared" si="21"/>
        <v>30075</v>
      </c>
      <c r="S392" s="186"/>
    </row>
    <row r="393" spans="1:19" s="99" customFormat="1" ht="38.25" x14ac:dyDescent="0.25">
      <c r="A393" s="87">
        <v>381</v>
      </c>
      <c r="B393" s="129" t="s">
        <v>763</v>
      </c>
      <c r="C393" s="130"/>
      <c r="D393" s="131" t="s">
        <v>766</v>
      </c>
      <c r="E393" s="187" t="s">
        <v>59</v>
      </c>
      <c r="F393" s="132">
        <v>2</v>
      </c>
      <c r="G393" s="134">
        <v>8.09</v>
      </c>
      <c r="H393" s="135"/>
      <c r="I393" s="93"/>
      <c r="J393" s="135"/>
      <c r="K393" s="107">
        <v>57.1</v>
      </c>
      <c r="L393" s="95">
        <v>1506</v>
      </c>
      <c r="M393" s="96">
        <v>31379</v>
      </c>
      <c r="N393" s="96">
        <v>1910</v>
      </c>
      <c r="O393" s="96">
        <v>19424</v>
      </c>
      <c r="P393" s="96">
        <v>1050</v>
      </c>
      <c r="Q393" s="97">
        <f t="shared" si="20"/>
        <v>74512</v>
      </c>
      <c r="R393" s="98">
        <f t="shared" si="21"/>
        <v>53681</v>
      </c>
      <c r="S393" s="186"/>
    </row>
    <row r="394" spans="1:19" s="99" customFormat="1" ht="38.25" x14ac:dyDescent="0.25">
      <c r="A394" s="87">
        <v>382</v>
      </c>
      <c r="B394" s="129" t="s">
        <v>763</v>
      </c>
      <c r="C394" s="130"/>
      <c r="D394" s="131" t="s">
        <v>519</v>
      </c>
      <c r="E394" s="187" t="s">
        <v>59</v>
      </c>
      <c r="F394" s="132">
        <v>4</v>
      </c>
      <c r="G394" s="134">
        <v>3.36</v>
      </c>
      <c r="H394" s="135"/>
      <c r="I394" s="93"/>
      <c r="J394" s="135"/>
      <c r="K394" s="107">
        <v>23.61</v>
      </c>
      <c r="L394" s="95">
        <v>2009</v>
      </c>
      <c r="M394" s="96">
        <v>31379</v>
      </c>
      <c r="N394" s="96">
        <v>1910</v>
      </c>
      <c r="O394" s="96">
        <v>19424</v>
      </c>
      <c r="P394" s="96">
        <v>1050</v>
      </c>
      <c r="Q394" s="97">
        <f t="shared" si="20"/>
        <v>177850</v>
      </c>
      <c r="R394" s="98">
        <f t="shared" si="21"/>
        <v>129295</v>
      </c>
      <c r="S394" s="186"/>
    </row>
    <row r="395" spans="1:19" s="99" customFormat="1" ht="38.25" x14ac:dyDescent="0.25">
      <c r="A395" s="87">
        <v>383</v>
      </c>
      <c r="B395" s="129" t="s">
        <v>763</v>
      </c>
      <c r="C395" s="130"/>
      <c r="D395" s="131" t="s">
        <v>510</v>
      </c>
      <c r="E395" s="187" t="s">
        <v>521</v>
      </c>
      <c r="F395" s="132">
        <v>1</v>
      </c>
      <c r="G395" s="134">
        <v>12.5</v>
      </c>
      <c r="H395" s="135"/>
      <c r="I395" s="93"/>
      <c r="J395" s="135"/>
      <c r="K395" s="107">
        <v>47.33</v>
      </c>
      <c r="L395" s="95">
        <v>606</v>
      </c>
      <c r="M395" s="96">
        <v>30505</v>
      </c>
      <c r="N395" s="96">
        <v>2010</v>
      </c>
      <c r="O395" s="96">
        <v>19903</v>
      </c>
      <c r="P395" s="96">
        <v>1050</v>
      </c>
      <c r="Q395" s="97">
        <f t="shared" si="20"/>
        <v>50283</v>
      </c>
      <c r="R395" s="98">
        <f t="shared" si="21"/>
        <v>36527</v>
      </c>
      <c r="S395" s="186"/>
    </row>
    <row r="396" spans="1:19" s="99" customFormat="1" ht="38.25" x14ac:dyDescent="0.25">
      <c r="A396" s="87">
        <v>384</v>
      </c>
      <c r="B396" s="129" t="s">
        <v>763</v>
      </c>
      <c r="C396" s="130"/>
      <c r="D396" s="131" t="s">
        <v>511</v>
      </c>
      <c r="E396" s="187" t="s">
        <v>521</v>
      </c>
      <c r="F396" s="132">
        <v>3</v>
      </c>
      <c r="G396" s="134">
        <v>4.17</v>
      </c>
      <c r="H396" s="135"/>
      <c r="I396" s="93"/>
      <c r="J396" s="135"/>
      <c r="K396" s="107">
        <v>31.55</v>
      </c>
      <c r="L396" s="95">
        <v>1211</v>
      </c>
      <c r="M396" s="96">
        <v>30505</v>
      </c>
      <c r="N396" s="96">
        <v>2010</v>
      </c>
      <c r="O396" s="96">
        <v>19903</v>
      </c>
      <c r="P396" s="96">
        <v>1050</v>
      </c>
      <c r="Q396" s="97">
        <f t="shared" si="20"/>
        <v>139303</v>
      </c>
      <c r="R396" s="98">
        <f t="shared" si="21"/>
        <v>101538</v>
      </c>
      <c r="S396" s="186"/>
    </row>
    <row r="397" spans="1:19" s="99" customFormat="1" ht="38.25" x14ac:dyDescent="0.25">
      <c r="A397" s="87">
        <v>385</v>
      </c>
      <c r="B397" s="129" t="s">
        <v>763</v>
      </c>
      <c r="C397" s="130"/>
      <c r="D397" s="131" t="s">
        <v>512</v>
      </c>
      <c r="E397" s="187" t="s">
        <v>521</v>
      </c>
      <c r="F397" s="132">
        <v>2</v>
      </c>
      <c r="G397" s="133">
        <v>6.25</v>
      </c>
      <c r="H397" s="125"/>
      <c r="I397" s="126"/>
      <c r="J397" s="125"/>
      <c r="K397" s="107">
        <v>31.55</v>
      </c>
      <c r="L397" s="95">
        <v>908</v>
      </c>
      <c r="M397" s="96">
        <v>30505</v>
      </c>
      <c r="N397" s="96">
        <v>2010</v>
      </c>
      <c r="O397" s="96">
        <v>19903</v>
      </c>
      <c r="P397" s="96">
        <v>1050</v>
      </c>
      <c r="Q397" s="97">
        <f t="shared" si="20"/>
        <v>96649</v>
      </c>
      <c r="R397" s="98">
        <f t="shared" si="21"/>
        <v>70398</v>
      </c>
      <c r="S397" s="186"/>
    </row>
    <row r="398" spans="1:19" s="99" customFormat="1" ht="38.25" x14ac:dyDescent="0.25">
      <c r="A398" s="87">
        <v>386</v>
      </c>
      <c r="B398" s="129" t="s">
        <v>763</v>
      </c>
      <c r="C398" s="130"/>
      <c r="D398" s="131" t="s">
        <v>513</v>
      </c>
      <c r="E398" s="187" t="s">
        <v>521</v>
      </c>
      <c r="F398" s="132">
        <v>3</v>
      </c>
      <c r="G398" s="134">
        <v>4.17</v>
      </c>
      <c r="H398" s="135"/>
      <c r="I398" s="93"/>
      <c r="J398" s="135"/>
      <c r="K398" s="107">
        <v>31.55</v>
      </c>
      <c r="L398" s="95">
        <v>1211</v>
      </c>
      <c r="M398" s="96">
        <v>30505</v>
      </c>
      <c r="N398" s="96">
        <v>2010</v>
      </c>
      <c r="O398" s="96">
        <v>19903</v>
      </c>
      <c r="P398" s="96">
        <v>1050</v>
      </c>
      <c r="Q398" s="97">
        <f t="shared" si="20"/>
        <v>139303</v>
      </c>
      <c r="R398" s="98">
        <f t="shared" si="21"/>
        <v>101538</v>
      </c>
      <c r="S398" s="186"/>
    </row>
    <row r="399" spans="1:19" s="99" customFormat="1" ht="38.25" x14ac:dyDescent="0.25">
      <c r="A399" s="87">
        <v>387</v>
      </c>
      <c r="B399" s="129" t="s">
        <v>763</v>
      </c>
      <c r="C399" s="130"/>
      <c r="D399" s="131" t="s">
        <v>514</v>
      </c>
      <c r="E399" s="187" t="s">
        <v>521</v>
      </c>
      <c r="F399" s="132">
        <v>2</v>
      </c>
      <c r="G399" s="133">
        <v>6.25</v>
      </c>
      <c r="H399" s="125"/>
      <c r="I399" s="126"/>
      <c r="J399" s="125"/>
      <c r="K399" s="107">
        <v>31.55</v>
      </c>
      <c r="L399" s="95">
        <v>908</v>
      </c>
      <c r="M399" s="96">
        <v>30505</v>
      </c>
      <c r="N399" s="96">
        <v>2010</v>
      </c>
      <c r="O399" s="96">
        <v>19903</v>
      </c>
      <c r="P399" s="96">
        <v>1050</v>
      </c>
      <c r="Q399" s="97">
        <f t="shared" si="20"/>
        <v>96649</v>
      </c>
      <c r="R399" s="98">
        <f t="shared" si="21"/>
        <v>70398</v>
      </c>
      <c r="S399" s="186"/>
    </row>
    <row r="400" spans="1:19" s="99" customFormat="1" ht="38.25" x14ac:dyDescent="0.25">
      <c r="A400" s="87">
        <v>388</v>
      </c>
      <c r="B400" s="129" t="s">
        <v>763</v>
      </c>
      <c r="C400" s="130"/>
      <c r="D400" s="131" t="s">
        <v>515</v>
      </c>
      <c r="E400" s="187" t="s">
        <v>521</v>
      </c>
      <c r="F400" s="132">
        <v>3</v>
      </c>
      <c r="G400" s="134">
        <v>4.17</v>
      </c>
      <c r="H400" s="135"/>
      <c r="I400" s="93"/>
      <c r="J400" s="135"/>
      <c r="K400" s="107">
        <v>31.55</v>
      </c>
      <c r="L400" s="95">
        <v>1211</v>
      </c>
      <c r="M400" s="96">
        <v>30505</v>
      </c>
      <c r="N400" s="96">
        <v>2010</v>
      </c>
      <c r="O400" s="96">
        <v>19903</v>
      </c>
      <c r="P400" s="96">
        <v>1050</v>
      </c>
      <c r="Q400" s="97">
        <f t="shared" si="20"/>
        <v>139303</v>
      </c>
      <c r="R400" s="98">
        <f t="shared" si="21"/>
        <v>101538</v>
      </c>
      <c r="S400" s="186"/>
    </row>
    <row r="401" spans="1:19" s="99" customFormat="1" ht="38.25" x14ac:dyDescent="0.25">
      <c r="A401" s="87">
        <v>389</v>
      </c>
      <c r="B401" s="129" t="s">
        <v>763</v>
      </c>
      <c r="C401" s="130"/>
      <c r="D401" s="131" t="s">
        <v>748</v>
      </c>
      <c r="E401" s="187" t="s">
        <v>521</v>
      </c>
      <c r="F401" s="132">
        <v>1</v>
      </c>
      <c r="G401" s="134">
        <v>12.5</v>
      </c>
      <c r="H401" s="135"/>
      <c r="I401" s="93"/>
      <c r="J401" s="135"/>
      <c r="K401" s="107">
        <v>47.33</v>
      </c>
      <c r="L401" s="95">
        <v>606</v>
      </c>
      <c r="M401" s="96">
        <v>30505</v>
      </c>
      <c r="N401" s="96">
        <v>2010</v>
      </c>
      <c r="O401" s="96">
        <v>19903</v>
      </c>
      <c r="P401" s="96">
        <v>1050</v>
      </c>
      <c r="Q401" s="97">
        <f t="shared" si="20"/>
        <v>50283</v>
      </c>
      <c r="R401" s="98">
        <f t="shared" si="21"/>
        <v>36527</v>
      </c>
      <c r="S401" s="186"/>
    </row>
    <row r="402" spans="1:19" s="99" customFormat="1" ht="38.25" x14ac:dyDescent="0.25">
      <c r="A402" s="87">
        <v>390</v>
      </c>
      <c r="B402" s="129" t="s">
        <v>763</v>
      </c>
      <c r="C402" s="130"/>
      <c r="D402" s="131" t="s">
        <v>516</v>
      </c>
      <c r="E402" s="187" t="s">
        <v>521</v>
      </c>
      <c r="F402" s="132">
        <v>1.5</v>
      </c>
      <c r="G402" s="134">
        <v>8.33</v>
      </c>
      <c r="H402" s="135"/>
      <c r="I402" s="93"/>
      <c r="J402" s="135"/>
      <c r="K402" s="107">
        <v>47.33</v>
      </c>
      <c r="L402" s="95">
        <v>908</v>
      </c>
      <c r="M402" s="96">
        <v>30505</v>
      </c>
      <c r="N402" s="96">
        <v>2010</v>
      </c>
      <c r="O402" s="96">
        <v>19903</v>
      </c>
      <c r="P402" s="96">
        <v>1050</v>
      </c>
      <c r="Q402" s="97">
        <f t="shared" si="20"/>
        <v>71836</v>
      </c>
      <c r="R402" s="98">
        <f t="shared" si="21"/>
        <v>52153</v>
      </c>
      <c r="S402" s="186"/>
    </row>
    <row r="403" spans="1:19" s="99" customFormat="1" ht="38.25" x14ac:dyDescent="0.25">
      <c r="A403" s="87">
        <v>391</v>
      </c>
      <c r="B403" s="129" t="s">
        <v>763</v>
      </c>
      <c r="C403" s="130"/>
      <c r="D403" s="131" t="s">
        <v>517</v>
      </c>
      <c r="E403" s="187" t="s">
        <v>521</v>
      </c>
      <c r="F403" s="132">
        <v>3</v>
      </c>
      <c r="G403" s="134">
        <v>6.25</v>
      </c>
      <c r="H403" s="135"/>
      <c r="I403" s="93"/>
      <c r="J403" s="135"/>
      <c r="K403" s="107">
        <v>31.55</v>
      </c>
      <c r="L403" s="95">
        <v>1211</v>
      </c>
      <c r="M403" s="96">
        <v>30505</v>
      </c>
      <c r="N403" s="96">
        <v>2010</v>
      </c>
      <c r="O403" s="96">
        <v>19903</v>
      </c>
      <c r="P403" s="96">
        <v>1050</v>
      </c>
      <c r="Q403" s="97">
        <f t="shared" si="20"/>
        <v>96952</v>
      </c>
      <c r="R403" s="98">
        <f t="shared" si="21"/>
        <v>70398</v>
      </c>
      <c r="S403" s="186"/>
    </row>
    <row r="404" spans="1:19" s="99" customFormat="1" ht="38.25" x14ac:dyDescent="0.25">
      <c r="A404" s="87">
        <v>392</v>
      </c>
      <c r="B404" s="129" t="s">
        <v>763</v>
      </c>
      <c r="C404" s="130"/>
      <c r="D404" s="131" t="s">
        <v>764</v>
      </c>
      <c r="E404" s="187" t="s">
        <v>521</v>
      </c>
      <c r="F404" s="132">
        <v>3</v>
      </c>
      <c r="G404" s="134">
        <v>6.25</v>
      </c>
      <c r="H404" s="135"/>
      <c r="I404" s="93"/>
      <c r="J404" s="135"/>
      <c r="K404" s="107">
        <v>31.55</v>
      </c>
      <c r="L404" s="95">
        <v>1211</v>
      </c>
      <c r="M404" s="96">
        <v>30505</v>
      </c>
      <c r="N404" s="96">
        <v>2010</v>
      </c>
      <c r="O404" s="96">
        <v>19903</v>
      </c>
      <c r="P404" s="96">
        <v>1050</v>
      </c>
      <c r="Q404" s="97">
        <f t="shared" si="20"/>
        <v>96952</v>
      </c>
      <c r="R404" s="98">
        <f t="shared" si="21"/>
        <v>70398</v>
      </c>
      <c r="S404" s="186"/>
    </row>
    <row r="405" spans="1:19" s="99" customFormat="1" ht="38.25" x14ac:dyDescent="0.25">
      <c r="A405" s="87">
        <v>393</v>
      </c>
      <c r="B405" s="129" t="s">
        <v>763</v>
      </c>
      <c r="C405" s="130"/>
      <c r="D405" s="131" t="s">
        <v>518</v>
      </c>
      <c r="E405" s="187" t="s">
        <v>521</v>
      </c>
      <c r="F405" s="132">
        <v>3</v>
      </c>
      <c r="G405" s="134">
        <v>4.17</v>
      </c>
      <c r="H405" s="135"/>
      <c r="I405" s="93"/>
      <c r="J405" s="135"/>
      <c r="K405" s="107">
        <v>31.55</v>
      </c>
      <c r="L405" s="95">
        <v>1211</v>
      </c>
      <c r="M405" s="96">
        <v>30505</v>
      </c>
      <c r="N405" s="96">
        <v>2010</v>
      </c>
      <c r="O405" s="96">
        <v>19903</v>
      </c>
      <c r="P405" s="96">
        <v>1050</v>
      </c>
      <c r="Q405" s="97">
        <f t="shared" si="20"/>
        <v>139303</v>
      </c>
      <c r="R405" s="98">
        <f t="shared" si="21"/>
        <v>101538</v>
      </c>
      <c r="S405" s="186"/>
    </row>
    <row r="406" spans="1:19" s="99" customFormat="1" ht="38.25" x14ac:dyDescent="0.25">
      <c r="A406" s="87">
        <v>394</v>
      </c>
      <c r="B406" s="129" t="s">
        <v>763</v>
      </c>
      <c r="C406" s="130"/>
      <c r="D406" s="131" t="s">
        <v>767</v>
      </c>
      <c r="E406" s="187" t="s">
        <v>521</v>
      </c>
      <c r="F406" s="132">
        <v>1</v>
      </c>
      <c r="G406" s="134">
        <v>12.5</v>
      </c>
      <c r="H406" s="135"/>
      <c r="I406" s="93"/>
      <c r="J406" s="135"/>
      <c r="K406" s="107">
        <v>47.33</v>
      </c>
      <c r="L406" s="95">
        <v>606</v>
      </c>
      <c r="M406" s="96">
        <v>30505</v>
      </c>
      <c r="N406" s="96">
        <v>2010</v>
      </c>
      <c r="O406" s="96">
        <v>19903</v>
      </c>
      <c r="P406" s="96">
        <v>1050</v>
      </c>
      <c r="Q406" s="97">
        <f t="shared" si="20"/>
        <v>50283</v>
      </c>
      <c r="R406" s="98">
        <f t="shared" si="21"/>
        <v>36527</v>
      </c>
      <c r="S406" s="186"/>
    </row>
    <row r="407" spans="1:19" s="99" customFormat="1" ht="38.25" x14ac:dyDescent="0.25">
      <c r="A407" s="87">
        <v>395</v>
      </c>
      <c r="B407" s="129" t="s">
        <v>763</v>
      </c>
      <c r="C407" s="130"/>
      <c r="D407" s="131" t="s">
        <v>766</v>
      </c>
      <c r="E407" s="187" t="s">
        <v>521</v>
      </c>
      <c r="F407" s="132">
        <v>1.5</v>
      </c>
      <c r="G407" s="134">
        <v>8.33</v>
      </c>
      <c r="H407" s="135"/>
      <c r="I407" s="93"/>
      <c r="J407" s="135"/>
      <c r="K407" s="107">
        <v>47.33</v>
      </c>
      <c r="L407" s="95">
        <v>908</v>
      </c>
      <c r="M407" s="96">
        <v>30505</v>
      </c>
      <c r="N407" s="96">
        <v>2010</v>
      </c>
      <c r="O407" s="96">
        <v>19903</v>
      </c>
      <c r="P407" s="96">
        <v>1050</v>
      </c>
      <c r="Q407" s="97">
        <f t="shared" si="20"/>
        <v>71836</v>
      </c>
      <c r="R407" s="98">
        <f t="shared" si="21"/>
        <v>52153</v>
      </c>
      <c r="S407" s="186"/>
    </row>
    <row r="408" spans="1:19" s="99" customFormat="1" ht="38.25" x14ac:dyDescent="0.25">
      <c r="A408" s="87">
        <v>396</v>
      </c>
      <c r="B408" s="129" t="s">
        <v>763</v>
      </c>
      <c r="C408" s="130"/>
      <c r="D408" s="131" t="s">
        <v>519</v>
      </c>
      <c r="E408" s="187" t="s">
        <v>521</v>
      </c>
      <c r="F408" s="132">
        <v>4</v>
      </c>
      <c r="G408" s="134">
        <v>3.13</v>
      </c>
      <c r="H408" s="135"/>
      <c r="I408" s="93"/>
      <c r="J408" s="135"/>
      <c r="K408" s="107">
        <v>23.66</v>
      </c>
      <c r="L408" s="95">
        <v>1211</v>
      </c>
      <c r="M408" s="96">
        <v>30505</v>
      </c>
      <c r="N408" s="96">
        <v>2010</v>
      </c>
      <c r="O408" s="96">
        <v>19903</v>
      </c>
      <c r="P408" s="96">
        <v>1050</v>
      </c>
      <c r="Q408" s="97">
        <f t="shared" si="20"/>
        <v>185199</v>
      </c>
      <c r="R408" s="98">
        <f t="shared" si="21"/>
        <v>135285</v>
      </c>
      <c r="S408" s="186"/>
    </row>
    <row r="409" spans="1:19" s="99" customFormat="1" ht="38.25" x14ac:dyDescent="0.25">
      <c r="A409" s="87">
        <v>397</v>
      </c>
      <c r="B409" s="129" t="s">
        <v>763</v>
      </c>
      <c r="C409" s="130"/>
      <c r="D409" s="131" t="s">
        <v>510</v>
      </c>
      <c r="E409" s="187" t="s">
        <v>522</v>
      </c>
      <c r="F409" s="132">
        <v>1</v>
      </c>
      <c r="G409" s="133">
        <v>23.54</v>
      </c>
      <c r="H409" s="125"/>
      <c r="I409" s="126"/>
      <c r="J409" s="125"/>
      <c r="K409" s="107">
        <v>61.84</v>
      </c>
      <c r="L409" s="95">
        <v>418</v>
      </c>
      <c r="M409" s="96">
        <v>30505</v>
      </c>
      <c r="N409" s="96">
        <v>2010</v>
      </c>
      <c r="O409" s="96">
        <v>19903</v>
      </c>
      <c r="P409" s="96">
        <v>1050</v>
      </c>
      <c r="Q409" s="97">
        <f t="shared" si="20"/>
        <v>28490</v>
      </c>
      <c r="R409" s="98">
        <f t="shared" si="21"/>
        <v>20641</v>
      </c>
      <c r="S409" s="186"/>
    </row>
    <row r="410" spans="1:19" s="99" customFormat="1" ht="38.25" x14ac:dyDescent="0.25">
      <c r="A410" s="87">
        <v>398</v>
      </c>
      <c r="B410" s="129" t="s">
        <v>763</v>
      </c>
      <c r="C410" s="130"/>
      <c r="D410" s="131" t="s">
        <v>511</v>
      </c>
      <c r="E410" s="187" t="s">
        <v>522</v>
      </c>
      <c r="F410" s="132">
        <v>3</v>
      </c>
      <c r="G410" s="134">
        <v>7.85</v>
      </c>
      <c r="H410" s="135"/>
      <c r="I410" s="93"/>
      <c r="J410" s="135"/>
      <c r="K410" s="107">
        <v>41.23</v>
      </c>
      <c r="L410" s="95">
        <v>836</v>
      </c>
      <c r="M410" s="96">
        <v>30505</v>
      </c>
      <c r="N410" s="96">
        <v>2010</v>
      </c>
      <c r="O410" s="96">
        <v>19903</v>
      </c>
      <c r="P410" s="96">
        <v>1050</v>
      </c>
      <c r="Q410" s="97">
        <f t="shared" si="20"/>
        <v>76728</v>
      </c>
      <c r="R410" s="98">
        <f t="shared" si="21"/>
        <v>55803</v>
      </c>
      <c r="S410" s="186"/>
    </row>
    <row r="411" spans="1:19" s="99" customFormat="1" ht="38.25" x14ac:dyDescent="0.25">
      <c r="A411" s="87">
        <v>399</v>
      </c>
      <c r="B411" s="129" t="s">
        <v>763</v>
      </c>
      <c r="C411" s="130"/>
      <c r="D411" s="131" t="s">
        <v>512</v>
      </c>
      <c r="E411" s="187" t="s">
        <v>522</v>
      </c>
      <c r="F411" s="132">
        <v>2</v>
      </c>
      <c r="G411" s="133">
        <v>11.77</v>
      </c>
      <c r="H411" s="125"/>
      <c r="I411" s="126"/>
      <c r="J411" s="125"/>
      <c r="K411" s="107">
        <v>41.23</v>
      </c>
      <c r="L411" s="95">
        <v>627</v>
      </c>
      <c r="M411" s="96">
        <v>30505</v>
      </c>
      <c r="N411" s="96">
        <v>2010</v>
      </c>
      <c r="O411" s="96">
        <v>19903</v>
      </c>
      <c r="P411" s="96">
        <v>1050</v>
      </c>
      <c r="Q411" s="97">
        <f t="shared" si="20"/>
        <v>54006</v>
      </c>
      <c r="R411" s="98">
        <f t="shared" si="21"/>
        <v>39249</v>
      </c>
      <c r="S411" s="186"/>
    </row>
    <row r="412" spans="1:19" s="99" customFormat="1" ht="38.25" x14ac:dyDescent="0.25">
      <c r="A412" s="87">
        <v>400</v>
      </c>
      <c r="B412" s="129" t="s">
        <v>763</v>
      </c>
      <c r="C412" s="130"/>
      <c r="D412" s="131" t="s">
        <v>513</v>
      </c>
      <c r="E412" s="187" t="s">
        <v>522</v>
      </c>
      <c r="F412" s="132">
        <v>3</v>
      </c>
      <c r="G412" s="134">
        <v>7.85</v>
      </c>
      <c r="H412" s="135"/>
      <c r="I412" s="93"/>
      <c r="J412" s="135"/>
      <c r="K412" s="107">
        <v>41.23</v>
      </c>
      <c r="L412" s="95">
        <v>836</v>
      </c>
      <c r="M412" s="96">
        <v>30505</v>
      </c>
      <c r="N412" s="96">
        <v>2010</v>
      </c>
      <c r="O412" s="96">
        <v>19903</v>
      </c>
      <c r="P412" s="96">
        <v>1050</v>
      </c>
      <c r="Q412" s="97">
        <f t="shared" si="20"/>
        <v>76728</v>
      </c>
      <c r="R412" s="98">
        <f t="shared" si="21"/>
        <v>55803</v>
      </c>
      <c r="S412" s="186"/>
    </row>
    <row r="413" spans="1:19" s="99" customFormat="1" ht="38.25" x14ac:dyDescent="0.25">
      <c r="A413" s="87">
        <v>401</v>
      </c>
      <c r="B413" s="129" t="s">
        <v>763</v>
      </c>
      <c r="C413" s="130"/>
      <c r="D413" s="131" t="s">
        <v>514</v>
      </c>
      <c r="E413" s="187" t="s">
        <v>522</v>
      </c>
      <c r="F413" s="132">
        <v>2</v>
      </c>
      <c r="G413" s="133">
        <v>11.77</v>
      </c>
      <c r="H413" s="135"/>
      <c r="I413" s="93"/>
      <c r="J413" s="135"/>
      <c r="K413" s="107">
        <v>41.23</v>
      </c>
      <c r="L413" s="95">
        <v>627</v>
      </c>
      <c r="M413" s="96">
        <v>30505</v>
      </c>
      <c r="N413" s="96">
        <v>2010</v>
      </c>
      <c r="O413" s="96">
        <v>19903</v>
      </c>
      <c r="P413" s="96">
        <v>1050</v>
      </c>
      <c r="Q413" s="97">
        <f t="shared" si="20"/>
        <v>54006</v>
      </c>
      <c r="R413" s="98">
        <f t="shared" si="21"/>
        <v>39249</v>
      </c>
      <c r="S413" s="186"/>
    </row>
    <row r="414" spans="1:19" s="99" customFormat="1" ht="38.25" x14ac:dyDescent="0.25">
      <c r="A414" s="87">
        <v>402</v>
      </c>
      <c r="B414" s="129" t="s">
        <v>763</v>
      </c>
      <c r="C414" s="130"/>
      <c r="D414" s="131" t="s">
        <v>515</v>
      </c>
      <c r="E414" s="187" t="s">
        <v>522</v>
      </c>
      <c r="F414" s="132">
        <v>3</v>
      </c>
      <c r="G414" s="134">
        <v>7.85</v>
      </c>
      <c r="H414" s="135"/>
      <c r="I414" s="93"/>
      <c r="J414" s="135"/>
      <c r="K414" s="107">
        <v>41.23</v>
      </c>
      <c r="L414" s="95">
        <v>836</v>
      </c>
      <c r="M414" s="96">
        <v>30505</v>
      </c>
      <c r="N414" s="96">
        <v>2010</v>
      </c>
      <c r="O414" s="96">
        <v>19903</v>
      </c>
      <c r="P414" s="96">
        <v>1050</v>
      </c>
      <c r="Q414" s="97">
        <f t="shared" si="20"/>
        <v>76728</v>
      </c>
      <c r="R414" s="98">
        <f t="shared" si="21"/>
        <v>55803</v>
      </c>
      <c r="S414" s="186"/>
    </row>
    <row r="415" spans="1:19" s="99" customFormat="1" ht="38.25" x14ac:dyDescent="0.25">
      <c r="A415" s="87">
        <v>403</v>
      </c>
      <c r="B415" s="129" t="s">
        <v>763</v>
      </c>
      <c r="C415" s="130"/>
      <c r="D415" s="131" t="s">
        <v>748</v>
      </c>
      <c r="E415" s="187" t="s">
        <v>522</v>
      </c>
      <c r="F415" s="132">
        <v>1</v>
      </c>
      <c r="G415" s="133">
        <v>23.54</v>
      </c>
      <c r="H415" s="125"/>
      <c r="I415" s="126"/>
      <c r="J415" s="125"/>
      <c r="K415" s="107">
        <v>61.84</v>
      </c>
      <c r="L415" s="95">
        <v>418</v>
      </c>
      <c r="M415" s="96">
        <v>30505</v>
      </c>
      <c r="N415" s="96">
        <v>2010</v>
      </c>
      <c r="O415" s="96">
        <v>19903</v>
      </c>
      <c r="P415" s="96">
        <v>1050</v>
      </c>
      <c r="Q415" s="97">
        <f t="shared" si="20"/>
        <v>28490</v>
      </c>
      <c r="R415" s="98">
        <f t="shared" si="21"/>
        <v>20641</v>
      </c>
      <c r="S415" s="186"/>
    </row>
    <row r="416" spans="1:19" s="99" customFormat="1" ht="38.25" x14ac:dyDescent="0.25">
      <c r="A416" s="87">
        <v>404</v>
      </c>
      <c r="B416" s="129" t="s">
        <v>763</v>
      </c>
      <c r="C416" s="130"/>
      <c r="D416" s="131" t="s">
        <v>516</v>
      </c>
      <c r="E416" s="187" t="s">
        <v>522</v>
      </c>
      <c r="F416" s="132">
        <v>1.5</v>
      </c>
      <c r="G416" s="134">
        <v>15.69</v>
      </c>
      <c r="H416" s="135"/>
      <c r="I416" s="93"/>
      <c r="J416" s="135"/>
      <c r="K416" s="107">
        <v>61.84</v>
      </c>
      <c r="L416" s="95">
        <v>627</v>
      </c>
      <c r="M416" s="96">
        <v>30505</v>
      </c>
      <c r="N416" s="96">
        <v>2010</v>
      </c>
      <c r="O416" s="96">
        <v>19903</v>
      </c>
      <c r="P416" s="96">
        <v>1050</v>
      </c>
      <c r="Q416" s="97">
        <f t="shared" si="20"/>
        <v>39977</v>
      </c>
      <c r="R416" s="98">
        <f t="shared" si="21"/>
        <v>28934</v>
      </c>
      <c r="S416" s="186"/>
    </row>
    <row r="417" spans="1:19" s="99" customFormat="1" ht="38.25" x14ac:dyDescent="0.25">
      <c r="A417" s="87">
        <v>405</v>
      </c>
      <c r="B417" s="129" t="s">
        <v>763</v>
      </c>
      <c r="C417" s="130"/>
      <c r="D417" s="131" t="s">
        <v>517</v>
      </c>
      <c r="E417" s="187" t="s">
        <v>522</v>
      </c>
      <c r="F417" s="132">
        <v>3</v>
      </c>
      <c r="G417" s="134">
        <v>11.77</v>
      </c>
      <c r="H417" s="135"/>
      <c r="I417" s="93"/>
      <c r="J417" s="135"/>
      <c r="K417" s="107">
        <v>41.23</v>
      </c>
      <c r="L417" s="95">
        <v>836</v>
      </c>
      <c r="M417" s="96">
        <v>30505</v>
      </c>
      <c r="N417" s="96">
        <v>2010</v>
      </c>
      <c r="O417" s="96">
        <v>19903</v>
      </c>
      <c r="P417" s="96">
        <v>1050</v>
      </c>
      <c r="Q417" s="97">
        <f t="shared" si="20"/>
        <v>54215</v>
      </c>
      <c r="R417" s="98">
        <f t="shared" si="21"/>
        <v>39249</v>
      </c>
      <c r="S417" s="186"/>
    </row>
    <row r="418" spans="1:19" s="99" customFormat="1" ht="38.25" x14ac:dyDescent="0.25">
      <c r="A418" s="87">
        <v>406</v>
      </c>
      <c r="B418" s="129" t="s">
        <v>763</v>
      </c>
      <c r="C418" s="130"/>
      <c r="D418" s="131" t="s">
        <v>764</v>
      </c>
      <c r="E418" s="187" t="s">
        <v>522</v>
      </c>
      <c r="F418" s="132">
        <v>3</v>
      </c>
      <c r="G418" s="134">
        <v>11.77</v>
      </c>
      <c r="H418" s="135"/>
      <c r="I418" s="93"/>
      <c r="J418" s="135"/>
      <c r="K418" s="107">
        <v>41.23</v>
      </c>
      <c r="L418" s="95">
        <v>836</v>
      </c>
      <c r="M418" s="96">
        <v>30505</v>
      </c>
      <c r="N418" s="96">
        <v>2010</v>
      </c>
      <c r="O418" s="96">
        <v>19903</v>
      </c>
      <c r="P418" s="96">
        <v>1050</v>
      </c>
      <c r="Q418" s="97">
        <f t="shared" si="20"/>
        <v>54215</v>
      </c>
      <c r="R418" s="98">
        <f t="shared" si="21"/>
        <v>39249</v>
      </c>
      <c r="S418" s="186"/>
    </row>
    <row r="419" spans="1:19" s="99" customFormat="1" ht="38.25" x14ac:dyDescent="0.25">
      <c r="A419" s="87">
        <v>407</v>
      </c>
      <c r="B419" s="129" t="s">
        <v>763</v>
      </c>
      <c r="C419" s="130"/>
      <c r="D419" s="131" t="s">
        <v>518</v>
      </c>
      <c r="E419" s="187" t="s">
        <v>522</v>
      </c>
      <c r="F419" s="132">
        <v>3</v>
      </c>
      <c r="G419" s="134">
        <v>7.85</v>
      </c>
      <c r="H419" s="135"/>
      <c r="I419" s="93"/>
      <c r="J419" s="135"/>
      <c r="K419" s="107">
        <v>41.23</v>
      </c>
      <c r="L419" s="95">
        <v>836</v>
      </c>
      <c r="M419" s="96">
        <v>30505</v>
      </c>
      <c r="N419" s="96">
        <v>2010</v>
      </c>
      <c r="O419" s="96">
        <v>19903</v>
      </c>
      <c r="P419" s="96">
        <v>1050</v>
      </c>
      <c r="Q419" s="97">
        <f t="shared" si="20"/>
        <v>76728</v>
      </c>
      <c r="R419" s="98">
        <f t="shared" si="21"/>
        <v>55803</v>
      </c>
      <c r="S419" s="186"/>
    </row>
    <row r="420" spans="1:19" s="99" customFormat="1" ht="38.25" x14ac:dyDescent="0.25">
      <c r="A420" s="87">
        <v>408</v>
      </c>
      <c r="B420" s="129" t="s">
        <v>763</v>
      </c>
      <c r="C420" s="130"/>
      <c r="D420" s="131" t="s">
        <v>767</v>
      </c>
      <c r="E420" s="187" t="s">
        <v>522</v>
      </c>
      <c r="F420" s="132">
        <v>1</v>
      </c>
      <c r="G420" s="133">
        <v>23.54</v>
      </c>
      <c r="H420" s="125"/>
      <c r="I420" s="126"/>
      <c r="J420" s="125"/>
      <c r="K420" s="107">
        <v>61.84</v>
      </c>
      <c r="L420" s="95">
        <v>418</v>
      </c>
      <c r="M420" s="96">
        <v>30505</v>
      </c>
      <c r="N420" s="96">
        <v>2010</v>
      </c>
      <c r="O420" s="96">
        <v>19903</v>
      </c>
      <c r="P420" s="96">
        <v>1050</v>
      </c>
      <c r="Q420" s="97">
        <f t="shared" si="20"/>
        <v>28490</v>
      </c>
      <c r="R420" s="98">
        <f t="shared" si="21"/>
        <v>20641</v>
      </c>
      <c r="S420" s="186"/>
    </row>
    <row r="421" spans="1:19" s="99" customFormat="1" ht="38.25" x14ac:dyDescent="0.25">
      <c r="A421" s="87">
        <v>409</v>
      </c>
      <c r="B421" s="129" t="s">
        <v>763</v>
      </c>
      <c r="C421" s="130"/>
      <c r="D421" s="131" t="s">
        <v>766</v>
      </c>
      <c r="E421" s="187" t="s">
        <v>522</v>
      </c>
      <c r="F421" s="132">
        <v>1.5</v>
      </c>
      <c r="G421" s="134">
        <v>15.69</v>
      </c>
      <c r="H421" s="135"/>
      <c r="I421" s="93"/>
      <c r="J421" s="135"/>
      <c r="K421" s="107">
        <v>61.84</v>
      </c>
      <c r="L421" s="95">
        <v>627</v>
      </c>
      <c r="M421" s="96">
        <v>30505</v>
      </c>
      <c r="N421" s="96">
        <v>2010</v>
      </c>
      <c r="O421" s="96">
        <v>19903</v>
      </c>
      <c r="P421" s="96">
        <v>1050</v>
      </c>
      <c r="Q421" s="97">
        <f t="shared" si="20"/>
        <v>39977</v>
      </c>
      <c r="R421" s="98">
        <f t="shared" si="21"/>
        <v>28934</v>
      </c>
      <c r="S421" s="186"/>
    </row>
    <row r="422" spans="1:19" s="99" customFormat="1" ht="38.25" x14ac:dyDescent="0.25">
      <c r="A422" s="87">
        <v>410</v>
      </c>
      <c r="B422" s="129" t="s">
        <v>763</v>
      </c>
      <c r="C422" s="130"/>
      <c r="D422" s="131" t="s">
        <v>519</v>
      </c>
      <c r="E422" s="187" t="s">
        <v>522</v>
      </c>
      <c r="F422" s="132">
        <v>4</v>
      </c>
      <c r="G422" s="134">
        <v>5.89</v>
      </c>
      <c r="H422" s="135"/>
      <c r="I422" s="93"/>
      <c r="J422" s="135"/>
      <c r="K422" s="107">
        <v>30.93</v>
      </c>
      <c r="L422" s="95">
        <v>836</v>
      </c>
      <c r="M422" s="96">
        <v>30505</v>
      </c>
      <c r="N422" s="96">
        <v>2010</v>
      </c>
      <c r="O422" s="96">
        <v>19903</v>
      </c>
      <c r="P422" s="96">
        <v>1050</v>
      </c>
      <c r="Q422" s="97">
        <f t="shared" si="20"/>
        <v>101985</v>
      </c>
      <c r="R422" s="98">
        <f t="shared" si="21"/>
        <v>74374</v>
      </c>
      <c r="S422" s="186"/>
    </row>
    <row r="423" spans="1:19" s="99" customFormat="1" ht="38.25" x14ac:dyDescent="0.25">
      <c r="A423" s="87">
        <v>411</v>
      </c>
      <c r="B423" s="129" t="s">
        <v>763</v>
      </c>
      <c r="C423" s="130"/>
      <c r="D423" s="131" t="s">
        <v>510</v>
      </c>
      <c r="E423" s="187" t="s">
        <v>523</v>
      </c>
      <c r="F423" s="132">
        <v>1</v>
      </c>
      <c r="G423" s="138">
        <v>22.28</v>
      </c>
      <c r="H423" s="135"/>
      <c r="I423" s="93"/>
      <c r="J423" s="135"/>
      <c r="K423" s="107">
        <v>43.88</v>
      </c>
      <c r="L423" s="95">
        <v>0</v>
      </c>
      <c r="M423" s="96">
        <v>29953</v>
      </c>
      <c r="N423" s="96">
        <v>1810</v>
      </c>
      <c r="O423" s="96">
        <v>19903</v>
      </c>
      <c r="P423" s="96">
        <v>1050</v>
      </c>
      <c r="Q423" s="97">
        <f t="shared" si="20"/>
        <v>31060</v>
      </c>
      <c r="R423" s="98">
        <f t="shared" si="21"/>
        <v>22838</v>
      </c>
      <c r="S423" s="186"/>
    </row>
    <row r="424" spans="1:19" s="99" customFormat="1" ht="38.25" x14ac:dyDescent="0.25">
      <c r="A424" s="87">
        <v>412</v>
      </c>
      <c r="B424" s="129" t="s">
        <v>763</v>
      </c>
      <c r="C424" s="130"/>
      <c r="D424" s="131" t="s">
        <v>511</v>
      </c>
      <c r="E424" s="187" t="s">
        <v>523</v>
      </c>
      <c r="F424" s="132">
        <v>3</v>
      </c>
      <c r="G424" s="138">
        <v>7.43</v>
      </c>
      <c r="H424" s="135"/>
      <c r="I424" s="93"/>
      <c r="J424" s="135"/>
      <c r="K424" s="107">
        <v>29.25</v>
      </c>
      <c r="L424" s="95">
        <v>0</v>
      </c>
      <c r="M424" s="96">
        <v>29953</v>
      </c>
      <c r="N424" s="96">
        <v>1810</v>
      </c>
      <c r="O424" s="96">
        <v>19903</v>
      </c>
      <c r="P424" s="96">
        <v>1050</v>
      </c>
      <c r="Q424" s="97">
        <f t="shared" si="20"/>
        <v>81459</v>
      </c>
      <c r="R424" s="98">
        <f t="shared" si="21"/>
        <v>59896</v>
      </c>
      <c r="S424" s="186"/>
    </row>
    <row r="425" spans="1:19" s="99" customFormat="1" ht="38.25" x14ac:dyDescent="0.25">
      <c r="A425" s="87">
        <v>413</v>
      </c>
      <c r="B425" s="129" t="s">
        <v>763</v>
      </c>
      <c r="C425" s="130"/>
      <c r="D425" s="131" t="s">
        <v>512</v>
      </c>
      <c r="E425" s="187" t="s">
        <v>523</v>
      </c>
      <c r="F425" s="132">
        <v>2</v>
      </c>
      <c r="G425" s="138">
        <v>11.14</v>
      </c>
      <c r="H425" s="135"/>
      <c r="I425" s="93"/>
      <c r="J425" s="135"/>
      <c r="K425" s="107">
        <v>29.25</v>
      </c>
      <c r="L425" s="95">
        <v>0</v>
      </c>
      <c r="M425" s="96">
        <v>29953</v>
      </c>
      <c r="N425" s="96">
        <v>1810</v>
      </c>
      <c r="O425" s="96">
        <v>19903</v>
      </c>
      <c r="P425" s="96">
        <v>1050</v>
      </c>
      <c r="Q425" s="97">
        <f t="shared" si="20"/>
        <v>58223</v>
      </c>
      <c r="R425" s="98">
        <f t="shared" si="21"/>
        <v>42811</v>
      </c>
      <c r="S425" s="186"/>
    </row>
    <row r="426" spans="1:19" s="99" customFormat="1" ht="38.25" x14ac:dyDescent="0.25">
      <c r="A426" s="87">
        <v>414</v>
      </c>
      <c r="B426" s="129" t="s">
        <v>763</v>
      </c>
      <c r="C426" s="130"/>
      <c r="D426" s="131" t="s">
        <v>513</v>
      </c>
      <c r="E426" s="187" t="s">
        <v>523</v>
      </c>
      <c r="F426" s="132">
        <v>3</v>
      </c>
      <c r="G426" s="138">
        <v>7.43</v>
      </c>
      <c r="H426" s="135"/>
      <c r="I426" s="93"/>
      <c r="J426" s="135"/>
      <c r="K426" s="107">
        <v>29.25</v>
      </c>
      <c r="L426" s="95">
        <v>0</v>
      </c>
      <c r="M426" s="96">
        <v>29953</v>
      </c>
      <c r="N426" s="96">
        <v>1810</v>
      </c>
      <c r="O426" s="96">
        <v>19903</v>
      </c>
      <c r="P426" s="96">
        <v>1050</v>
      </c>
      <c r="Q426" s="97">
        <f t="shared" si="20"/>
        <v>81459</v>
      </c>
      <c r="R426" s="98">
        <f t="shared" si="21"/>
        <v>59896</v>
      </c>
      <c r="S426" s="186"/>
    </row>
    <row r="427" spans="1:19" s="99" customFormat="1" ht="38.25" x14ac:dyDescent="0.25">
      <c r="A427" s="87">
        <v>415</v>
      </c>
      <c r="B427" s="129" t="s">
        <v>763</v>
      </c>
      <c r="C427" s="130"/>
      <c r="D427" s="131" t="s">
        <v>514</v>
      </c>
      <c r="E427" s="187" t="s">
        <v>523</v>
      </c>
      <c r="F427" s="132">
        <v>2</v>
      </c>
      <c r="G427" s="138">
        <v>11.14</v>
      </c>
      <c r="H427" s="135"/>
      <c r="I427" s="93"/>
      <c r="J427" s="135"/>
      <c r="K427" s="107">
        <v>29.25</v>
      </c>
      <c r="L427" s="95">
        <v>0</v>
      </c>
      <c r="M427" s="96">
        <v>29953</v>
      </c>
      <c r="N427" s="96">
        <v>1810</v>
      </c>
      <c r="O427" s="96">
        <v>19903</v>
      </c>
      <c r="P427" s="96">
        <v>1050</v>
      </c>
      <c r="Q427" s="97">
        <f t="shared" si="20"/>
        <v>58223</v>
      </c>
      <c r="R427" s="98">
        <f t="shared" ref="R427:R490" si="22">IF(AND(G427&lt;&gt;0,K427&lt;&gt;0),ROUND(1/G427*(M427+N427)*12+1/K427*(O427+P427)*12,0),IF(K427=0,ROUND(1/G427*(M427+N427)*12,0),IF(G427=0,ROUND(1/K427*(O427+P427)*12,0))))</f>
        <v>42811</v>
      </c>
      <c r="S427" s="186"/>
    </row>
    <row r="428" spans="1:19" s="99" customFormat="1" ht="38.25" x14ac:dyDescent="0.25">
      <c r="A428" s="87">
        <v>416</v>
      </c>
      <c r="B428" s="129" t="s">
        <v>763</v>
      </c>
      <c r="C428" s="130"/>
      <c r="D428" s="131" t="s">
        <v>515</v>
      </c>
      <c r="E428" s="187" t="s">
        <v>523</v>
      </c>
      <c r="F428" s="132">
        <v>3</v>
      </c>
      <c r="G428" s="138">
        <v>7.43</v>
      </c>
      <c r="H428" s="135"/>
      <c r="I428" s="93"/>
      <c r="J428" s="135"/>
      <c r="K428" s="107">
        <v>29.25</v>
      </c>
      <c r="L428" s="95">
        <v>0</v>
      </c>
      <c r="M428" s="96">
        <v>29953</v>
      </c>
      <c r="N428" s="96">
        <v>1810</v>
      </c>
      <c r="O428" s="96">
        <v>19903</v>
      </c>
      <c r="P428" s="96">
        <v>1050</v>
      </c>
      <c r="Q428" s="97">
        <f t="shared" si="20"/>
        <v>81459</v>
      </c>
      <c r="R428" s="98">
        <f t="shared" si="22"/>
        <v>59896</v>
      </c>
      <c r="S428" s="186"/>
    </row>
    <row r="429" spans="1:19" s="99" customFormat="1" ht="38.25" x14ac:dyDescent="0.25">
      <c r="A429" s="87">
        <v>417</v>
      </c>
      <c r="B429" s="129" t="s">
        <v>763</v>
      </c>
      <c r="C429" s="130"/>
      <c r="D429" s="131" t="s">
        <v>748</v>
      </c>
      <c r="E429" s="187" t="s">
        <v>523</v>
      </c>
      <c r="F429" s="132">
        <v>1</v>
      </c>
      <c r="G429" s="138">
        <v>22.28</v>
      </c>
      <c r="H429" s="135"/>
      <c r="I429" s="93"/>
      <c r="J429" s="135"/>
      <c r="K429" s="107">
        <v>43.88</v>
      </c>
      <c r="L429" s="95">
        <v>0</v>
      </c>
      <c r="M429" s="96">
        <v>29953</v>
      </c>
      <c r="N429" s="96">
        <v>1810</v>
      </c>
      <c r="O429" s="96">
        <v>19903</v>
      </c>
      <c r="P429" s="96">
        <v>1050</v>
      </c>
      <c r="Q429" s="97">
        <f t="shared" ref="Q429:Q495" si="23">SUM(R429,ROUND(R429*36%,0),L429)</f>
        <v>31060</v>
      </c>
      <c r="R429" s="98">
        <f t="shared" si="22"/>
        <v>22838</v>
      </c>
      <c r="S429" s="186"/>
    </row>
    <row r="430" spans="1:19" s="99" customFormat="1" ht="38.25" x14ac:dyDescent="0.25">
      <c r="A430" s="87">
        <v>418</v>
      </c>
      <c r="B430" s="129" t="s">
        <v>763</v>
      </c>
      <c r="C430" s="130"/>
      <c r="D430" s="131" t="s">
        <v>516</v>
      </c>
      <c r="E430" s="187" t="s">
        <v>523</v>
      </c>
      <c r="F430" s="132">
        <v>1.5</v>
      </c>
      <c r="G430" s="138">
        <v>14.85</v>
      </c>
      <c r="H430" s="135"/>
      <c r="I430" s="93"/>
      <c r="J430" s="135"/>
      <c r="K430" s="107">
        <v>43.88</v>
      </c>
      <c r="L430" s="95">
        <v>0</v>
      </c>
      <c r="M430" s="96">
        <v>29953</v>
      </c>
      <c r="N430" s="96">
        <v>1810</v>
      </c>
      <c r="O430" s="96">
        <v>19903</v>
      </c>
      <c r="P430" s="96">
        <v>1050</v>
      </c>
      <c r="Q430" s="97">
        <f t="shared" si="23"/>
        <v>42700</v>
      </c>
      <c r="R430" s="98">
        <f t="shared" si="22"/>
        <v>31397</v>
      </c>
      <c r="S430" s="186"/>
    </row>
    <row r="431" spans="1:19" s="99" customFormat="1" ht="38.25" x14ac:dyDescent="0.25">
      <c r="A431" s="87">
        <v>419</v>
      </c>
      <c r="B431" s="129" t="s">
        <v>763</v>
      </c>
      <c r="C431" s="130"/>
      <c r="D431" s="131" t="s">
        <v>517</v>
      </c>
      <c r="E431" s="187" t="s">
        <v>523</v>
      </c>
      <c r="F431" s="132">
        <v>3</v>
      </c>
      <c r="G431" s="138">
        <v>11.14</v>
      </c>
      <c r="H431" s="135"/>
      <c r="I431" s="93"/>
      <c r="J431" s="135"/>
      <c r="K431" s="107">
        <v>29.25</v>
      </c>
      <c r="L431" s="95">
        <v>0</v>
      </c>
      <c r="M431" s="96">
        <v>29953</v>
      </c>
      <c r="N431" s="96">
        <v>1810</v>
      </c>
      <c r="O431" s="96">
        <v>19903</v>
      </c>
      <c r="P431" s="96">
        <v>1050</v>
      </c>
      <c r="Q431" s="97">
        <f t="shared" si="23"/>
        <v>58223</v>
      </c>
      <c r="R431" s="98">
        <f t="shared" si="22"/>
        <v>42811</v>
      </c>
      <c r="S431" s="186"/>
    </row>
    <row r="432" spans="1:19" s="99" customFormat="1" ht="38.25" x14ac:dyDescent="0.25">
      <c r="A432" s="87">
        <v>420</v>
      </c>
      <c r="B432" s="129" t="s">
        <v>763</v>
      </c>
      <c r="C432" s="130"/>
      <c r="D432" s="131" t="s">
        <v>764</v>
      </c>
      <c r="E432" s="187" t="s">
        <v>523</v>
      </c>
      <c r="F432" s="132">
        <v>3</v>
      </c>
      <c r="G432" s="138">
        <v>11.14</v>
      </c>
      <c r="H432" s="135"/>
      <c r="I432" s="93"/>
      <c r="J432" s="135"/>
      <c r="K432" s="107">
        <v>29.25</v>
      </c>
      <c r="L432" s="95">
        <v>0</v>
      </c>
      <c r="M432" s="96">
        <v>29953</v>
      </c>
      <c r="N432" s="96">
        <v>1810</v>
      </c>
      <c r="O432" s="96">
        <v>19903</v>
      </c>
      <c r="P432" s="96">
        <v>1050</v>
      </c>
      <c r="Q432" s="97">
        <f t="shared" si="23"/>
        <v>58223</v>
      </c>
      <c r="R432" s="98">
        <f t="shared" si="22"/>
        <v>42811</v>
      </c>
      <c r="S432" s="186"/>
    </row>
    <row r="433" spans="1:19" s="99" customFormat="1" ht="38.25" x14ac:dyDescent="0.25">
      <c r="A433" s="87">
        <v>421</v>
      </c>
      <c r="B433" s="129" t="s">
        <v>763</v>
      </c>
      <c r="C433" s="130"/>
      <c r="D433" s="131" t="s">
        <v>518</v>
      </c>
      <c r="E433" s="187" t="s">
        <v>523</v>
      </c>
      <c r="F433" s="132">
        <v>3</v>
      </c>
      <c r="G433" s="138">
        <v>7.43</v>
      </c>
      <c r="H433" s="135"/>
      <c r="I433" s="93"/>
      <c r="J433" s="135"/>
      <c r="K433" s="107">
        <v>29.25</v>
      </c>
      <c r="L433" s="95">
        <v>0</v>
      </c>
      <c r="M433" s="96">
        <v>29953</v>
      </c>
      <c r="N433" s="96">
        <v>1810</v>
      </c>
      <c r="O433" s="96">
        <v>19903</v>
      </c>
      <c r="P433" s="96">
        <v>1050</v>
      </c>
      <c r="Q433" s="97">
        <f t="shared" si="23"/>
        <v>81459</v>
      </c>
      <c r="R433" s="98">
        <f t="shared" si="22"/>
        <v>59896</v>
      </c>
      <c r="S433" s="186"/>
    </row>
    <row r="434" spans="1:19" s="99" customFormat="1" ht="38.25" x14ac:dyDescent="0.25">
      <c r="A434" s="87">
        <v>422</v>
      </c>
      <c r="B434" s="129" t="s">
        <v>763</v>
      </c>
      <c r="C434" s="130"/>
      <c r="D434" s="131" t="s">
        <v>767</v>
      </c>
      <c r="E434" s="187" t="s">
        <v>523</v>
      </c>
      <c r="F434" s="132">
        <v>1</v>
      </c>
      <c r="G434" s="138">
        <v>22.28</v>
      </c>
      <c r="H434" s="135"/>
      <c r="I434" s="93"/>
      <c r="J434" s="135"/>
      <c r="K434" s="107">
        <v>43.88</v>
      </c>
      <c r="L434" s="95">
        <v>0</v>
      </c>
      <c r="M434" s="96">
        <v>29953</v>
      </c>
      <c r="N434" s="96">
        <v>1810</v>
      </c>
      <c r="O434" s="96">
        <v>19903</v>
      </c>
      <c r="P434" s="96">
        <v>1050</v>
      </c>
      <c r="Q434" s="97">
        <f t="shared" si="23"/>
        <v>31060</v>
      </c>
      <c r="R434" s="98">
        <f t="shared" si="22"/>
        <v>22838</v>
      </c>
      <c r="S434" s="186"/>
    </row>
    <row r="435" spans="1:19" s="99" customFormat="1" ht="38.25" x14ac:dyDescent="0.25">
      <c r="A435" s="87">
        <v>423</v>
      </c>
      <c r="B435" s="129" t="s">
        <v>763</v>
      </c>
      <c r="C435" s="130"/>
      <c r="D435" s="131" t="s">
        <v>766</v>
      </c>
      <c r="E435" s="187" t="s">
        <v>523</v>
      </c>
      <c r="F435" s="132">
        <v>1.5</v>
      </c>
      <c r="G435" s="138">
        <v>14.85</v>
      </c>
      <c r="H435" s="135"/>
      <c r="I435" s="93"/>
      <c r="J435" s="135"/>
      <c r="K435" s="107">
        <v>43.88</v>
      </c>
      <c r="L435" s="95">
        <v>0</v>
      </c>
      <c r="M435" s="96">
        <v>29953</v>
      </c>
      <c r="N435" s="96">
        <v>1810</v>
      </c>
      <c r="O435" s="96">
        <v>19903</v>
      </c>
      <c r="P435" s="96">
        <v>1050</v>
      </c>
      <c r="Q435" s="97">
        <f t="shared" si="23"/>
        <v>42700</v>
      </c>
      <c r="R435" s="98">
        <f t="shared" si="22"/>
        <v>31397</v>
      </c>
      <c r="S435" s="186"/>
    </row>
    <row r="436" spans="1:19" s="99" customFormat="1" ht="38.25" x14ac:dyDescent="0.25">
      <c r="A436" s="87">
        <v>424</v>
      </c>
      <c r="B436" s="129" t="s">
        <v>763</v>
      </c>
      <c r="C436" s="130"/>
      <c r="D436" s="131" t="s">
        <v>519</v>
      </c>
      <c r="E436" s="187" t="s">
        <v>523</v>
      </c>
      <c r="F436" s="132">
        <v>4</v>
      </c>
      <c r="G436" s="138">
        <v>5.57</v>
      </c>
      <c r="H436" s="135"/>
      <c r="I436" s="93"/>
      <c r="J436" s="135"/>
      <c r="K436" s="107">
        <v>21.94</v>
      </c>
      <c r="L436" s="95">
        <v>0</v>
      </c>
      <c r="M436" s="96">
        <v>29953</v>
      </c>
      <c r="N436" s="96">
        <v>1810</v>
      </c>
      <c r="O436" s="96">
        <v>19903</v>
      </c>
      <c r="P436" s="96">
        <v>1050</v>
      </c>
      <c r="Q436" s="97">
        <f t="shared" si="23"/>
        <v>108650</v>
      </c>
      <c r="R436" s="98">
        <f t="shared" si="22"/>
        <v>79890</v>
      </c>
      <c r="S436" s="186"/>
    </row>
    <row r="437" spans="1:19" s="99" customFormat="1" ht="51" x14ac:dyDescent="0.25">
      <c r="A437" s="87">
        <v>425</v>
      </c>
      <c r="B437" s="129" t="s">
        <v>768</v>
      </c>
      <c r="C437" s="130"/>
      <c r="D437" s="131" t="s">
        <v>510</v>
      </c>
      <c r="E437" s="188" t="s">
        <v>524</v>
      </c>
      <c r="F437" s="132">
        <v>0.9</v>
      </c>
      <c r="G437" s="124">
        <v>23.44</v>
      </c>
      <c r="H437" s="125"/>
      <c r="I437" s="126"/>
      <c r="J437" s="125"/>
      <c r="K437" s="107">
        <v>0</v>
      </c>
      <c r="L437" s="105">
        <v>213</v>
      </c>
      <c r="M437" s="96">
        <v>27847</v>
      </c>
      <c r="N437" s="96">
        <v>1200</v>
      </c>
      <c r="O437" s="96">
        <v>15500</v>
      </c>
      <c r="P437" s="96">
        <v>690</v>
      </c>
      <c r="Q437" s="97">
        <f t="shared" si="23"/>
        <v>20436</v>
      </c>
      <c r="R437" s="98">
        <f t="shared" si="22"/>
        <v>14870</v>
      </c>
      <c r="S437" s="186"/>
    </row>
    <row r="438" spans="1:19" s="99" customFormat="1" ht="51" x14ac:dyDescent="0.25">
      <c r="A438" s="87">
        <v>426</v>
      </c>
      <c r="B438" s="129" t="s">
        <v>768</v>
      </c>
      <c r="C438" s="130"/>
      <c r="D438" s="131" t="s">
        <v>511</v>
      </c>
      <c r="E438" s="188" t="s">
        <v>524</v>
      </c>
      <c r="F438" s="132">
        <v>2.5</v>
      </c>
      <c r="G438" s="124">
        <v>8.44</v>
      </c>
      <c r="H438" s="125"/>
      <c r="I438" s="126"/>
      <c r="J438" s="125"/>
      <c r="K438" s="107">
        <v>0</v>
      </c>
      <c r="L438" s="105">
        <v>638</v>
      </c>
      <c r="M438" s="96">
        <v>27847</v>
      </c>
      <c r="N438" s="96">
        <v>1200</v>
      </c>
      <c r="O438" s="96">
        <v>15500</v>
      </c>
      <c r="P438" s="96">
        <v>690</v>
      </c>
      <c r="Q438" s="97">
        <f t="shared" si="23"/>
        <v>56805</v>
      </c>
      <c r="R438" s="98">
        <f t="shared" si="22"/>
        <v>41299</v>
      </c>
      <c r="S438" s="186"/>
    </row>
    <row r="439" spans="1:19" s="99" customFormat="1" ht="51" x14ac:dyDescent="0.25">
      <c r="A439" s="87">
        <v>427</v>
      </c>
      <c r="B439" s="129" t="s">
        <v>768</v>
      </c>
      <c r="C439" s="130"/>
      <c r="D439" s="131" t="s">
        <v>512</v>
      </c>
      <c r="E439" s="188" t="s">
        <v>524</v>
      </c>
      <c r="F439" s="132">
        <v>1</v>
      </c>
      <c r="G439" s="124">
        <v>21.1</v>
      </c>
      <c r="H439" s="125"/>
      <c r="I439" s="126"/>
      <c r="J439" s="125"/>
      <c r="K439" s="107">
        <v>0</v>
      </c>
      <c r="L439" s="105">
        <v>424</v>
      </c>
      <c r="M439" s="96">
        <v>27847</v>
      </c>
      <c r="N439" s="96">
        <v>1200</v>
      </c>
      <c r="O439" s="96">
        <v>15500</v>
      </c>
      <c r="P439" s="96">
        <v>690</v>
      </c>
      <c r="Q439" s="97">
        <f t="shared" si="23"/>
        <v>22891</v>
      </c>
      <c r="R439" s="98">
        <f t="shared" si="22"/>
        <v>16520</v>
      </c>
      <c r="S439" s="186"/>
    </row>
    <row r="440" spans="1:19" s="99" customFormat="1" ht="51" x14ac:dyDescent="0.25">
      <c r="A440" s="87">
        <v>428</v>
      </c>
      <c r="B440" s="129" t="s">
        <v>768</v>
      </c>
      <c r="C440" s="130"/>
      <c r="D440" s="131" t="s">
        <v>513</v>
      </c>
      <c r="E440" s="188" t="s">
        <v>524</v>
      </c>
      <c r="F440" s="132">
        <v>1.75</v>
      </c>
      <c r="G440" s="124">
        <v>12.06</v>
      </c>
      <c r="H440" s="125"/>
      <c r="I440" s="126"/>
      <c r="J440" s="125"/>
      <c r="K440" s="107">
        <v>0</v>
      </c>
      <c r="L440" s="105">
        <v>638</v>
      </c>
      <c r="M440" s="96">
        <v>27847</v>
      </c>
      <c r="N440" s="96">
        <v>1200</v>
      </c>
      <c r="O440" s="96">
        <v>15500</v>
      </c>
      <c r="P440" s="96">
        <v>690</v>
      </c>
      <c r="Q440" s="97">
        <f t="shared" si="23"/>
        <v>39945</v>
      </c>
      <c r="R440" s="98">
        <f t="shared" si="22"/>
        <v>28902</v>
      </c>
      <c r="S440" s="186"/>
    </row>
    <row r="441" spans="1:19" s="99" customFormat="1" ht="51" x14ac:dyDescent="0.25">
      <c r="A441" s="87">
        <v>429</v>
      </c>
      <c r="B441" s="129" t="s">
        <v>768</v>
      </c>
      <c r="C441" s="130"/>
      <c r="D441" s="131" t="s">
        <v>514</v>
      </c>
      <c r="E441" s="188" t="s">
        <v>524</v>
      </c>
      <c r="F441" s="132">
        <v>1</v>
      </c>
      <c r="G441" s="124">
        <v>21.1</v>
      </c>
      <c r="H441" s="125"/>
      <c r="I441" s="126"/>
      <c r="J441" s="125"/>
      <c r="K441" s="107">
        <v>0</v>
      </c>
      <c r="L441" s="105">
        <v>424</v>
      </c>
      <c r="M441" s="96">
        <v>27847</v>
      </c>
      <c r="N441" s="96">
        <v>1200</v>
      </c>
      <c r="O441" s="96">
        <v>15500</v>
      </c>
      <c r="P441" s="96">
        <v>690</v>
      </c>
      <c r="Q441" s="97">
        <f t="shared" si="23"/>
        <v>22891</v>
      </c>
      <c r="R441" s="98">
        <f t="shared" si="22"/>
        <v>16520</v>
      </c>
      <c r="S441" s="186"/>
    </row>
    <row r="442" spans="1:19" s="99" customFormat="1" ht="51" x14ac:dyDescent="0.25">
      <c r="A442" s="87">
        <v>430</v>
      </c>
      <c r="B442" s="129" t="s">
        <v>768</v>
      </c>
      <c r="C442" s="130"/>
      <c r="D442" s="131" t="s">
        <v>515</v>
      </c>
      <c r="E442" s="188" t="s">
        <v>524</v>
      </c>
      <c r="F442" s="132">
        <v>1.75</v>
      </c>
      <c r="G442" s="124">
        <v>12.06</v>
      </c>
      <c r="H442" s="125"/>
      <c r="I442" s="126"/>
      <c r="J442" s="125"/>
      <c r="K442" s="107">
        <v>0</v>
      </c>
      <c r="L442" s="105">
        <v>638</v>
      </c>
      <c r="M442" s="96">
        <v>27847</v>
      </c>
      <c r="N442" s="96">
        <v>1200</v>
      </c>
      <c r="O442" s="96">
        <v>15500</v>
      </c>
      <c r="P442" s="96">
        <v>690</v>
      </c>
      <c r="Q442" s="97">
        <f t="shared" si="23"/>
        <v>39945</v>
      </c>
      <c r="R442" s="98">
        <f t="shared" si="22"/>
        <v>28902</v>
      </c>
      <c r="S442" s="186"/>
    </row>
    <row r="443" spans="1:19" s="99" customFormat="1" ht="51" x14ac:dyDescent="0.25">
      <c r="A443" s="87">
        <v>431</v>
      </c>
      <c r="B443" s="129" t="s">
        <v>768</v>
      </c>
      <c r="C443" s="130"/>
      <c r="D443" s="131" t="s">
        <v>748</v>
      </c>
      <c r="E443" s="188" t="s">
        <v>524</v>
      </c>
      <c r="F443" s="132">
        <v>0.9</v>
      </c>
      <c r="G443" s="124">
        <v>23.44</v>
      </c>
      <c r="H443" s="125"/>
      <c r="I443" s="126"/>
      <c r="J443" s="125"/>
      <c r="K443" s="107">
        <v>0</v>
      </c>
      <c r="L443" s="105">
        <v>213</v>
      </c>
      <c r="M443" s="96">
        <v>27847</v>
      </c>
      <c r="N443" s="96">
        <v>1200</v>
      </c>
      <c r="O443" s="96">
        <v>15500</v>
      </c>
      <c r="P443" s="96">
        <v>690</v>
      </c>
      <c r="Q443" s="97">
        <f t="shared" si="23"/>
        <v>20436</v>
      </c>
      <c r="R443" s="98">
        <f t="shared" si="22"/>
        <v>14870</v>
      </c>
      <c r="S443" s="186"/>
    </row>
    <row r="444" spans="1:19" s="99" customFormat="1" ht="51" x14ac:dyDescent="0.25">
      <c r="A444" s="87">
        <v>432</v>
      </c>
      <c r="B444" s="129" t="s">
        <v>768</v>
      </c>
      <c r="C444" s="130"/>
      <c r="D444" s="131" t="s">
        <v>916</v>
      </c>
      <c r="E444" s="188" t="s">
        <v>524</v>
      </c>
      <c r="F444" s="132">
        <v>1.25</v>
      </c>
      <c r="G444" s="124">
        <v>16.88</v>
      </c>
      <c r="H444" s="125"/>
      <c r="I444" s="126"/>
      <c r="J444" s="125"/>
      <c r="K444" s="107">
        <v>0</v>
      </c>
      <c r="L444" s="105">
        <v>424</v>
      </c>
      <c r="M444" s="96">
        <v>27847</v>
      </c>
      <c r="N444" s="96">
        <v>1200</v>
      </c>
      <c r="O444" s="96">
        <v>15500</v>
      </c>
      <c r="P444" s="96">
        <v>690</v>
      </c>
      <c r="Q444" s="97">
        <f t="shared" si="23"/>
        <v>28508</v>
      </c>
      <c r="R444" s="98">
        <f t="shared" si="22"/>
        <v>20650</v>
      </c>
      <c r="S444" s="186"/>
    </row>
    <row r="445" spans="1:19" s="99" customFormat="1" ht="51" x14ac:dyDescent="0.25">
      <c r="A445" s="87">
        <v>433</v>
      </c>
      <c r="B445" s="129" t="s">
        <v>768</v>
      </c>
      <c r="C445" s="130"/>
      <c r="D445" s="131" t="s">
        <v>516</v>
      </c>
      <c r="E445" s="188" t="s">
        <v>524</v>
      </c>
      <c r="F445" s="132">
        <v>1</v>
      </c>
      <c r="G445" s="124">
        <v>21.1</v>
      </c>
      <c r="H445" s="125"/>
      <c r="I445" s="126"/>
      <c r="J445" s="125"/>
      <c r="K445" s="107">
        <v>0</v>
      </c>
      <c r="L445" s="105">
        <v>424</v>
      </c>
      <c r="M445" s="96">
        <v>27847</v>
      </c>
      <c r="N445" s="96">
        <v>1200</v>
      </c>
      <c r="O445" s="96">
        <v>15500</v>
      </c>
      <c r="P445" s="96">
        <v>690</v>
      </c>
      <c r="Q445" s="97">
        <f t="shared" si="23"/>
        <v>22891</v>
      </c>
      <c r="R445" s="98">
        <f t="shared" si="22"/>
        <v>16520</v>
      </c>
      <c r="S445" s="186"/>
    </row>
    <row r="446" spans="1:19" s="99" customFormat="1" ht="51" x14ac:dyDescent="0.25">
      <c r="A446" s="87">
        <v>434</v>
      </c>
      <c r="B446" s="129" t="s">
        <v>768</v>
      </c>
      <c r="C446" s="130"/>
      <c r="D446" s="131" t="s">
        <v>517</v>
      </c>
      <c r="E446" s="188" t="s">
        <v>524</v>
      </c>
      <c r="F446" s="132">
        <v>2.5</v>
      </c>
      <c r="G446" s="124">
        <v>8.44</v>
      </c>
      <c r="H446" s="125"/>
      <c r="I446" s="126"/>
      <c r="J446" s="125"/>
      <c r="K446" s="107">
        <v>0</v>
      </c>
      <c r="L446" s="105">
        <v>638</v>
      </c>
      <c r="M446" s="96">
        <v>27847</v>
      </c>
      <c r="N446" s="96">
        <v>1200</v>
      </c>
      <c r="O446" s="96">
        <v>15500</v>
      </c>
      <c r="P446" s="96">
        <v>690</v>
      </c>
      <c r="Q446" s="97">
        <f t="shared" si="23"/>
        <v>56805</v>
      </c>
      <c r="R446" s="98">
        <f t="shared" si="22"/>
        <v>41299</v>
      </c>
      <c r="S446" s="186"/>
    </row>
    <row r="447" spans="1:19" s="99" customFormat="1" ht="51" x14ac:dyDescent="0.25">
      <c r="A447" s="87">
        <v>435</v>
      </c>
      <c r="B447" s="129" t="s">
        <v>768</v>
      </c>
      <c r="C447" s="130"/>
      <c r="D447" s="131" t="s">
        <v>764</v>
      </c>
      <c r="E447" s="188" t="s">
        <v>524</v>
      </c>
      <c r="F447" s="132">
        <v>3</v>
      </c>
      <c r="G447" s="124">
        <v>7.03</v>
      </c>
      <c r="H447" s="125"/>
      <c r="I447" s="126"/>
      <c r="J447" s="125"/>
      <c r="K447" s="107">
        <v>0</v>
      </c>
      <c r="L447" s="105">
        <v>638</v>
      </c>
      <c r="M447" s="96">
        <v>27847</v>
      </c>
      <c r="N447" s="96">
        <v>1200</v>
      </c>
      <c r="O447" s="96">
        <v>15500</v>
      </c>
      <c r="P447" s="96">
        <v>690</v>
      </c>
      <c r="Q447" s="97">
        <f t="shared" si="23"/>
        <v>68070</v>
      </c>
      <c r="R447" s="98">
        <f t="shared" si="22"/>
        <v>49582</v>
      </c>
      <c r="S447" s="186"/>
    </row>
    <row r="448" spans="1:19" s="99" customFormat="1" ht="51" x14ac:dyDescent="0.25">
      <c r="A448" s="87">
        <v>436</v>
      </c>
      <c r="B448" s="129" t="s">
        <v>768</v>
      </c>
      <c r="C448" s="130"/>
      <c r="D448" s="131" t="s">
        <v>749</v>
      </c>
      <c r="E448" s="188" t="s">
        <v>524</v>
      </c>
      <c r="F448" s="132" t="s">
        <v>525</v>
      </c>
      <c r="G448" s="124">
        <v>9.9700000000000006</v>
      </c>
      <c r="H448" s="125"/>
      <c r="I448" s="126"/>
      <c r="J448" s="125"/>
      <c r="K448" s="107">
        <v>0</v>
      </c>
      <c r="L448" s="105">
        <v>424</v>
      </c>
      <c r="M448" s="96">
        <v>27847</v>
      </c>
      <c r="N448" s="96">
        <v>1200</v>
      </c>
      <c r="O448" s="96">
        <v>15500</v>
      </c>
      <c r="P448" s="96">
        <v>690</v>
      </c>
      <c r="Q448" s="97">
        <f t="shared" si="23"/>
        <v>47971</v>
      </c>
      <c r="R448" s="98">
        <f t="shared" si="22"/>
        <v>34961</v>
      </c>
      <c r="S448" s="186"/>
    </row>
    <row r="449" spans="1:19" s="99" customFormat="1" ht="51" x14ac:dyDescent="0.25">
      <c r="A449" s="87">
        <v>437</v>
      </c>
      <c r="B449" s="129" t="s">
        <v>768</v>
      </c>
      <c r="C449" s="130"/>
      <c r="D449" s="131" t="s">
        <v>519</v>
      </c>
      <c r="E449" s="188" t="s">
        <v>524</v>
      </c>
      <c r="F449" s="132" t="s">
        <v>525</v>
      </c>
      <c r="G449" s="124">
        <v>5.25</v>
      </c>
      <c r="H449" s="125"/>
      <c r="I449" s="126"/>
      <c r="J449" s="125"/>
      <c r="K449" s="107">
        <v>0</v>
      </c>
      <c r="L449" s="105">
        <v>638</v>
      </c>
      <c r="M449" s="96">
        <v>27847</v>
      </c>
      <c r="N449" s="96">
        <v>1200</v>
      </c>
      <c r="O449" s="96">
        <v>15500</v>
      </c>
      <c r="P449" s="96">
        <v>690</v>
      </c>
      <c r="Q449" s="97">
        <f t="shared" si="23"/>
        <v>90932</v>
      </c>
      <c r="R449" s="98">
        <f t="shared" si="22"/>
        <v>66393</v>
      </c>
      <c r="S449" s="186"/>
    </row>
    <row r="450" spans="1:19" s="99" customFormat="1" ht="51" x14ac:dyDescent="0.25">
      <c r="A450" s="87">
        <v>438</v>
      </c>
      <c r="B450" s="129" t="s">
        <v>768</v>
      </c>
      <c r="C450" s="130"/>
      <c r="D450" s="131" t="s">
        <v>510</v>
      </c>
      <c r="E450" s="188" t="s">
        <v>526</v>
      </c>
      <c r="F450" s="132">
        <v>0.9</v>
      </c>
      <c r="G450" s="139">
        <v>24.68</v>
      </c>
      <c r="H450" s="135"/>
      <c r="I450" s="93"/>
      <c r="J450" s="135"/>
      <c r="K450" s="107">
        <v>0</v>
      </c>
      <c r="L450" s="95">
        <v>502</v>
      </c>
      <c r="M450" s="96">
        <v>31848</v>
      </c>
      <c r="N450" s="96">
        <v>1760</v>
      </c>
      <c r="O450" s="96">
        <v>17554</v>
      </c>
      <c r="P450" s="96">
        <v>730</v>
      </c>
      <c r="Q450" s="97">
        <f t="shared" si="23"/>
        <v>22726</v>
      </c>
      <c r="R450" s="98">
        <f t="shared" si="22"/>
        <v>16341</v>
      </c>
      <c r="S450" s="186"/>
    </row>
    <row r="451" spans="1:19" s="99" customFormat="1" ht="51" x14ac:dyDescent="0.25">
      <c r="A451" s="87">
        <v>439</v>
      </c>
      <c r="B451" s="129" t="s">
        <v>768</v>
      </c>
      <c r="C451" s="130"/>
      <c r="D451" s="131" t="s">
        <v>511</v>
      </c>
      <c r="E451" s="188" t="s">
        <v>526</v>
      </c>
      <c r="F451" s="132">
        <v>2.5</v>
      </c>
      <c r="G451" s="124">
        <v>8.8800000000000008</v>
      </c>
      <c r="H451" s="135"/>
      <c r="I451" s="93"/>
      <c r="J451" s="135"/>
      <c r="K451" s="107">
        <v>0</v>
      </c>
      <c r="L451" s="95">
        <v>1506</v>
      </c>
      <c r="M451" s="96">
        <v>31848</v>
      </c>
      <c r="N451" s="96">
        <v>1760</v>
      </c>
      <c r="O451" s="96">
        <v>17554</v>
      </c>
      <c r="P451" s="96">
        <v>730</v>
      </c>
      <c r="Q451" s="97">
        <f t="shared" si="23"/>
        <v>63272</v>
      </c>
      <c r="R451" s="98">
        <f t="shared" si="22"/>
        <v>45416</v>
      </c>
      <c r="S451" s="186"/>
    </row>
    <row r="452" spans="1:19" s="99" customFormat="1" ht="51" x14ac:dyDescent="0.25">
      <c r="A452" s="87">
        <v>440</v>
      </c>
      <c r="B452" s="129" t="s">
        <v>768</v>
      </c>
      <c r="C452" s="130"/>
      <c r="D452" s="131" t="s">
        <v>512</v>
      </c>
      <c r="E452" s="188" t="s">
        <v>526</v>
      </c>
      <c r="F452" s="132">
        <v>1</v>
      </c>
      <c r="G452" s="139">
        <v>22.21</v>
      </c>
      <c r="H452" s="135"/>
      <c r="I452" s="93"/>
      <c r="J452" s="135"/>
      <c r="K452" s="107">
        <v>0</v>
      </c>
      <c r="L452" s="95">
        <v>1005</v>
      </c>
      <c r="M452" s="96">
        <v>31848</v>
      </c>
      <c r="N452" s="96">
        <v>1760</v>
      </c>
      <c r="O452" s="96">
        <v>17554</v>
      </c>
      <c r="P452" s="96">
        <v>730</v>
      </c>
      <c r="Q452" s="97">
        <f t="shared" si="23"/>
        <v>25700</v>
      </c>
      <c r="R452" s="98">
        <f t="shared" si="22"/>
        <v>18158</v>
      </c>
      <c r="S452" s="186"/>
    </row>
    <row r="453" spans="1:19" s="99" customFormat="1" ht="51" x14ac:dyDescent="0.25">
      <c r="A453" s="87">
        <v>441</v>
      </c>
      <c r="B453" s="129" t="s">
        <v>768</v>
      </c>
      <c r="C453" s="130"/>
      <c r="D453" s="131" t="s">
        <v>513</v>
      </c>
      <c r="E453" s="188" t="s">
        <v>526</v>
      </c>
      <c r="F453" s="132">
        <v>1.75</v>
      </c>
      <c r="G453" s="139">
        <v>12.69</v>
      </c>
      <c r="H453" s="135"/>
      <c r="I453" s="93"/>
      <c r="J453" s="135"/>
      <c r="K453" s="107">
        <v>0</v>
      </c>
      <c r="L453" s="95">
        <v>1506</v>
      </c>
      <c r="M453" s="96">
        <v>31848</v>
      </c>
      <c r="N453" s="96">
        <v>1760</v>
      </c>
      <c r="O453" s="96">
        <v>17554</v>
      </c>
      <c r="P453" s="96">
        <v>730</v>
      </c>
      <c r="Q453" s="97">
        <f t="shared" si="23"/>
        <v>44728</v>
      </c>
      <c r="R453" s="98">
        <f t="shared" si="22"/>
        <v>31781</v>
      </c>
      <c r="S453" s="186"/>
    </row>
    <row r="454" spans="1:19" s="99" customFormat="1" ht="51" x14ac:dyDescent="0.25">
      <c r="A454" s="87">
        <v>442</v>
      </c>
      <c r="B454" s="129" t="s">
        <v>768</v>
      </c>
      <c r="C454" s="130"/>
      <c r="D454" s="131" t="s">
        <v>514</v>
      </c>
      <c r="E454" s="188" t="s">
        <v>526</v>
      </c>
      <c r="F454" s="132">
        <v>1</v>
      </c>
      <c r="G454" s="139">
        <v>22.21</v>
      </c>
      <c r="H454" s="135"/>
      <c r="I454" s="93"/>
      <c r="J454" s="135"/>
      <c r="K454" s="107">
        <v>0</v>
      </c>
      <c r="L454" s="95">
        <v>1005</v>
      </c>
      <c r="M454" s="96">
        <v>31848</v>
      </c>
      <c r="N454" s="96">
        <v>1760</v>
      </c>
      <c r="O454" s="96">
        <v>17554</v>
      </c>
      <c r="P454" s="96">
        <v>730</v>
      </c>
      <c r="Q454" s="97">
        <f t="shared" si="23"/>
        <v>25700</v>
      </c>
      <c r="R454" s="98">
        <f t="shared" si="22"/>
        <v>18158</v>
      </c>
      <c r="S454" s="186"/>
    </row>
    <row r="455" spans="1:19" s="99" customFormat="1" ht="51" x14ac:dyDescent="0.25">
      <c r="A455" s="87">
        <v>443</v>
      </c>
      <c r="B455" s="129" t="s">
        <v>768</v>
      </c>
      <c r="C455" s="130"/>
      <c r="D455" s="131" t="s">
        <v>515</v>
      </c>
      <c r="E455" s="188" t="s">
        <v>526</v>
      </c>
      <c r="F455" s="132">
        <v>1.75</v>
      </c>
      <c r="G455" s="139">
        <v>12.69</v>
      </c>
      <c r="H455" s="135"/>
      <c r="I455" s="93"/>
      <c r="J455" s="135"/>
      <c r="K455" s="107">
        <v>0</v>
      </c>
      <c r="L455" s="95">
        <v>1506</v>
      </c>
      <c r="M455" s="96">
        <v>31848</v>
      </c>
      <c r="N455" s="96">
        <v>1760</v>
      </c>
      <c r="O455" s="96">
        <v>17554</v>
      </c>
      <c r="P455" s="96">
        <v>730</v>
      </c>
      <c r="Q455" s="97">
        <f t="shared" si="23"/>
        <v>44728</v>
      </c>
      <c r="R455" s="98">
        <f t="shared" si="22"/>
        <v>31781</v>
      </c>
      <c r="S455" s="186"/>
    </row>
    <row r="456" spans="1:19" s="99" customFormat="1" ht="51" x14ac:dyDescent="0.25">
      <c r="A456" s="87">
        <v>444</v>
      </c>
      <c r="B456" s="129" t="s">
        <v>768</v>
      </c>
      <c r="C456" s="130"/>
      <c r="D456" s="131" t="s">
        <v>748</v>
      </c>
      <c r="E456" s="188" t="s">
        <v>526</v>
      </c>
      <c r="F456" s="132">
        <v>0.9</v>
      </c>
      <c r="G456" s="139">
        <v>24.68</v>
      </c>
      <c r="H456" s="135"/>
      <c r="I456" s="93"/>
      <c r="J456" s="135"/>
      <c r="K456" s="107">
        <v>0</v>
      </c>
      <c r="L456" s="95">
        <v>502</v>
      </c>
      <c r="M456" s="96">
        <v>31848</v>
      </c>
      <c r="N456" s="96">
        <v>1760</v>
      </c>
      <c r="O456" s="96">
        <v>17554</v>
      </c>
      <c r="P456" s="96">
        <v>730</v>
      </c>
      <c r="Q456" s="97">
        <f t="shared" si="23"/>
        <v>22726</v>
      </c>
      <c r="R456" s="98">
        <f t="shared" si="22"/>
        <v>16341</v>
      </c>
      <c r="S456" s="186"/>
    </row>
    <row r="457" spans="1:19" s="99" customFormat="1" ht="51" x14ac:dyDescent="0.25">
      <c r="A457" s="87">
        <v>445</v>
      </c>
      <c r="B457" s="129" t="s">
        <v>768</v>
      </c>
      <c r="C457" s="130"/>
      <c r="D457" s="131" t="s">
        <v>916</v>
      </c>
      <c r="E457" s="188" t="s">
        <v>526</v>
      </c>
      <c r="F457" s="132">
        <v>1.25</v>
      </c>
      <c r="G457" s="139">
        <v>17.77</v>
      </c>
      <c r="H457" s="135"/>
      <c r="I457" s="93"/>
      <c r="J457" s="135"/>
      <c r="K457" s="107">
        <v>0</v>
      </c>
      <c r="L457" s="95">
        <v>1005</v>
      </c>
      <c r="M457" s="96">
        <v>31848</v>
      </c>
      <c r="N457" s="96">
        <v>1760</v>
      </c>
      <c r="O457" s="96">
        <v>17554</v>
      </c>
      <c r="P457" s="96">
        <v>730</v>
      </c>
      <c r="Q457" s="97">
        <f t="shared" si="23"/>
        <v>31870</v>
      </c>
      <c r="R457" s="98">
        <f t="shared" si="22"/>
        <v>22695</v>
      </c>
      <c r="S457" s="186"/>
    </row>
    <row r="458" spans="1:19" s="99" customFormat="1" ht="51" x14ac:dyDescent="0.25">
      <c r="A458" s="87">
        <v>446</v>
      </c>
      <c r="B458" s="129" t="s">
        <v>768</v>
      </c>
      <c r="C458" s="130"/>
      <c r="D458" s="131" t="s">
        <v>516</v>
      </c>
      <c r="E458" s="188" t="s">
        <v>526</v>
      </c>
      <c r="F458" s="132">
        <v>1</v>
      </c>
      <c r="G458" s="139">
        <v>22.21</v>
      </c>
      <c r="H458" s="135"/>
      <c r="I458" s="93"/>
      <c r="J458" s="135"/>
      <c r="K458" s="107">
        <v>0</v>
      </c>
      <c r="L458" s="95">
        <v>1005</v>
      </c>
      <c r="M458" s="96">
        <v>31848</v>
      </c>
      <c r="N458" s="96">
        <v>1760</v>
      </c>
      <c r="O458" s="96">
        <v>17554</v>
      </c>
      <c r="P458" s="96">
        <v>730</v>
      </c>
      <c r="Q458" s="97">
        <f t="shared" si="23"/>
        <v>25700</v>
      </c>
      <c r="R458" s="98">
        <f t="shared" si="22"/>
        <v>18158</v>
      </c>
      <c r="S458" s="186"/>
    </row>
    <row r="459" spans="1:19" s="99" customFormat="1" ht="51" x14ac:dyDescent="0.25">
      <c r="A459" s="87">
        <v>447</v>
      </c>
      <c r="B459" s="129" t="s">
        <v>768</v>
      </c>
      <c r="C459" s="130"/>
      <c r="D459" s="131" t="s">
        <v>517</v>
      </c>
      <c r="E459" s="188" t="s">
        <v>526</v>
      </c>
      <c r="F459" s="132">
        <v>2.5</v>
      </c>
      <c r="G459" s="124">
        <v>8.8800000000000008</v>
      </c>
      <c r="H459" s="135"/>
      <c r="I459" s="93"/>
      <c r="J459" s="135"/>
      <c r="K459" s="107">
        <v>0</v>
      </c>
      <c r="L459" s="95">
        <v>1506</v>
      </c>
      <c r="M459" s="96">
        <v>31848</v>
      </c>
      <c r="N459" s="96">
        <v>1760</v>
      </c>
      <c r="O459" s="96">
        <v>17554</v>
      </c>
      <c r="P459" s="96">
        <v>730</v>
      </c>
      <c r="Q459" s="97">
        <f t="shared" si="23"/>
        <v>63272</v>
      </c>
      <c r="R459" s="98">
        <f t="shared" si="22"/>
        <v>45416</v>
      </c>
      <c r="S459" s="186"/>
    </row>
    <row r="460" spans="1:19" s="99" customFormat="1" ht="51" x14ac:dyDescent="0.25">
      <c r="A460" s="87">
        <v>448</v>
      </c>
      <c r="B460" s="129" t="s">
        <v>768</v>
      </c>
      <c r="C460" s="130"/>
      <c r="D460" s="131" t="s">
        <v>764</v>
      </c>
      <c r="E460" s="188" t="s">
        <v>526</v>
      </c>
      <c r="F460" s="132">
        <v>3</v>
      </c>
      <c r="G460" s="124">
        <v>7.4</v>
      </c>
      <c r="H460" s="135"/>
      <c r="I460" s="93"/>
      <c r="J460" s="135"/>
      <c r="K460" s="107">
        <v>0</v>
      </c>
      <c r="L460" s="95">
        <v>1506</v>
      </c>
      <c r="M460" s="96">
        <v>31848</v>
      </c>
      <c r="N460" s="96">
        <v>1760</v>
      </c>
      <c r="O460" s="96">
        <v>17554</v>
      </c>
      <c r="P460" s="96">
        <v>730</v>
      </c>
      <c r="Q460" s="97">
        <f t="shared" si="23"/>
        <v>75625</v>
      </c>
      <c r="R460" s="98">
        <f t="shared" si="22"/>
        <v>54499</v>
      </c>
      <c r="S460" s="186"/>
    </row>
    <row r="461" spans="1:19" s="99" customFormat="1" ht="51" x14ac:dyDescent="0.25">
      <c r="A461" s="87">
        <v>449</v>
      </c>
      <c r="B461" s="129" t="s">
        <v>768</v>
      </c>
      <c r="C461" s="130"/>
      <c r="D461" s="131" t="s">
        <v>765</v>
      </c>
      <c r="E461" s="188" t="s">
        <v>526</v>
      </c>
      <c r="F461" s="132">
        <v>0.4</v>
      </c>
      <c r="G461" s="139">
        <v>55.53</v>
      </c>
      <c r="H461" s="135"/>
      <c r="I461" s="93"/>
      <c r="J461" s="135"/>
      <c r="K461" s="107">
        <v>0</v>
      </c>
      <c r="L461" s="95">
        <v>502</v>
      </c>
      <c r="M461" s="96">
        <v>31848</v>
      </c>
      <c r="N461" s="96">
        <v>1760</v>
      </c>
      <c r="O461" s="96">
        <v>17554</v>
      </c>
      <c r="P461" s="96">
        <v>730</v>
      </c>
      <c r="Q461" s="97">
        <f t="shared" si="23"/>
        <v>10380</v>
      </c>
      <c r="R461" s="98">
        <f t="shared" si="22"/>
        <v>7263</v>
      </c>
      <c r="S461" s="186"/>
    </row>
    <row r="462" spans="1:19" s="99" customFormat="1" ht="51" x14ac:dyDescent="0.25">
      <c r="A462" s="87">
        <v>450</v>
      </c>
      <c r="B462" s="129" t="s">
        <v>768</v>
      </c>
      <c r="C462" s="130"/>
      <c r="D462" s="131" t="s">
        <v>766</v>
      </c>
      <c r="E462" s="188" t="s">
        <v>526</v>
      </c>
      <c r="F462" s="132">
        <v>1.25</v>
      </c>
      <c r="G462" s="139">
        <v>17.77</v>
      </c>
      <c r="H462" s="135"/>
      <c r="I462" s="93"/>
      <c r="J462" s="135"/>
      <c r="K462" s="107">
        <v>0</v>
      </c>
      <c r="L462" s="95">
        <v>1005</v>
      </c>
      <c r="M462" s="96">
        <v>31848</v>
      </c>
      <c r="N462" s="96">
        <v>1760</v>
      </c>
      <c r="O462" s="96">
        <v>17554</v>
      </c>
      <c r="P462" s="96">
        <v>730</v>
      </c>
      <c r="Q462" s="97">
        <f t="shared" si="23"/>
        <v>31870</v>
      </c>
      <c r="R462" s="98">
        <f t="shared" si="22"/>
        <v>22695</v>
      </c>
      <c r="S462" s="186"/>
    </row>
    <row r="463" spans="1:19" s="99" customFormat="1" ht="51" x14ac:dyDescent="0.25">
      <c r="A463" s="87">
        <v>451</v>
      </c>
      <c r="B463" s="129" t="s">
        <v>768</v>
      </c>
      <c r="C463" s="130"/>
      <c r="D463" s="131" t="s">
        <v>519</v>
      </c>
      <c r="E463" s="188" t="s">
        <v>526</v>
      </c>
      <c r="F463" s="132">
        <v>3</v>
      </c>
      <c r="G463" s="124">
        <v>7.4</v>
      </c>
      <c r="H463" s="135"/>
      <c r="I463" s="93"/>
      <c r="J463" s="135"/>
      <c r="K463" s="107">
        <v>0</v>
      </c>
      <c r="L463" s="95">
        <v>1506</v>
      </c>
      <c r="M463" s="96">
        <v>31848</v>
      </c>
      <c r="N463" s="96">
        <v>1760</v>
      </c>
      <c r="O463" s="96">
        <v>17554</v>
      </c>
      <c r="P463" s="96">
        <v>730</v>
      </c>
      <c r="Q463" s="97">
        <f t="shared" si="23"/>
        <v>75625</v>
      </c>
      <c r="R463" s="98">
        <f t="shared" si="22"/>
        <v>54499</v>
      </c>
      <c r="S463" s="186"/>
    </row>
    <row r="464" spans="1:19" s="99" customFormat="1" ht="51" x14ac:dyDescent="0.25">
      <c r="A464" s="87">
        <v>452</v>
      </c>
      <c r="B464" s="129" t="s">
        <v>768</v>
      </c>
      <c r="C464" s="130"/>
      <c r="D464" s="131" t="s">
        <v>512</v>
      </c>
      <c r="E464" s="188" t="s">
        <v>527</v>
      </c>
      <c r="F464" s="132">
        <v>1</v>
      </c>
      <c r="G464" s="139">
        <v>17.77</v>
      </c>
      <c r="H464" s="135"/>
      <c r="I464" s="93"/>
      <c r="J464" s="135"/>
      <c r="K464" s="107">
        <v>0</v>
      </c>
      <c r="L464" s="95">
        <v>606</v>
      </c>
      <c r="M464" s="96">
        <v>32054</v>
      </c>
      <c r="N464" s="96">
        <v>1960</v>
      </c>
      <c r="O464" s="96">
        <v>18712</v>
      </c>
      <c r="P464" s="96">
        <v>960</v>
      </c>
      <c r="Q464" s="97">
        <f t="shared" si="23"/>
        <v>31844</v>
      </c>
      <c r="R464" s="98">
        <f t="shared" si="22"/>
        <v>22969</v>
      </c>
      <c r="S464" s="186"/>
    </row>
    <row r="465" spans="1:19" s="99" customFormat="1" ht="51" x14ac:dyDescent="0.25">
      <c r="A465" s="87">
        <v>453</v>
      </c>
      <c r="B465" s="129" t="s">
        <v>768</v>
      </c>
      <c r="C465" s="130"/>
      <c r="D465" s="131" t="s">
        <v>513</v>
      </c>
      <c r="E465" s="188" t="s">
        <v>527</v>
      </c>
      <c r="F465" s="132">
        <v>1.75</v>
      </c>
      <c r="G465" s="139">
        <v>10.15</v>
      </c>
      <c r="H465" s="135"/>
      <c r="I465" s="93"/>
      <c r="J465" s="135"/>
      <c r="K465" s="107">
        <v>0</v>
      </c>
      <c r="L465" s="95">
        <v>908</v>
      </c>
      <c r="M465" s="96">
        <v>32054</v>
      </c>
      <c r="N465" s="96">
        <v>1960</v>
      </c>
      <c r="O465" s="96">
        <v>18712</v>
      </c>
      <c r="P465" s="96">
        <v>960</v>
      </c>
      <c r="Q465" s="97">
        <f t="shared" si="23"/>
        <v>55599</v>
      </c>
      <c r="R465" s="98">
        <f t="shared" si="22"/>
        <v>40214</v>
      </c>
      <c r="S465" s="186"/>
    </row>
    <row r="466" spans="1:19" s="99" customFormat="1" ht="51" x14ac:dyDescent="0.25">
      <c r="A466" s="87">
        <v>454</v>
      </c>
      <c r="B466" s="129" t="s">
        <v>768</v>
      </c>
      <c r="C466" s="130"/>
      <c r="D466" s="131" t="s">
        <v>514</v>
      </c>
      <c r="E466" s="188" t="s">
        <v>527</v>
      </c>
      <c r="F466" s="132">
        <v>1</v>
      </c>
      <c r="G466" s="139">
        <v>17.77</v>
      </c>
      <c r="H466" s="135"/>
      <c r="I466" s="93"/>
      <c r="J466" s="135"/>
      <c r="K466" s="107">
        <v>0</v>
      </c>
      <c r="L466" s="95">
        <v>606</v>
      </c>
      <c r="M466" s="96">
        <v>32054</v>
      </c>
      <c r="N466" s="96">
        <v>1960</v>
      </c>
      <c r="O466" s="96">
        <v>18712</v>
      </c>
      <c r="P466" s="96">
        <v>960</v>
      </c>
      <c r="Q466" s="97">
        <f t="shared" si="23"/>
        <v>31844</v>
      </c>
      <c r="R466" s="98">
        <f t="shared" si="22"/>
        <v>22969</v>
      </c>
      <c r="S466" s="186"/>
    </row>
    <row r="467" spans="1:19" s="99" customFormat="1" ht="51" x14ac:dyDescent="0.25">
      <c r="A467" s="87">
        <v>455</v>
      </c>
      <c r="B467" s="129" t="s">
        <v>768</v>
      </c>
      <c r="C467" s="130"/>
      <c r="D467" s="131" t="s">
        <v>515</v>
      </c>
      <c r="E467" s="188" t="s">
        <v>527</v>
      </c>
      <c r="F467" s="132">
        <v>1.75</v>
      </c>
      <c r="G467" s="139">
        <v>10.15</v>
      </c>
      <c r="H467" s="135"/>
      <c r="I467" s="93"/>
      <c r="J467" s="135"/>
      <c r="K467" s="107">
        <v>0</v>
      </c>
      <c r="L467" s="95">
        <v>908</v>
      </c>
      <c r="M467" s="96">
        <v>32054</v>
      </c>
      <c r="N467" s="96">
        <v>1960</v>
      </c>
      <c r="O467" s="96">
        <v>18712</v>
      </c>
      <c r="P467" s="96">
        <v>960</v>
      </c>
      <c r="Q467" s="97">
        <f t="shared" si="23"/>
        <v>55599</v>
      </c>
      <c r="R467" s="98">
        <f t="shared" si="22"/>
        <v>40214</v>
      </c>
      <c r="S467" s="186"/>
    </row>
    <row r="468" spans="1:19" s="99" customFormat="1" ht="51" x14ac:dyDescent="0.25">
      <c r="A468" s="87">
        <v>456</v>
      </c>
      <c r="B468" s="129" t="s">
        <v>768</v>
      </c>
      <c r="C468" s="130"/>
      <c r="D468" s="131" t="s">
        <v>516</v>
      </c>
      <c r="E468" s="188" t="s">
        <v>527</v>
      </c>
      <c r="F468" s="132">
        <v>1</v>
      </c>
      <c r="G468" s="139">
        <v>17.77</v>
      </c>
      <c r="H468" s="135"/>
      <c r="I468" s="93"/>
      <c r="J468" s="135"/>
      <c r="K468" s="107">
        <v>0</v>
      </c>
      <c r="L468" s="95">
        <v>606</v>
      </c>
      <c r="M468" s="96">
        <v>32054</v>
      </c>
      <c r="N468" s="96">
        <v>1960</v>
      </c>
      <c r="O468" s="96">
        <v>18712</v>
      </c>
      <c r="P468" s="96">
        <v>960</v>
      </c>
      <c r="Q468" s="97">
        <f t="shared" si="23"/>
        <v>31844</v>
      </c>
      <c r="R468" s="98">
        <f t="shared" si="22"/>
        <v>22969</v>
      </c>
      <c r="S468" s="186"/>
    </row>
    <row r="469" spans="1:19" s="99" customFormat="1" ht="51" x14ac:dyDescent="0.25">
      <c r="A469" s="87">
        <v>457</v>
      </c>
      <c r="B469" s="129" t="s">
        <v>768</v>
      </c>
      <c r="C469" s="130"/>
      <c r="D469" s="131" t="s">
        <v>517</v>
      </c>
      <c r="E469" s="188" t="s">
        <v>527</v>
      </c>
      <c r="F469" s="132">
        <v>2.5</v>
      </c>
      <c r="G469" s="139">
        <v>7.1</v>
      </c>
      <c r="H469" s="135"/>
      <c r="I469" s="93"/>
      <c r="J469" s="135"/>
      <c r="K469" s="107">
        <v>0</v>
      </c>
      <c r="L469" s="95">
        <v>908</v>
      </c>
      <c r="M469" s="96">
        <v>32054</v>
      </c>
      <c r="N469" s="96">
        <v>1960</v>
      </c>
      <c r="O469" s="96">
        <v>18712</v>
      </c>
      <c r="P469" s="96">
        <v>960</v>
      </c>
      <c r="Q469" s="97">
        <f t="shared" si="23"/>
        <v>79092</v>
      </c>
      <c r="R469" s="98">
        <f t="shared" si="22"/>
        <v>57488</v>
      </c>
      <c r="S469" s="186"/>
    </row>
    <row r="470" spans="1:19" s="99" customFormat="1" ht="51" x14ac:dyDescent="0.25">
      <c r="A470" s="87">
        <v>458</v>
      </c>
      <c r="B470" s="129" t="s">
        <v>768</v>
      </c>
      <c r="C470" s="130"/>
      <c r="D470" s="131" t="s">
        <v>767</v>
      </c>
      <c r="E470" s="188" t="s">
        <v>527</v>
      </c>
      <c r="F470" s="132">
        <v>0.4</v>
      </c>
      <c r="G470" s="139">
        <v>44.42</v>
      </c>
      <c r="H470" s="135"/>
      <c r="I470" s="93"/>
      <c r="J470" s="135"/>
      <c r="K470" s="107">
        <v>0</v>
      </c>
      <c r="L470" s="95">
        <v>303</v>
      </c>
      <c r="M470" s="96">
        <v>32054</v>
      </c>
      <c r="N470" s="96">
        <v>1960</v>
      </c>
      <c r="O470" s="96">
        <v>18712</v>
      </c>
      <c r="P470" s="96">
        <v>960</v>
      </c>
      <c r="Q470" s="97">
        <f t="shared" si="23"/>
        <v>12800</v>
      </c>
      <c r="R470" s="98">
        <f t="shared" si="22"/>
        <v>9189</v>
      </c>
      <c r="S470" s="186"/>
    </row>
    <row r="471" spans="1:19" s="99" customFormat="1" ht="51" x14ac:dyDescent="0.25">
      <c r="A471" s="87">
        <v>459</v>
      </c>
      <c r="B471" s="129" t="s">
        <v>768</v>
      </c>
      <c r="C471" s="130"/>
      <c r="D471" s="131" t="s">
        <v>766</v>
      </c>
      <c r="E471" s="188" t="s">
        <v>527</v>
      </c>
      <c r="F471" s="132">
        <v>1.25</v>
      </c>
      <c r="G471" s="139">
        <v>14.22</v>
      </c>
      <c r="H471" s="135"/>
      <c r="I471" s="93"/>
      <c r="J471" s="135"/>
      <c r="K471" s="107">
        <v>0</v>
      </c>
      <c r="L471" s="95">
        <v>606</v>
      </c>
      <c r="M471" s="96">
        <v>32054</v>
      </c>
      <c r="N471" s="96">
        <v>1960</v>
      </c>
      <c r="O471" s="96">
        <v>18712</v>
      </c>
      <c r="P471" s="96">
        <v>960</v>
      </c>
      <c r="Q471" s="97">
        <f t="shared" si="23"/>
        <v>39643</v>
      </c>
      <c r="R471" s="98">
        <f t="shared" si="22"/>
        <v>28704</v>
      </c>
      <c r="S471" s="186"/>
    </row>
    <row r="472" spans="1:19" s="99" customFormat="1" ht="51" x14ac:dyDescent="0.25">
      <c r="A472" s="87">
        <v>460</v>
      </c>
      <c r="B472" s="129" t="s">
        <v>768</v>
      </c>
      <c r="C472" s="130"/>
      <c r="D472" s="131" t="s">
        <v>519</v>
      </c>
      <c r="E472" s="188" t="s">
        <v>527</v>
      </c>
      <c r="F472" s="132">
        <v>3</v>
      </c>
      <c r="G472" s="139">
        <v>5.92</v>
      </c>
      <c r="H472" s="135"/>
      <c r="I472" s="93"/>
      <c r="J472" s="135"/>
      <c r="K472" s="107">
        <v>0</v>
      </c>
      <c r="L472" s="95">
        <v>908</v>
      </c>
      <c r="M472" s="96">
        <v>32054</v>
      </c>
      <c r="N472" s="96">
        <v>1960</v>
      </c>
      <c r="O472" s="96">
        <v>18712</v>
      </c>
      <c r="P472" s="96">
        <v>960</v>
      </c>
      <c r="Q472" s="97">
        <f t="shared" si="23"/>
        <v>94676</v>
      </c>
      <c r="R472" s="98">
        <f t="shared" si="22"/>
        <v>68947</v>
      </c>
      <c r="S472" s="186"/>
    </row>
    <row r="473" spans="1:19" s="99" customFormat="1" ht="51" x14ac:dyDescent="0.25">
      <c r="A473" s="87">
        <v>461</v>
      </c>
      <c r="B473" s="129" t="s">
        <v>768</v>
      </c>
      <c r="C473" s="130"/>
      <c r="D473" s="131" t="s">
        <v>510</v>
      </c>
      <c r="E473" s="188" t="s">
        <v>528</v>
      </c>
      <c r="F473" s="132">
        <v>0.9</v>
      </c>
      <c r="G473" s="139">
        <v>19.739999999999998</v>
      </c>
      <c r="H473" s="135"/>
      <c r="I473" s="93"/>
      <c r="J473" s="135"/>
      <c r="K473" s="107">
        <v>0</v>
      </c>
      <c r="L473" s="95">
        <v>303</v>
      </c>
      <c r="M473" s="96">
        <v>32381</v>
      </c>
      <c r="N473" s="96">
        <v>1960</v>
      </c>
      <c r="O473" s="96">
        <v>19700</v>
      </c>
      <c r="P473" s="96">
        <v>1050</v>
      </c>
      <c r="Q473" s="97">
        <f t="shared" si="23"/>
        <v>28694</v>
      </c>
      <c r="R473" s="98">
        <f t="shared" si="22"/>
        <v>20876</v>
      </c>
      <c r="S473" s="186"/>
    </row>
    <row r="474" spans="1:19" s="99" customFormat="1" ht="51" x14ac:dyDescent="0.25">
      <c r="A474" s="87">
        <v>462</v>
      </c>
      <c r="B474" s="129" t="s">
        <v>768</v>
      </c>
      <c r="C474" s="130"/>
      <c r="D474" s="131" t="s">
        <v>512</v>
      </c>
      <c r="E474" s="188" t="s">
        <v>528</v>
      </c>
      <c r="F474" s="132">
        <v>1</v>
      </c>
      <c r="G474" s="139">
        <v>17.77</v>
      </c>
      <c r="H474" s="135"/>
      <c r="I474" s="93"/>
      <c r="J474" s="135"/>
      <c r="K474" s="107">
        <v>0</v>
      </c>
      <c r="L474" s="95">
        <v>606</v>
      </c>
      <c r="M474" s="96">
        <v>32381</v>
      </c>
      <c r="N474" s="96">
        <v>1960</v>
      </c>
      <c r="O474" s="96">
        <v>19700</v>
      </c>
      <c r="P474" s="96">
        <v>1050</v>
      </c>
      <c r="Q474" s="97">
        <f t="shared" si="23"/>
        <v>32144</v>
      </c>
      <c r="R474" s="98">
        <f t="shared" si="22"/>
        <v>23190</v>
      </c>
      <c r="S474" s="186"/>
    </row>
    <row r="475" spans="1:19" s="99" customFormat="1" ht="51" x14ac:dyDescent="0.25">
      <c r="A475" s="87">
        <v>463</v>
      </c>
      <c r="B475" s="129" t="s">
        <v>768</v>
      </c>
      <c r="C475" s="130"/>
      <c r="D475" s="131" t="s">
        <v>513</v>
      </c>
      <c r="E475" s="188" t="s">
        <v>528</v>
      </c>
      <c r="F475" s="132">
        <v>1.75</v>
      </c>
      <c r="G475" s="139">
        <v>10.15</v>
      </c>
      <c r="H475" s="135"/>
      <c r="I475" s="93"/>
      <c r="J475" s="135"/>
      <c r="K475" s="107">
        <v>0</v>
      </c>
      <c r="L475" s="95">
        <v>908</v>
      </c>
      <c r="M475" s="96">
        <v>32381</v>
      </c>
      <c r="N475" s="96">
        <v>1960</v>
      </c>
      <c r="O475" s="96">
        <v>19700</v>
      </c>
      <c r="P475" s="96">
        <v>1050</v>
      </c>
      <c r="Q475" s="97">
        <f t="shared" si="23"/>
        <v>56124</v>
      </c>
      <c r="R475" s="98">
        <f t="shared" si="22"/>
        <v>40600</v>
      </c>
      <c r="S475" s="186"/>
    </row>
    <row r="476" spans="1:19" s="99" customFormat="1" ht="51" x14ac:dyDescent="0.25">
      <c r="A476" s="87">
        <v>464</v>
      </c>
      <c r="B476" s="129" t="s">
        <v>768</v>
      </c>
      <c r="C476" s="130"/>
      <c r="D476" s="131" t="s">
        <v>514</v>
      </c>
      <c r="E476" s="188" t="s">
        <v>528</v>
      </c>
      <c r="F476" s="132">
        <v>1</v>
      </c>
      <c r="G476" s="139">
        <v>17.77</v>
      </c>
      <c r="H476" s="135"/>
      <c r="I476" s="93"/>
      <c r="J476" s="135"/>
      <c r="K476" s="107">
        <v>0</v>
      </c>
      <c r="L476" s="95">
        <v>606</v>
      </c>
      <c r="M476" s="96">
        <v>32381</v>
      </c>
      <c r="N476" s="96">
        <v>1960</v>
      </c>
      <c r="O476" s="96">
        <v>19700</v>
      </c>
      <c r="P476" s="96">
        <v>1050</v>
      </c>
      <c r="Q476" s="97">
        <f t="shared" si="23"/>
        <v>32144</v>
      </c>
      <c r="R476" s="98">
        <f t="shared" si="22"/>
        <v>23190</v>
      </c>
      <c r="S476" s="186"/>
    </row>
    <row r="477" spans="1:19" s="99" customFormat="1" ht="51" x14ac:dyDescent="0.25">
      <c r="A477" s="87">
        <v>465</v>
      </c>
      <c r="B477" s="129" t="s">
        <v>768</v>
      </c>
      <c r="C477" s="130"/>
      <c r="D477" s="131" t="s">
        <v>515</v>
      </c>
      <c r="E477" s="188" t="s">
        <v>528</v>
      </c>
      <c r="F477" s="132">
        <v>1.75</v>
      </c>
      <c r="G477" s="139">
        <v>10.15</v>
      </c>
      <c r="H477" s="135"/>
      <c r="I477" s="93"/>
      <c r="J477" s="135"/>
      <c r="K477" s="107">
        <v>0</v>
      </c>
      <c r="L477" s="95">
        <v>908</v>
      </c>
      <c r="M477" s="96">
        <v>32381</v>
      </c>
      <c r="N477" s="96">
        <v>1960</v>
      </c>
      <c r="O477" s="96">
        <v>19700</v>
      </c>
      <c r="P477" s="96">
        <v>1050</v>
      </c>
      <c r="Q477" s="97">
        <f t="shared" si="23"/>
        <v>56124</v>
      </c>
      <c r="R477" s="98">
        <f t="shared" si="22"/>
        <v>40600</v>
      </c>
      <c r="S477" s="186"/>
    </row>
    <row r="478" spans="1:19" s="99" customFormat="1" ht="51" x14ac:dyDescent="0.25">
      <c r="A478" s="87">
        <v>466</v>
      </c>
      <c r="B478" s="129" t="s">
        <v>768</v>
      </c>
      <c r="C478" s="130"/>
      <c r="D478" s="131" t="s">
        <v>516</v>
      </c>
      <c r="E478" s="188" t="s">
        <v>528</v>
      </c>
      <c r="F478" s="132">
        <v>1</v>
      </c>
      <c r="G478" s="139">
        <v>17.77</v>
      </c>
      <c r="H478" s="135"/>
      <c r="I478" s="93"/>
      <c r="J478" s="135"/>
      <c r="K478" s="107">
        <v>0</v>
      </c>
      <c r="L478" s="95">
        <v>606</v>
      </c>
      <c r="M478" s="96">
        <v>32381</v>
      </c>
      <c r="N478" s="96">
        <v>1960</v>
      </c>
      <c r="O478" s="96">
        <v>19700</v>
      </c>
      <c r="P478" s="96">
        <v>1050</v>
      </c>
      <c r="Q478" s="97">
        <f t="shared" si="23"/>
        <v>32144</v>
      </c>
      <c r="R478" s="98">
        <f t="shared" si="22"/>
        <v>23190</v>
      </c>
      <c r="S478" s="186"/>
    </row>
    <row r="479" spans="1:19" s="99" customFormat="1" ht="51" x14ac:dyDescent="0.25">
      <c r="A479" s="87">
        <v>467</v>
      </c>
      <c r="B479" s="129" t="s">
        <v>768</v>
      </c>
      <c r="C479" s="130"/>
      <c r="D479" s="131" t="s">
        <v>517</v>
      </c>
      <c r="E479" s="188" t="s">
        <v>528</v>
      </c>
      <c r="F479" s="132">
        <v>2.5</v>
      </c>
      <c r="G479" s="139">
        <v>7.1</v>
      </c>
      <c r="H479" s="135"/>
      <c r="I479" s="93"/>
      <c r="J479" s="135"/>
      <c r="K479" s="107">
        <v>0</v>
      </c>
      <c r="L479" s="95">
        <v>908</v>
      </c>
      <c r="M479" s="96">
        <v>32381</v>
      </c>
      <c r="N479" s="96">
        <v>1960</v>
      </c>
      <c r="O479" s="96">
        <v>19700</v>
      </c>
      <c r="P479" s="96">
        <v>1050</v>
      </c>
      <c r="Q479" s="97">
        <f t="shared" si="23"/>
        <v>79844</v>
      </c>
      <c r="R479" s="98">
        <f t="shared" si="22"/>
        <v>58041</v>
      </c>
      <c r="S479" s="186"/>
    </row>
    <row r="480" spans="1:19" s="99" customFormat="1" ht="51" x14ac:dyDescent="0.25">
      <c r="A480" s="87">
        <v>468</v>
      </c>
      <c r="B480" s="129" t="s">
        <v>768</v>
      </c>
      <c r="C480" s="130"/>
      <c r="D480" s="131" t="s">
        <v>764</v>
      </c>
      <c r="E480" s="188" t="s">
        <v>528</v>
      </c>
      <c r="F480" s="132">
        <v>3</v>
      </c>
      <c r="G480" s="139">
        <v>5.92</v>
      </c>
      <c r="H480" s="135"/>
      <c r="I480" s="93"/>
      <c r="J480" s="135"/>
      <c r="K480" s="107">
        <v>0</v>
      </c>
      <c r="L480" s="95">
        <v>908</v>
      </c>
      <c r="M480" s="96">
        <v>32381</v>
      </c>
      <c r="N480" s="96">
        <v>1960</v>
      </c>
      <c r="O480" s="96">
        <v>19700</v>
      </c>
      <c r="P480" s="96">
        <v>1050</v>
      </c>
      <c r="Q480" s="97">
        <f t="shared" si="23"/>
        <v>95578</v>
      </c>
      <c r="R480" s="98">
        <f t="shared" si="22"/>
        <v>69610</v>
      </c>
      <c r="S480" s="186"/>
    </row>
    <row r="481" spans="1:19" s="99" customFormat="1" ht="51" x14ac:dyDescent="0.25">
      <c r="A481" s="87">
        <v>469</v>
      </c>
      <c r="B481" s="129" t="s">
        <v>768</v>
      </c>
      <c r="C481" s="130"/>
      <c r="D481" s="131" t="s">
        <v>767</v>
      </c>
      <c r="E481" s="188" t="s">
        <v>528</v>
      </c>
      <c r="F481" s="132">
        <v>0.4</v>
      </c>
      <c r="G481" s="139">
        <v>44.42</v>
      </c>
      <c r="H481" s="135"/>
      <c r="I481" s="93"/>
      <c r="J481" s="135"/>
      <c r="K481" s="107">
        <v>0</v>
      </c>
      <c r="L481" s="95">
        <v>303</v>
      </c>
      <c r="M481" s="96">
        <v>32381</v>
      </c>
      <c r="N481" s="96">
        <v>1960</v>
      </c>
      <c r="O481" s="96">
        <v>19700</v>
      </c>
      <c r="P481" s="96">
        <v>1050</v>
      </c>
      <c r="Q481" s="97">
        <f t="shared" si="23"/>
        <v>12920</v>
      </c>
      <c r="R481" s="98">
        <f t="shared" si="22"/>
        <v>9277</v>
      </c>
      <c r="S481" s="186"/>
    </row>
    <row r="482" spans="1:19" s="99" customFormat="1" ht="51" x14ac:dyDescent="0.25">
      <c r="A482" s="87">
        <v>470</v>
      </c>
      <c r="B482" s="129" t="s">
        <v>768</v>
      </c>
      <c r="C482" s="130"/>
      <c r="D482" s="131" t="s">
        <v>766</v>
      </c>
      <c r="E482" s="188" t="s">
        <v>528</v>
      </c>
      <c r="F482" s="132">
        <v>1.25</v>
      </c>
      <c r="G482" s="139">
        <v>14.22</v>
      </c>
      <c r="H482" s="135"/>
      <c r="I482" s="93"/>
      <c r="J482" s="135"/>
      <c r="K482" s="107">
        <v>0</v>
      </c>
      <c r="L482" s="95">
        <v>606</v>
      </c>
      <c r="M482" s="96">
        <v>32381</v>
      </c>
      <c r="N482" s="96">
        <v>1960</v>
      </c>
      <c r="O482" s="96">
        <v>19700</v>
      </c>
      <c r="P482" s="96">
        <v>1050</v>
      </c>
      <c r="Q482" s="97">
        <f t="shared" si="23"/>
        <v>40019</v>
      </c>
      <c r="R482" s="98">
        <f t="shared" si="22"/>
        <v>28980</v>
      </c>
      <c r="S482" s="186"/>
    </row>
    <row r="483" spans="1:19" s="99" customFormat="1" ht="51" x14ac:dyDescent="0.25">
      <c r="A483" s="87">
        <v>471</v>
      </c>
      <c r="B483" s="129" t="s">
        <v>768</v>
      </c>
      <c r="C483" s="130"/>
      <c r="D483" s="131" t="s">
        <v>519</v>
      </c>
      <c r="E483" s="188" t="s">
        <v>528</v>
      </c>
      <c r="F483" s="132">
        <v>3</v>
      </c>
      <c r="G483" s="139">
        <v>5.92</v>
      </c>
      <c r="H483" s="135"/>
      <c r="I483" s="93"/>
      <c r="J483" s="135"/>
      <c r="K483" s="107">
        <v>0</v>
      </c>
      <c r="L483" s="95">
        <v>908</v>
      </c>
      <c r="M483" s="96">
        <v>32381</v>
      </c>
      <c r="N483" s="96">
        <v>1960</v>
      </c>
      <c r="O483" s="96">
        <v>19700</v>
      </c>
      <c r="P483" s="96">
        <v>1050</v>
      </c>
      <c r="Q483" s="97">
        <f t="shared" si="23"/>
        <v>95578</v>
      </c>
      <c r="R483" s="98">
        <f t="shared" si="22"/>
        <v>69610</v>
      </c>
      <c r="S483" s="186"/>
    </row>
    <row r="484" spans="1:19" s="99" customFormat="1" ht="51" x14ac:dyDescent="0.25">
      <c r="A484" s="87">
        <v>472</v>
      </c>
      <c r="B484" s="129" t="s">
        <v>768</v>
      </c>
      <c r="C484" s="130"/>
      <c r="D484" s="131" t="s">
        <v>510</v>
      </c>
      <c r="E484" s="188" t="s">
        <v>529</v>
      </c>
      <c r="F484" s="132">
        <v>0.9</v>
      </c>
      <c r="G484" s="139">
        <v>35.26</v>
      </c>
      <c r="H484" s="135"/>
      <c r="I484" s="93"/>
      <c r="J484" s="135"/>
      <c r="K484" s="107">
        <v>0</v>
      </c>
      <c r="L484" s="95">
        <v>209</v>
      </c>
      <c r="M484" s="96">
        <v>32704</v>
      </c>
      <c r="N484" s="96">
        <v>1960</v>
      </c>
      <c r="O484" s="96">
        <v>20022</v>
      </c>
      <c r="P484" s="96">
        <v>1020</v>
      </c>
      <c r="Q484" s="97">
        <f t="shared" si="23"/>
        <v>16253</v>
      </c>
      <c r="R484" s="98">
        <f t="shared" si="22"/>
        <v>11797</v>
      </c>
      <c r="S484" s="186"/>
    </row>
    <row r="485" spans="1:19" s="99" customFormat="1" ht="51" x14ac:dyDescent="0.25">
      <c r="A485" s="87">
        <v>473</v>
      </c>
      <c r="B485" s="129" t="s">
        <v>768</v>
      </c>
      <c r="C485" s="130"/>
      <c r="D485" s="131" t="s">
        <v>512</v>
      </c>
      <c r="E485" s="188" t="s">
        <v>529</v>
      </c>
      <c r="F485" s="132">
        <v>1</v>
      </c>
      <c r="G485" s="139">
        <v>31.73</v>
      </c>
      <c r="H485" s="135"/>
      <c r="I485" s="93"/>
      <c r="J485" s="135"/>
      <c r="K485" s="107">
        <v>0</v>
      </c>
      <c r="L485" s="95">
        <v>418</v>
      </c>
      <c r="M485" s="96">
        <v>32704</v>
      </c>
      <c r="N485" s="96">
        <v>1960</v>
      </c>
      <c r="O485" s="96">
        <v>20022</v>
      </c>
      <c r="P485" s="96">
        <v>1020</v>
      </c>
      <c r="Q485" s="97">
        <f t="shared" si="23"/>
        <v>18248</v>
      </c>
      <c r="R485" s="98">
        <f t="shared" si="22"/>
        <v>13110</v>
      </c>
      <c r="S485" s="186"/>
    </row>
    <row r="486" spans="1:19" s="99" customFormat="1" ht="51" x14ac:dyDescent="0.25">
      <c r="A486" s="87">
        <v>474</v>
      </c>
      <c r="B486" s="129" t="s">
        <v>768</v>
      </c>
      <c r="C486" s="130"/>
      <c r="D486" s="131" t="s">
        <v>513</v>
      </c>
      <c r="E486" s="188" t="s">
        <v>529</v>
      </c>
      <c r="F486" s="132">
        <v>1.75</v>
      </c>
      <c r="G486" s="139">
        <v>18.13</v>
      </c>
      <c r="H486" s="135"/>
      <c r="I486" s="93"/>
      <c r="J486" s="135"/>
      <c r="K486" s="107">
        <v>0</v>
      </c>
      <c r="L486" s="95">
        <v>627</v>
      </c>
      <c r="M486" s="96">
        <v>32704</v>
      </c>
      <c r="N486" s="96">
        <v>1960</v>
      </c>
      <c r="O486" s="96">
        <v>20022</v>
      </c>
      <c r="P486" s="96">
        <v>1020</v>
      </c>
      <c r="Q486" s="97">
        <f t="shared" si="23"/>
        <v>31831</v>
      </c>
      <c r="R486" s="98">
        <f t="shared" si="22"/>
        <v>22944</v>
      </c>
      <c r="S486" s="186"/>
    </row>
    <row r="487" spans="1:19" s="99" customFormat="1" ht="51" x14ac:dyDescent="0.25">
      <c r="A487" s="87">
        <v>475</v>
      </c>
      <c r="B487" s="129" t="s">
        <v>768</v>
      </c>
      <c r="C487" s="130"/>
      <c r="D487" s="131" t="s">
        <v>514</v>
      </c>
      <c r="E487" s="188" t="s">
        <v>529</v>
      </c>
      <c r="F487" s="132">
        <v>1</v>
      </c>
      <c r="G487" s="139">
        <v>31.73</v>
      </c>
      <c r="H487" s="135"/>
      <c r="I487" s="93"/>
      <c r="J487" s="135"/>
      <c r="K487" s="107">
        <v>0</v>
      </c>
      <c r="L487" s="95">
        <v>418</v>
      </c>
      <c r="M487" s="96">
        <v>32704</v>
      </c>
      <c r="N487" s="96">
        <v>1960</v>
      </c>
      <c r="O487" s="96">
        <v>20022</v>
      </c>
      <c r="P487" s="96">
        <v>1020</v>
      </c>
      <c r="Q487" s="97">
        <f t="shared" si="23"/>
        <v>18248</v>
      </c>
      <c r="R487" s="98">
        <f t="shared" si="22"/>
        <v>13110</v>
      </c>
      <c r="S487" s="186"/>
    </row>
    <row r="488" spans="1:19" s="99" customFormat="1" ht="51" x14ac:dyDescent="0.25">
      <c r="A488" s="87">
        <v>476</v>
      </c>
      <c r="B488" s="129" t="s">
        <v>768</v>
      </c>
      <c r="C488" s="130"/>
      <c r="D488" s="131" t="s">
        <v>748</v>
      </c>
      <c r="E488" s="188" t="s">
        <v>529</v>
      </c>
      <c r="F488" s="132">
        <v>1.25</v>
      </c>
      <c r="G488" s="139">
        <v>25.39</v>
      </c>
      <c r="H488" s="135"/>
      <c r="I488" s="93"/>
      <c r="J488" s="135"/>
      <c r="K488" s="107">
        <v>0</v>
      </c>
      <c r="L488" s="95">
        <v>418</v>
      </c>
      <c r="M488" s="96">
        <v>32704</v>
      </c>
      <c r="N488" s="96">
        <v>1960</v>
      </c>
      <c r="O488" s="96">
        <v>20022</v>
      </c>
      <c r="P488" s="96">
        <v>1020</v>
      </c>
      <c r="Q488" s="97">
        <f t="shared" si="23"/>
        <v>22699</v>
      </c>
      <c r="R488" s="98">
        <f t="shared" si="22"/>
        <v>16383</v>
      </c>
      <c r="S488" s="186"/>
    </row>
    <row r="489" spans="1:19" s="99" customFormat="1" ht="51" x14ac:dyDescent="0.25">
      <c r="A489" s="87">
        <v>477</v>
      </c>
      <c r="B489" s="129" t="s">
        <v>768</v>
      </c>
      <c r="C489" s="130"/>
      <c r="D489" s="131" t="s">
        <v>916</v>
      </c>
      <c r="E489" s="188" t="s">
        <v>529</v>
      </c>
      <c r="F489" s="132">
        <v>1.25</v>
      </c>
      <c r="G489" s="139">
        <v>25.39</v>
      </c>
      <c r="H489" s="135"/>
      <c r="I489" s="93"/>
      <c r="J489" s="135"/>
      <c r="K489" s="107">
        <v>0</v>
      </c>
      <c r="L489" s="95">
        <v>418</v>
      </c>
      <c r="M489" s="96">
        <v>32704</v>
      </c>
      <c r="N489" s="96">
        <v>1960</v>
      </c>
      <c r="O489" s="96">
        <v>20022</v>
      </c>
      <c r="P489" s="96">
        <v>1020</v>
      </c>
      <c r="Q489" s="97">
        <f t="shared" si="23"/>
        <v>22699</v>
      </c>
      <c r="R489" s="98">
        <f t="shared" si="22"/>
        <v>16383</v>
      </c>
      <c r="S489" s="186"/>
    </row>
    <row r="490" spans="1:19" s="99" customFormat="1" ht="51" x14ac:dyDescent="0.25">
      <c r="A490" s="87">
        <v>478</v>
      </c>
      <c r="B490" s="129" t="s">
        <v>768</v>
      </c>
      <c r="C490" s="130"/>
      <c r="D490" s="131" t="s">
        <v>516</v>
      </c>
      <c r="E490" s="188" t="s">
        <v>529</v>
      </c>
      <c r="F490" s="132">
        <v>1</v>
      </c>
      <c r="G490" s="139">
        <v>31.73</v>
      </c>
      <c r="H490" s="135"/>
      <c r="I490" s="93"/>
      <c r="J490" s="135"/>
      <c r="K490" s="107">
        <v>0</v>
      </c>
      <c r="L490" s="95">
        <v>418</v>
      </c>
      <c r="M490" s="96">
        <v>32704</v>
      </c>
      <c r="N490" s="96">
        <v>1960</v>
      </c>
      <c r="O490" s="96">
        <v>20022</v>
      </c>
      <c r="P490" s="96">
        <v>1020</v>
      </c>
      <c r="Q490" s="97">
        <f t="shared" si="23"/>
        <v>18248</v>
      </c>
      <c r="R490" s="98">
        <f t="shared" si="22"/>
        <v>13110</v>
      </c>
      <c r="S490" s="186"/>
    </row>
    <row r="491" spans="1:19" s="99" customFormat="1" ht="51" x14ac:dyDescent="0.25">
      <c r="A491" s="87">
        <v>479</v>
      </c>
      <c r="B491" s="129" t="s">
        <v>768</v>
      </c>
      <c r="C491" s="130"/>
      <c r="D491" s="131" t="s">
        <v>517</v>
      </c>
      <c r="E491" s="188" t="s">
        <v>529</v>
      </c>
      <c r="F491" s="132">
        <v>2.5</v>
      </c>
      <c r="G491" s="139">
        <v>12.69</v>
      </c>
      <c r="H491" s="135"/>
      <c r="I491" s="93"/>
      <c r="J491" s="135"/>
      <c r="K491" s="107">
        <v>0</v>
      </c>
      <c r="L491" s="95">
        <v>627</v>
      </c>
      <c r="M491" s="96">
        <v>32704</v>
      </c>
      <c r="N491" s="96">
        <v>1960</v>
      </c>
      <c r="O491" s="96">
        <v>20022</v>
      </c>
      <c r="P491" s="96">
        <v>1020</v>
      </c>
      <c r="Q491" s="97">
        <f t="shared" si="23"/>
        <v>45206</v>
      </c>
      <c r="R491" s="98">
        <f t="shared" ref="R491:R523" si="24">IF(AND(G491&lt;&gt;0,K491&lt;&gt;0),ROUND(1/G491*(M491+N491)*12+1/K491*(O491+P491)*12,0),IF(K491=0,ROUND(1/G491*(M491+N491)*12,0),IF(G491=0,ROUND(1/K491*(O491+P491)*12,0))))</f>
        <v>32779</v>
      </c>
      <c r="S491" s="186"/>
    </row>
    <row r="492" spans="1:19" s="99" customFormat="1" ht="51" x14ac:dyDescent="0.25">
      <c r="A492" s="87">
        <v>480</v>
      </c>
      <c r="B492" s="129" t="s">
        <v>768</v>
      </c>
      <c r="C492" s="130"/>
      <c r="D492" s="131" t="s">
        <v>764</v>
      </c>
      <c r="E492" s="188" t="s">
        <v>529</v>
      </c>
      <c r="F492" s="132">
        <v>3</v>
      </c>
      <c r="G492" s="139">
        <v>10.57</v>
      </c>
      <c r="H492" s="135"/>
      <c r="I492" s="93"/>
      <c r="J492" s="135"/>
      <c r="K492" s="107">
        <v>0</v>
      </c>
      <c r="L492" s="95">
        <v>627</v>
      </c>
      <c r="M492" s="96">
        <v>32704</v>
      </c>
      <c r="N492" s="96">
        <v>1960</v>
      </c>
      <c r="O492" s="96">
        <v>20022</v>
      </c>
      <c r="P492" s="96">
        <v>1020</v>
      </c>
      <c r="Q492" s="97">
        <f t="shared" si="23"/>
        <v>54148</v>
      </c>
      <c r="R492" s="98">
        <f t="shared" si="24"/>
        <v>39354</v>
      </c>
      <c r="S492" s="186"/>
    </row>
    <row r="493" spans="1:19" s="99" customFormat="1" ht="51" x14ac:dyDescent="0.25">
      <c r="A493" s="87">
        <v>481</v>
      </c>
      <c r="B493" s="129" t="s">
        <v>768</v>
      </c>
      <c r="C493" s="130"/>
      <c r="D493" s="131" t="s">
        <v>767</v>
      </c>
      <c r="E493" s="188" t="s">
        <v>529</v>
      </c>
      <c r="F493" s="132">
        <v>0.4</v>
      </c>
      <c r="G493" s="139">
        <v>79.33</v>
      </c>
      <c r="H493" s="135"/>
      <c r="I493" s="93"/>
      <c r="J493" s="135"/>
      <c r="K493" s="107">
        <v>0</v>
      </c>
      <c r="L493" s="95">
        <v>209</v>
      </c>
      <c r="M493" s="96">
        <v>32704</v>
      </c>
      <c r="N493" s="96">
        <v>1960</v>
      </c>
      <c r="O493" s="96">
        <v>20022</v>
      </c>
      <c r="P493" s="96">
        <v>1020</v>
      </c>
      <c r="Q493" s="97">
        <f t="shared" si="23"/>
        <v>7341</v>
      </c>
      <c r="R493" s="98">
        <f t="shared" si="24"/>
        <v>5244</v>
      </c>
      <c r="S493" s="186"/>
    </row>
    <row r="494" spans="1:19" s="99" customFormat="1" ht="51" x14ac:dyDescent="0.25">
      <c r="A494" s="87">
        <v>482</v>
      </c>
      <c r="B494" s="129" t="s">
        <v>768</v>
      </c>
      <c r="C494" s="130"/>
      <c r="D494" s="131" t="s">
        <v>766</v>
      </c>
      <c r="E494" s="188" t="s">
        <v>529</v>
      </c>
      <c r="F494" s="132">
        <v>1.25</v>
      </c>
      <c r="G494" s="139">
        <v>25.39</v>
      </c>
      <c r="H494" s="135"/>
      <c r="I494" s="93"/>
      <c r="J494" s="135"/>
      <c r="K494" s="107">
        <v>0</v>
      </c>
      <c r="L494" s="95">
        <v>418</v>
      </c>
      <c r="M494" s="96">
        <v>32704</v>
      </c>
      <c r="N494" s="96">
        <v>1960</v>
      </c>
      <c r="O494" s="96">
        <v>20022</v>
      </c>
      <c r="P494" s="96">
        <v>1020</v>
      </c>
      <c r="Q494" s="97">
        <f t="shared" si="23"/>
        <v>22699</v>
      </c>
      <c r="R494" s="98">
        <f t="shared" si="24"/>
        <v>16383</v>
      </c>
      <c r="S494" s="186"/>
    </row>
    <row r="495" spans="1:19" s="99" customFormat="1" ht="51" x14ac:dyDescent="0.25">
      <c r="A495" s="87">
        <v>483</v>
      </c>
      <c r="B495" s="129" t="s">
        <v>768</v>
      </c>
      <c r="C495" s="130"/>
      <c r="D495" s="131" t="s">
        <v>519</v>
      </c>
      <c r="E495" s="188" t="s">
        <v>529</v>
      </c>
      <c r="F495" s="132">
        <v>3</v>
      </c>
      <c r="G495" s="139">
        <v>10.57</v>
      </c>
      <c r="H495" s="135"/>
      <c r="I495" s="93"/>
      <c r="J495" s="135"/>
      <c r="K495" s="107">
        <v>0</v>
      </c>
      <c r="L495" s="95">
        <v>627</v>
      </c>
      <c r="M495" s="96">
        <v>32704</v>
      </c>
      <c r="N495" s="96">
        <v>1960</v>
      </c>
      <c r="O495" s="96">
        <v>20022</v>
      </c>
      <c r="P495" s="96">
        <v>1020</v>
      </c>
      <c r="Q495" s="97">
        <f t="shared" si="23"/>
        <v>54148</v>
      </c>
      <c r="R495" s="98">
        <f t="shared" si="24"/>
        <v>39354</v>
      </c>
      <c r="S495" s="186"/>
    </row>
    <row r="496" spans="1:19" s="99" customFormat="1" ht="51" x14ac:dyDescent="0.25">
      <c r="A496" s="87">
        <v>484</v>
      </c>
      <c r="B496" s="129" t="s">
        <v>768</v>
      </c>
      <c r="C496" s="130"/>
      <c r="D496" s="131" t="s">
        <v>510</v>
      </c>
      <c r="E496" s="188" t="s">
        <v>530</v>
      </c>
      <c r="F496" s="132">
        <v>0.9</v>
      </c>
      <c r="G496" s="139">
        <v>37.97</v>
      </c>
      <c r="H496" s="135"/>
      <c r="I496" s="93"/>
      <c r="J496" s="135"/>
      <c r="K496" s="107">
        <v>0</v>
      </c>
      <c r="L496" s="95">
        <v>0</v>
      </c>
      <c r="M496" s="96">
        <v>29369</v>
      </c>
      <c r="N496" s="96">
        <v>1710</v>
      </c>
      <c r="O496" s="96">
        <v>20022</v>
      </c>
      <c r="P496" s="96">
        <v>1020</v>
      </c>
      <c r="Q496" s="97">
        <f t="shared" ref="Q496:Q523" si="25">SUM(R496,ROUND(R496*36%,0),L496)</f>
        <v>13358</v>
      </c>
      <c r="R496" s="98">
        <f t="shared" si="24"/>
        <v>9822</v>
      </c>
      <c r="S496" s="186"/>
    </row>
    <row r="497" spans="1:19" s="99" customFormat="1" ht="51" x14ac:dyDescent="0.25">
      <c r="A497" s="87">
        <v>485</v>
      </c>
      <c r="B497" s="129" t="s">
        <v>768</v>
      </c>
      <c r="C497" s="130"/>
      <c r="D497" s="131" t="s">
        <v>512</v>
      </c>
      <c r="E497" s="188" t="s">
        <v>530</v>
      </c>
      <c r="F497" s="132">
        <v>1</v>
      </c>
      <c r="G497" s="139">
        <v>34.17</v>
      </c>
      <c r="H497" s="135"/>
      <c r="I497" s="93"/>
      <c r="J497" s="135"/>
      <c r="K497" s="107">
        <v>0</v>
      </c>
      <c r="L497" s="95">
        <v>0</v>
      </c>
      <c r="M497" s="96">
        <v>29369</v>
      </c>
      <c r="N497" s="96">
        <v>1710</v>
      </c>
      <c r="O497" s="96">
        <v>20022</v>
      </c>
      <c r="P497" s="96">
        <v>1020</v>
      </c>
      <c r="Q497" s="97">
        <f t="shared" si="25"/>
        <v>14843</v>
      </c>
      <c r="R497" s="98">
        <f t="shared" si="24"/>
        <v>10914</v>
      </c>
      <c r="S497" s="186"/>
    </row>
    <row r="498" spans="1:19" s="99" customFormat="1" ht="51" x14ac:dyDescent="0.25">
      <c r="A498" s="87">
        <v>486</v>
      </c>
      <c r="B498" s="129" t="s">
        <v>768</v>
      </c>
      <c r="C498" s="130"/>
      <c r="D498" s="131" t="s">
        <v>513</v>
      </c>
      <c r="E498" s="188" t="s">
        <v>530</v>
      </c>
      <c r="F498" s="132">
        <v>1.75</v>
      </c>
      <c r="G498" s="139">
        <v>19.52</v>
      </c>
      <c r="H498" s="135"/>
      <c r="I498" s="93"/>
      <c r="J498" s="135"/>
      <c r="K498" s="107">
        <v>0</v>
      </c>
      <c r="L498" s="95">
        <v>0</v>
      </c>
      <c r="M498" s="96">
        <v>29369</v>
      </c>
      <c r="N498" s="96">
        <v>1710</v>
      </c>
      <c r="O498" s="96">
        <v>20022</v>
      </c>
      <c r="P498" s="96">
        <v>1020</v>
      </c>
      <c r="Q498" s="97">
        <f t="shared" si="25"/>
        <v>25984</v>
      </c>
      <c r="R498" s="98">
        <f t="shared" si="24"/>
        <v>19106</v>
      </c>
      <c r="S498" s="186"/>
    </row>
    <row r="499" spans="1:19" s="99" customFormat="1" ht="51" x14ac:dyDescent="0.25">
      <c r="A499" s="87">
        <v>487</v>
      </c>
      <c r="B499" s="129" t="s">
        <v>768</v>
      </c>
      <c r="C499" s="130"/>
      <c r="D499" s="131" t="s">
        <v>514</v>
      </c>
      <c r="E499" s="188" t="s">
        <v>530</v>
      </c>
      <c r="F499" s="132">
        <v>1</v>
      </c>
      <c r="G499" s="139">
        <v>34.17</v>
      </c>
      <c r="H499" s="135"/>
      <c r="I499" s="93"/>
      <c r="J499" s="135"/>
      <c r="K499" s="107">
        <v>0</v>
      </c>
      <c r="L499" s="95">
        <v>0</v>
      </c>
      <c r="M499" s="96">
        <v>29369</v>
      </c>
      <c r="N499" s="96">
        <v>1710</v>
      </c>
      <c r="O499" s="96">
        <v>20022</v>
      </c>
      <c r="P499" s="96">
        <v>1020</v>
      </c>
      <c r="Q499" s="97">
        <f t="shared" si="25"/>
        <v>14843</v>
      </c>
      <c r="R499" s="98">
        <f t="shared" si="24"/>
        <v>10914</v>
      </c>
      <c r="S499" s="186"/>
    </row>
    <row r="500" spans="1:19" s="99" customFormat="1" ht="51" x14ac:dyDescent="0.25">
      <c r="A500" s="87">
        <v>488</v>
      </c>
      <c r="B500" s="129" t="s">
        <v>768</v>
      </c>
      <c r="C500" s="130"/>
      <c r="D500" s="131" t="s">
        <v>748</v>
      </c>
      <c r="E500" s="188" t="s">
        <v>530</v>
      </c>
      <c r="F500" s="132">
        <v>1.25</v>
      </c>
      <c r="G500" s="139">
        <v>27.34</v>
      </c>
      <c r="H500" s="135"/>
      <c r="I500" s="93"/>
      <c r="J500" s="135"/>
      <c r="K500" s="107">
        <v>0</v>
      </c>
      <c r="L500" s="95">
        <v>0</v>
      </c>
      <c r="M500" s="96">
        <v>29369</v>
      </c>
      <c r="N500" s="96">
        <v>1710</v>
      </c>
      <c r="O500" s="96">
        <v>20022</v>
      </c>
      <c r="P500" s="96">
        <v>1020</v>
      </c>
      <c r="Q500" s="97">
        <f t="shared" si="25"/>
        <v>18552</v>
      </c>
      <c r="R500" s="98">
        <f t="shared" si="24"/>
        <v>13641</v>
      </c>
      <c r="S500" s="186"/>
    </row>
    <row r="501" spans="1:19" s="99" customFormat="1" ht="51" x14ac:dyDescent="0.25">
      <c r="A501" s="87">
        <v>489</v>
      </c>
      <c r="B501" s="129" t="s">
        <v>768</v>
      </c>
      <c r="C501" s="130"/>
      <c r="D501" s="131" t="s">
        <v>916</v>
      </c>
      <c r="E501" s="188" t="s">
        <v>530</v>
      </c>
      <c r="F501" s="132">
        <v>1.25</v>
      </c>
      <c r="G501" s="139">
        <v>27.34</v>
      </c>
      <c r="H501" s="135"/>
      <c r="I501" s="93"/>
      <c r="J501" s="135"/>
      <c r="K501" s="107">
        <v>0</v>
      </c>
      <c r="L501" s="95">
        <v>0</v>
      </c>
      <c r="M501" s="96">
        <v>29369</v>
      </c>
      <c r="N501" s="96">
        <v>1710</v>
      </c>
      <c r="O501" s="96">
        <v>20022</v>
      </c>
      <c r="P501" s="96">
        <v>1020</v>
      </c>
      <c r="Q501" s="97">
        <f t="shared" si="25"/>
        <v>18552</v>
      </c>
      <c r="R501" s="98">
        <f t="shared" si="24"/>
        <v>13641</v>
      </c>
      <c r="S501" s="186"/>
    </row>
    <row r="502" spans="1:19" s="99" customFormat="1" ht="51" x14ac:dyDescent="0.25">
      <c r="A502" s="87">
        <v>490</v>
      </c>
      <c r="B502" s="129" t="s">
        <v>768</v>
      </c>
      <c r="C502" s="130"/>
      <c r="D502" s="131" t="s">
        <v>516</v>
      </c>
      <c r="E502" s="188" t="s">
        <v>530</v>
      </c>
      <c r="F502" s="132">
        <v>1</v>
      </c>
      <c r="G502" s="139">
        <v>34.17</v>
      </c>
      <c r="H502" s="135"/>
      <c r="I502" s="93"/>
      <c r="J502" s="135"/>
      <c r="K502" s="107">
        <v>0</v>
      </c>
      <c r="L502" s="95">
        <v>0</v>
      </c>
      <c r="M502" s="96">
        <v>29369</v>
      </c>
      <c r="N502" s="96">
        <v>1710</v>
      </c>
      <c r="O502" s="96">
        <v>20022</v>
      </c>
      <c r="P502" s="96">
        <v>1020</v>
      </c>
      <c r="Q502" s="97">
        <f t="shared" si="25"/>
        <v>14843</v>
      </c>
      <c r="R502" s="98">
        <f t="shared" si="24"/>
        <v>10914</v>
      </c>
      <c r="S502" s="186"/>
    </row>
    <row r="503" spans="1:19" s="99" customFormat="1" ht="51" x14ac:dyDescent="0.25">
      <c r="A503" s="87">
        <v>491</v>
      </c>
      <c r="B503" s="129" t="s">
        <v>768</v>
      </c>
      <c r="C503" s="130"/>
      <c r="D503" s="131" t="s">
        <v>517</v>
      </c>
      <c r="E503" s="188" t="s">
        <v>530</v>
      </c>
      <c r="F503" s="132">
        <v>2.5</v>
      </c>
      <c r="G503" s="139">
        <v>13.66</v>
      </c>
      <c r="H503" s="135"/>
      <c r="I503" s="93"/>
      <c r="J503" s="135"/>
      <c r="K503" s="107">
        <v>0</v>
      </c>
      <c r="L503" s="95">
        <v>0</v>
      </c>
      <c r="M503" s="96">
        <v>29369</v>
      </c>
      <c r="N503" s="96">
        <v>1710</v>
      </c>
      <c r="O503" s="96">
        <v>20022</v>
      </c>
      <c r="P503" s="96">
        <v>1020</v>
      </c>
      <c r="Q503" s="97">
        <f t="shared" si="25"/>
        <v>37131</v>
      </c>
      <c r="R503" s="98">
        <f t="shared" si="24"/>
        <v>27302</v>
      </c>
      <c r="S503" s="186"/>
    </row>
    <row r="504" spans="1:19" s="99" customFormat="1" ht="51" x14ac:dyDescent="0.25">
      <c r="A504" s="87">
        <v>492</v>
      </c>
      <c r="B504" s="129" t="s">
        <v>768</v>
      </c>
      <c r="C504" s="130"/>
      <c r="D504" s="131" t="s">
        <v>764</v>
      </c>
      <c r="E504" s="188" t="s">
        <v>530</v>
      </c>
      <c r="F504" s="132">
        <v>3</v>
      </c>
      <c r="G504" s="139">
        <v>11.38</v>
      </c>
      <c r="H504" s="135"/>
      <c r="I504" s="93"/>
      <c r="J504" s="135"/>
      <c r="K504" s="107">
        <v>0</v>
      </c>
      <c r="L504" s="95">
        <v>0</v>
      </c>
      <c r="M504" s="96">
        <v>29369</v>
      </c>
      <c r="N504" s="96">
        <v>1710</v>
      </c>
      <c r="O504" s="96">
        <v>20022</v>
      </c>
      <c r="P504" s="96">
        <v>1020</v>
      </c>
      <c r="Q504" s="97">
        <f t="shared" si="25"/>
        <v>44570</v>
      </c>
      <c r="R504" s="98">
        <f t="shared" si="24"/>
        <v>32772</v>
      </c>
      <c r="S504" s="186"/>
    </row>
    <row r="505" spans="1:19" s="99" customFormat="1" ht="51" x14ac:dyDescent="0.25">
      <c r="A505" s="87">
        <v>493</v>
      </c>
      <c r="B505" s="129" t="s">
        <v>768</v>
      </c>
      <c r="C505" s="130"/>
      <c r="D505" s="131" t="s">
        <v>767</v>
      </c>
      <c r="E505" s="188" t="s">
        <v>530</v>
      </c>
      <c r="F505" s="132">
        <v>0.4</v>
      </c>
      <c r="G505" s="139">
        <v>85.43</v>
      </c>
      <c r="H505" s="135"/>
      <c r="I505" s="93"/>
      <c r="J505" s="135"/>
      <c r="K505" s="107">
        <v>0</v>
      </c>
      <c r="L505" s="95">
        <v>0</v>
      </c>
      <c r="M505" s="96">
        <v>29369</v>
      </c>
      <c r="N505" s="96">
        <v>1710</v>
      </c>
      <c r="O505" s="96">
        <v>20022</v>
      </c>
      <c r="P505" s="96">
        <v>1020</v>
      </c>
      <c r="Q505" s="97">
        <f t="shared" si="25"/>
        <v>5938</v>
      </c>
      <c r="R505" s="98">
        <f t="shared" si="24"/>
        <v>4366</v>
      </c>
      <c r="S505" s="186"/>
    </row>
    <row r="506" spans="1:19" s="99" customFormat="1" ht="51" x14ac:dyDescent="0.25">
      <c r="A506" s="87">
        <v>494</v>
      </c>
      <c r="B506" s="129" t="s">
        <v>768</v>
      </c>
      <c r="C506" s="130"/>
      <c r="D506" s="131" t="s">
        <v>766</v>
      </c>
      <c r="E506" s="188" t="s">
        <v>530</v>
      </c>
      <c r="F506" s="132">
        <v>1.25</v>
      </c>
      <c r="G506" s="139">
        <v>27.34</v>
      </c>
      <c r="H506" s="135"/>
      <c r="I506" s="93"/>
      <c r="J506" s="135"/>
      <c r="K506" s="107">
        <v>0</v>
      </c>
      <c r="L506" s="95">
        <v>0</v>
      </c>
      <c r="M506" s="96">
        <v>29369</v>
      </c>
      <c r="N506" s="96">
        <v>1710</v>
      </c>
      <c r="O506" s="96">
        <v>20022</v>
      </c>
      <c r="P506" s="96">
        <v>1020</v>
      </c>
      <c r="Q506" s="97">
        <f t="shared" si="25"/>
        <v>18552</v>
      </c>
      <c r="R506" s="98">
        <f t="shared" si="24"/>
        <v>13641</v>
      </c>
      <c r="S506" s="186"/>
    </row>
    <row r="507" spans="1:19" s="99" customFormat="1" ht="51" x14ac:dyDescent="0.25">
      <c r="A507" s="87">
        <v>495</v>
      </c>
      <c r="B507" s="129" t="s">
        <v>768</v>
      </c>
      <c r="C507" s="130"/>
      <c r="D507" s="131" t="s">
        <v>519</v>
      </c>
      <c r="E507" s="188" t="s">
        <v>530</v>
      </c>
      <c r="F507" s="132">
        <v>3</v>
      </c>
      <c r="G507" s="139">
        <v>11.38</v>
      </c>
      <c r="H507" s="135"/>
      <c r="I507" s="93"/>
      <c r="J507" s="135"/>
      <c r="K507" s="107">
        <v>0</v>
      </c>
      <c r="L507" s="95">
        <v>0</v>
      </c>
      <c r="M507" s="96">
        <v>29369</v>
      </c>
      <c r="N507" s="96">
        <v>1710</v>
      </c>
      <c r="O507" s="96">
        <v>20022</v>
      </c>
      <c r="P507" s="96">
        <v>1020</v>
      </c>
      <c r="Q507" s="97">
        <f t="shared" si="25"/>
        <v>44570</v>
      </c>
      <c r="R507" s="98">
        <f t="shared" si="24"/>
        <v>32772</v>
      </c>
      <c r="S507" s="186"/>
    </row>
    <row r="508" spans="1:19" s="99" customFormat="1" ht="51" x14ac:dyDescent="0.25">
      <c r="A508" s="87">
        <v>496</v>
      </c>
      <c r="B508" s="129" t="s">
        <v>768</v>
      </c>
      <c r="C508" s="130"/>
      <c r="D508" s="131" t="s">
        <v>512</v>
      </c>
      <c r="E508" s="188" t="s">
        <v>531</v>
      </c>
      <c r="F508" s="132">
        <v>1</v>
      </c>
      <c r="G508" s="139">
        <v>17.77</v>
      </c>
      <c r="H508" s="135"/>
      <c r="I508" s="93"/>
      <c r="J508" s="135"/>
      <c r="K508" s="107">
        <v>0</v>
      </c>
      <c r="L508" s="95">
        <v>606</v>
      </c>
      <c r="M508" s="96">
        <v>32658</v>
      </c>
      <c r="N508" s="96">
        <v>1960</v>
      </c>
      <c r="O508" s="96">
        <v>20335</v>
      </c>
      <c r="P508" s="96">
        <v>1050</v>
      </c>
      <c r="Q508" s="97">
        <f t="shared" si="25"/>
        <v>32399</v>
      </c>
      <c r="R508" s="98">
        <f t="shared" si="24"/>
        <v>23377</v>
      </c>
      <c r="S508" s="186"/>
    </row>
    <row r="509" spans="1:19" s="99" customFormat="1" ht="51" x14ac:dyDescent="0.25">
      <c r="A509" s="87">
        <v>497</v>
      </c>
      <c r="B509" s="129" t="s">
        <v>768</v>
      </c>
      <c r="C509" s="130"/>
      <c r="D509" s="131" t="s">
        <v>513</v>
      </c>
      <c r="E509" s="188" t="s">
        <v>531</v>
      </c>
      <c r="F509" s="132">
        <v>1.75</v>
      </c>
      <c r="G509" s="139">
        <v>10.15</v>
      </c>
      <c r="H509" s="135"/>
      <c r="I509" s="93"/>
      <c r="J509" s="135"/>
      <c r="K509" s="107">
        <v>0</v>
      </c>
      <c r="L509" s="95">
        <v>908</v>
      </c>
      <c r="M509" s="96">
        <v>32658</v>
      </c>
      <c r="N509" s="96">
        <v>1960</v>
      </c>
      <c r="O509" s="96">
        <v>20335</v>
      </c>
      <c r="P509" s="96">
        <v>1050</v>
      </c>
      <c r="Q509" s="97">
        <f t="shared" si="25"/>
        <v>56570</v>
      </c>
      <c r="R509" s="98">
        <f t="shared" si="24"/>
        <v>40928</v>
      </c>
      <c r="S509" s="186"/>
    </row>
    <row r="510" spans="1:19" s="99" customFormat="1" ht="51" x14ac:dyDescent="0.25">
      <c r="A510" s="87">
        <v>498</v>
      </c>
      <c r="B510" s="129" t="s">
        <v>768</v>
      </c>
      <c r="C510" s="130"/>
      <c r="D510" s="131" t="s">
        <v>514</v>
      </c>
      <c r="E510" s="188" t="s">
        <v>531</v>
      </c>
      <c r="F510" s="132">
        <v>1</v>
      </c>
      <c r="G510" s="139">
        <v>17.77</v>
      </c>
      <c r="H510" s="135"/>
      <c r="I510" s="93"/>
      <c r="J510" s="135"/>
      <c r="K510" s="107">
        <v>0</v>
      </c>
      <c r="L510" s="95">
        <v>606</v>
      </c>
      <c r="M510" s="96">
        <v>32658</v>
      </c>
      <c r="N510" s="96">
        <v>1960</v>
      </c>
      <c r="O510" s="96">
        <v>20335</v>
      </c>
      <c r="P510" s="96">
        <v>1050</v>
      </c>
      <c r="Q510" s="97">
        <f t="shared" si="25"/>
        <v>32399</v>
      </c>
      <c r="R510" s="98">
        <f t="shared" si="24"/>
        <v>23377</v>
      </c>
      <c r="S510" s="186"/>
    </row>
    <row r="511" spans="1:19" s="99" customFormat="1" ht="51" x14ac:dyDescent="0.25">
      <c r="A511" s="87">
        <v>499</v>
      </c>
      <c r="B511" s="129" t="s">
        <v>768</v>
      </c>
      <c r="C511" s="130"/>
      <c r="D511" s="131" t="s">
        <v>515</v>
      </c>
      <c r="E511" s="188" t="s">
        <v>531</v>
      </c>
      <c r="F511" s="132">
        <v>1.75</v>
      </c>
      <c r="G511" s="139">
        <v>10.15</v>
      </c>
      <c r="H511" s="135"/>
      <c r="I511" s="93"/>
      <c r="J511" s="135"/>
      <c r="K511" s="107">
        <v>0</v>
      </c>
      <c r="L511" s="95">
        <v>908</v>
      </c>
      <c r="M511" s="96">
        <v>32658</v>
      </c>
      <c r="N511" s="96">
        <v>1960</v>
      </c>
      <c r="O511" s="96">
        <v>20335</v>
      </c>
      <c r="P511" s="96">
        <v>1050</v>
      </c>
      <c r="Q511" s="97">
        <f t="shared" si="25"/>
        <v>56570</v>
      </c>
      <c r="R511" s="98">
        <f t="shared" si="24"/>
        <v>40928</v>
      </c>
      <c r="S511" s="186"/>
    </row>
    <row r="512" spans="1:19" s="99" customFormat="1" ht="51" x14ac:dyDescent="0.25">
      <c r="A512" s="87">
        <v>500</v>
      </c>
      <c r="B512" s="129" t="s">
        <v>768</v>
      </c>
      <c r="C512" s="130"/>
      <c r="D512" s="131" t="s">
        <v>516</v>
      </c>
      <c r="E512" s="188" t="s">
        <v>531</v>
      </c>
      <c r="F512" s="132">
        <v>1</v>
      </c>
      <c r="G512" s="139">
        <v>17.77</v>
      </c>
      <c r="H512" s="135"/>
      <c r="I512" s="93"/>
      <c r="J512" s="135"/>
      <c r="K512" s="107">
        <v>0</v>
      </c>
      <c r="L512" s="95">
        <v>606</v>
      </c>
      <c r="M512" s="96">
        <v>32658</v>
      </c>
      <c r="N512" s="96">
        <v>1960</v>
      </c>
      <c r="O512" s="96">
        <v>20335</v>
      </c>
      <c r="P512" s="96">
        <v>1050</v>
      </c>
      <c r="Q512" s="97">
        <f t="shared" si="25"/>
        <v>32399</v>
      </c>
      <c r="R512" s="98">
        <f t="shared" si="24"/>
        <v>23377</v>
      </c>
      <c r="S512" s="186"/>
    </row>
    <row r="513" spans="1:19" s="99" customFormat="1" ht="51" x14ac:dyDescent="0.25">
      <c r="A513" s="87">
        <v>501</v>
      </c>
      <c r="B513" s="129" t="s">
        <v>768</v>
      </c>
      <c r="C513" s="130"/>
      <c r="D513" s="131" t="s">
        <v>764</v>
      </c>
      <c r="E513" s="188" t="s">
        <v>531</v>
      </c>
      <c r="F513" s="132">
        <v>3</v>
      </c>
      <c r="G513" s="139">
        <v>5.92</v>
      </c>
      <c r="H513" s="135"/>
      <c r="I513" s="93"/>
      <c r="J513" s="135"/>
      <c r="K513" s="107">
        <v>0</v>
      </c>
      <c r="L513" s="95">
        <v>908</v>
      </c>
      <c r="M513" s="96">
        <v>32658</v>
      </c>
      <c r="N513" s="96">
        <v>1960</v>
      </c>
      <c r="O513" s="96">
        <v>20335</v>
      </c>
      <c r="P513" s="96">
        <v>1050</v>
      </c>
      <c r="Q513" s="97">
        <f t="shared" si="25"/>
        <v>96342</v>
      </c>
      <c r="R513" s="98">
        <f t="shared" si="24"/>
        <v>70172</v>
      </c>
      <c r="S513" s="186"/>
    </row>
    <row r="514" spans="1:19" s="99" customFormat="1" ht="51" x14ac:dyDescent="0.25">
      <c r="A514" s="87">
        <v>502</v>
      </c>
      <c r="B514" s="129" t="s">
        <v>768</v>
      </c>
      <c r="C514" s="130"/>
      <c r="D514" s="131" t="s">
        <v>767</v>
      </c>
      <c r="E514" s="188" t="s">
        <v>531</v>
      </c>
      <c r="F514" s="132">
        <v>0.4</v>
      </c>
      <c r="G514" s="139">
        <v>44.42</v>
      </c>
      <c r="H514" s="135"/>
      <c r="I514" s="93"/>
      <c r="J514" s="135"/>
      <c r="K514" s="107">
        <v>0</v>
      </c>
      <c r="L514" s="95">
        <v>303</v>
      </c>
      <c r="M514" s="96">
        <v>32658</v>
      </c>
      <c r="N514" s="96">
        <v>1960</v>
      </c>
      <c r="O514" s="96">
        <v>20335</v>
      </c>
      <c r="P514" s="96">
        <v>1050</v>
      </c>
      <c r="Q514" s="97">
        <f t="shared" si="25"/>
        <v>13022</v>
      </c>
      <c r="R514" s="98">
        <f t="shared" si="24"/>
        <v>9352</v>
      </c>
      <c r="S514" s="186"/>
    </row>
    <row r="515" spans="1:19" s="99" customFormat="1" ht="25.5" x14ac:dyDescent="0.25">
      <c r="A515" s="87">
        <v>503</v>
      </c>
      <c r="B515" s="129" t="s">
        <v>532</v>
      </c>
      <c r="C515" s="130"/>
      <c r="D515" s="131" t="s">
        <v>533</v>
      </c>
      <c r="E515" s="188" t="s">
        <v>60</v>
      </c>
      <c r="F515" s="123"/>
      <c r="G515" s="140">
        <v>11</v>
      </c>
      <c r="H515" s="135"/>
      <c r="I515" s="93"/>
      <c r="J515" s="135"/>
      <c r="K515" s="107">
        <v>52.02</v>
      </c>
      <c r="L515" s="95">
        <v>558</v>
      </c>
      <c r="M515" s="96">
        <v>30505</v>
      </c>
      <c r="N515" s="96">
        <v>2010</v>
      </c>
      <c r="O515" s="96">
        <v>19903</v>
      </c>
      <c r="P515" s="96">
        <v>1050</v>
      </c>
      <c r="Q515" s="97">
        <f t="shared" si="25"/>
        <v>55371</v>
      </c>
      <c r="R515" s="98">
        <f t="shared" si="24"/>
        <v>40304</v>
      </c>
      <c r="S515" s="186"/>
    </row>
    <row r="516" spans="1:19" s="99" customFormat="1" ht="25.5" x14ac:dyDescent="0.25">
      <c r="A516" s="87">
        <v>504</v>
      </c>
      <c r="B516" s="129" t="s">
        <v>532</v>
      </c>
      <c r="C516" s="130"/>
      <c r="D516" s="131" t="s">
        <v>534</v>
      </c>
      <c r="E516" s="188" t="s">
        <v>60</v>
      </c>
      <c r="F516" s="123"/>
      <c r="G516" s="141">
        <v>9.5</v>
      </c>
      <c r="H516" s="135"/>
      <c r="I516" s="93"/>
      <c r="J516" s="135"/>
      <c r="K516" s="107">
        <v>44.88</v>
      </c>
      <c r="L516" s="95">
        <v>466</v>
      </c>
      <c r="M516" s="96">
        <v>30505</v>
      </c>
      <c r="N516" s="96">
        <v>2010</v>
      </c>
      <c r="O516" s="96">
        <v>19903</v>
      </c>
      <c r="P516" s="96">
        <v>1050</v>
      </c>
      <c r="Q516" s="97">
        <f t="shared" si="25"/>
        <v>63943</v>
      </c>
      <c r="R516" s="98">
        <f t="shared" si="24"/>
        <v>46674</v>
      </c>
      <c r="S516" s="186"/>
    </row>
    <row r="517" spans="1:19" s="99" customFormat="1" ht="25.5" x14ac:dyDescent="0.25">
      <c r="A517" s="87">
        <v>505</v>
      </c>
      <c r="B517" s="129" t="s">
        <v>535</v>
      </c>
      <c r="C517" s="130"/>
      <c r="D517" s="131" t="s">
        <v>536</v>
      </c>
      <c r="E517" s="188" t="s">
        <v>58</v>
      </c>
      <c r="F517" s="123"/>
      <c r="G517" s="133">
        <v>170</v>
      </c>
      <c r="H517" s="125"/>
      <c r="I517" s="126"/>
      <c r="J517" s="125"/>
      <c r="K517" s="107">
        <v>0</v>
      </c>
      <c r="L517" s="105">
        <v>424</v>
      </c>
      <c r="M517" s="96">
        <v>26884</v>
      </c>
      <c r="N517" s="96">
        <v>1200</v>
      </c>
      <c r="O517" s="96">
        <v>16435</v>
      </c>
      <c r="P517" s="96">
        <v>920</v>
      </c>
      <c r="Q517" s="97">
        <f t="shared" si="25"/>
        <v>3120</v>
      </c>
      <c r="R517" s="98">
        <f t="shared" si="24"/>
        <v>1982</v>
      </c>
      <c r="S517" s="186"/>
    </row>
    <row r="518" spans="1:19" s="99" customFormat="1" ht="25.5" x14ac:dyDescent="0.25">
      <c r="A518" s="87">
        <v>506</v>
      </c>
      <c r="B518" s="129" t="s">
        <v>537</v>
      </c>
      <c r="C518" s="130"/>
      <c r="D518" s="131" t="s">
        <v>536</v>
      </c>
      <c r="E518" s="188" t="s">
        <v>59</v>
      </c>
      <c r="F518" s="123"/>
      <c r="G518" s="134">
        <v>290</v>
      </c>
      <c r="H518" s="135"/>
      <c r="I518" s="93"/>
      <c r="J518" s="135"/>
      <c r="K518" s="107">
        <v>693.6</v>
      </c>
      <c r="L518" s="95">
        <v>1005</v>
      </c>
      <c r="M518" s="96">
        <v>31379</v>
      </c>
      <c r="N518" s="96">
        <v>1910</v>
      </c>
      <c r="O518" s="96">
        <v>19424</v>
      </c>
      <c r="P518" s="96">
        <v>1050</v>
      </c>
      <c r="Q518" s="97">
        <f t="shared" si="25"/>
        <v>3361</v>
      </c>
      <c r="R518" s="98">
        <f t="shared" si="24"/>
        <v>1732</v>
      </c>
      <c r="S518" s="186"/>
    </row>
    <row r="519" spans="1:19" s="99" customFormat="1" ht="38.25" x14ac:dyDescent="0.25">
      <c r="A519" s="87">
        <v>507</v>
      </c>
      <c r="B519" s="129" t="s">
        <v>769</v>
      </c>
      <c r="C519" s="130"/>
      <c r="D519" s="131" t="s">
        <v>538</v>
      </c>
      <c r="E519" s="188" t="s">
        <v>59</v>
      </c>
      <c r="F519" s="123"/>
      <c r="G519" s="134">
        <v>14</v>
      </c>
      <c r="H519" s="135"/>
      <c r="I519" s="93"/>
      <c r="J519" s="135"/>
      <c r="K519" s="107">
        <v>0</v>
      </c>
      <c r="L519" s="95">
        <v>28</v>
      </c>
      <c r="M519" s="96">
        <v>26216</v>
      </c>
      <c r="N519" s="96">
        <v>1060</v>
      </c>
      <c r="O519" s="96"/>
      <c r="P519" s="96"/>
      <c r="Q519" s="97">
        <f t="shared" si="25"/>
        <v>31823</v>
      </c>
      <c r="R519" s="98">
        <f t="shared" si="24"/>
        <v>23379</v>
      </c>
      <c r="S519" s="186"/>
    </row>
    <row r="520" spans="1:19" s="99" customFormat="1" ht="38.25" x14ac:dyDescent="0.25">
      <c r="A520" s="87">
        <v>508</v>
      </c>
      <c r="B520" s="129" t="s">
        <v>770</v>
      </c>
      <c r="C520" s="130"/>
      <c r="D520" s="131" t="s">
        <v>539</v>
      </c>
      <c r="E520" s="188" t="s">
        <v>59</v>
      </c>
      <c r="F520" s="123"/>
      <c r="G520" s="134">
        <v>30</v>
      </c>
      <c r="H520" s="135"/>
      <c r="I520" s="93"/>
      <c r="J520" s="135"/>
      <c r="K520" s="107">
        <v>0</v>
      </c>
      <c r="L520" s="95">
        <v>14</v>
      </c>
      <c r="M520" s="96">
        <v>26216</v>
      </c>
      <c r="N520" s="96">
        <v>1060</v>
      </c>
      <c r="O520" s="96"/>
      <c r="P520" s="96"/>
      <c r="Q520" s="97">
        <f t="shared" si="25"/>
        <v>14852</v>
      </c>
      <c r="R520" s="98">
        <f t="shared" si="24"/>
        <v>10910</v>
      </c>
      <c r="S520" s="186"/>
    </row>
    <row r="521" spans="1:19" s="99" customFormat="1" ht="51" x14ac:dyDescent="0.25">
      <c r="A521" s="87">
        <v>509</v>
      </c>
      <c r="B521" s="129" t="s">
        <v>771</v>
      </c>
      <c r="C521" s="130"/>
      <c r="D521" s="131" t="s">
        <v>772</v>
      </c>
      <c r="E521" s="100"/>
      <c r="F521" s="123"/>
      <c r="G521" s="134">
        <v>14</v>
      </c>
      <c r="H521" s="135"/>
      <c r="I521" s="93"/>
      <c r="J521" s="135"/>
      <c r="K521" s="107">
        <v>0</v>
      </c>
      <c r="L521" s="95">
        <v>28</v>
      </c>
      <c r="M521" s="96">
        <v>26216</v>
      </c>
      <c r="N521" s="96">
        <v>1060</v>
      </c>
      <c r="O521" s="96"/>
      <c r="P521" s="96"/>
      <c r="Q521" s="97">
        <f t="shared" si="25"/>
        <v>31823</v>
      </c>
      <c r="R521" s="98">
        <f t="shared" si="24"/>
        <v>23379</v>
      </c>
      <c r="S521" s="186"/>
    </row>
    <row r="522" spans="1:19" s="99" customFormat="1" ht="38.25" x14ac:dyDescent="0.25">
      <c r="A522" s="87">
        <v>510</v>
      </c>
      <c r="B522" s="129" t="s">
        <v>773</v>
      </c>
      <c r="C522" s="130"/>
      <c r="D522" s="131" t="s">
        <v>540</v>
      </c>
      <c r="E522" s="100"/>
      <c r="F522" s="123"/>
      <c r="G522" s="142">
        <v>9</v>
      </c>
      <c r="H522" s="135"/>
      <c r="I522" s="93"/>
      <c r="J522" s="135"/>
      <c r="K522" s="107">
        <v>0</v>
      </c>
      <c r="L522" s="95">
        <v>372</v>
      </c>
      <c r="M522" s="96">
        <v>28898</v>
      </c>
      <c r="N522" s="96">
        <v>1200</v>
      </c>
      <c r="O522" s="96">
        <v>17851</v>
      </c>
      <c r="P522" s="96">
        <v>720</v>
      </c>
      <c r="Q522" s="97">
        <f t="shared" si="25"/>
        <v>54950</v>
      </c>
      <c r="R522" s="98">
        <f t="shared" si="24"/>
        <v>40131</v>
      </c>
      <c r="S522" s="186"/>
    </row>
    <row r="523" spans="1:19" s="99" customFormat="1" ht="38.25" x14ac:dyDescent="0.25">
      <c r="A523" s="87">
        <v>511</v>
      </c>
      <c r="B523" s="129" t="s">
        <v>773</v>
      </c>
      <c r="C523" s="130"/>
      <c r="D523" s="131" t="s">
        <v>541</v>
      </c>
      <c r="E523" s="100"/>
      <c r="F523" s="123"/>
      <c r="G523" s="142">
        <v>17</v>
      </c>
      <c r="H523" s="135"/>
      <c r="I523" s="93"/>
      <c r="J523" s="135"/>
      <c r="K523" s="107">
        <v>0</v>
      </c>
      <c r="L523" s="95">
        <v>188</v>
      </c>
      <c r="M523" s="96">
        <v>28898</v>
      </c>
      <c r="N523" s="96">
        <v>1200</v>
      </c>
      <c r="O523" s="96">
        <v>17851</v>
      </c>
      <c r="P523" s="96">
        <v>720</v>
      </c>
      <c r="Q523" s="97">
        <f t="shared" si="25"/>
        <v>29083</v>
      </c>
      <c r="R523" s="98">
        <f t="shared" si="24"/>
        <v>21246</v>
      </c>
      <c r="S523" s="186"/>
    </row>
    <row r="524" spans="1:19" s="99" customFormat="1" ht="51" x14ac:dyDescent="0.25">
      <c r="A524" s="87">
        <v>512</v>
      </c>
      <c r="B524" s="129"/>
      <c r="C524" s="130"/>
      <c r="D524" s="131" t="s">
        <v>542</v>
      </c>
      <c r="E524" s="122" t="s">
        <v>59</v>
      </c>
      <c r="F524" s="123"/>
      <c r="G524" s="142"/>
      <c r="H524" s="135"/>
      <c r="I524" s="93"/>
      <c r="J524" s="135"/>
      <c r="K524" s="134"/>
      <c r="L524" s="95"/>
      <c r="M524" s="143"/>
      <c r="N524" s="143"/>
      <c r="O524" s="95"/>
      <c r="P524" s="143"/>
      <c r="Q524" s="143"/>
      <c r="R524" s="108"/>
      <c r="S524" s="186"/>
    </row>
    <row r="525" spans="1:19" s="99" customFormat="1" ht="38.25" x14ac:dyDescent="0.25">
      <c r="A525" s="87">
        <v>513</v>
      </c>
      <c r="B525" s="129"/>
      <c r="C525" s="130"/>
      <c r="D525" s="131" t="s">
        <v>543</v>
      </c>
      <c r="E525" s="122" t="s">
        <v>59</v>
      </c>
      <c r="F525" s="123"/>
      <c r="G525" s="142"/>
      <c r="H525" s="135"/>
      <c r="I525" s="93"/>
      <c r="J525" s="135"/>
      <c r="K525" s="134"/>
      <c r="L525" s="95"/>
      <c r="M525" s="143"/>
      <c r="N525" s="143"/>
      <c r="O525" s="95"/>
      <c r="P525" s="143"/>
      <c r="Q525" s="143"/>
      <c r="R525" s="108"/>
      <c r="S525" s="186"/>
    </row>
    <row r="526" spans="1:19" s="99" customFormat="1" ht="38.25" x14ac:dyDescent="0.25">
      <c r="A526" s="87">
        <v>514</v>
      </c>
      <c r="B526" s="129" t="s">
        <v>774</v>
      </c>
      <c r="C526" s="130"/>
      <c r="D526" s="131" t="s">
        <v>544</v>
      </c>
      <c r="E526" s="122" t="s">
        <v>58</v>
      </c>
      <c r="F526" s="123"/>
      <c r="G526" s="142"/>
      <c r="H526" s="135"/>
      <c r="I526" s="93"/>
      <c r="J526" s="135"/>
      <c r="K526" s="134"/>
      <c r="L526" s="95"/>
      <c r="M526" s="143"/>
      <c r="N526" s="143"/>
      <c r="O526" s="95"/>
      <c r="P526" s="143"/>
      <c r="Q526" s="143"/>
      <c r="R526" s="108"/>
      <c r="S526" s="186"/>
    </row>
    <row r="527" spans="1:19" s="99" customFormat="1" ht="38.25" x14ac:dyDescent="0.25">
      <c r="A527" s="87">
        <v>515</v>
      </c>
      <c r="B527" s="129" t="s">
        <v>775</v>
      </c>
      <c r="C527" s="130"/>
      <c r="D527" s="131" t="s">
        <v>544</v>
      </c>
      <c r="E527" s="122" t="s">
        <v>59</v>
      </c>
      <c r="F527" s="123"/>
      <c r="G527" s="142"/>
      <c r="H527" s="135"/>
      <c r="I527" s="93"/>
      <c r="J527" s="135"/>
      <c r="K527" s="134"/>
      <c r="L527" s="95"/>
      <c r="M527" s="143"/>
      <c r="N527" s="143"/>
      <c r="O527" s="95"/>
      <c r="P527" s="143"/>
      <c r="Q527" s="143"/>
      <c r="R527" s="108"/>
      <c r="S527" s="186"/>
    </row>
    <row r="528" spans="1:19" s="99" customFormat="1" ht="38.25" x14ac:dyDescent="0.25">
      <c r="A528" s="87">
        <v>516</v>
      </c>
      <c r="B528" s="129" t="s">
        <v>775</v>
      </c>
      <c r="C528" s="130"/>
      <c r="D528" s="131" t="s">
        <v>544</v>
      </c>
      <c r="E528" s="122" t="s">
        <v>60</v>
      </c>
      <c r="F528" s="123"/>
      <c r="G528" s="142"/>
      <c r="H528" s="135"/>
      <c r="I528" s="93"/>
      <c r="J528" s="135"/>
      <c r="K528" s="134"/>
      <c r="L528" s="95"/>
      <c r="M528" s="143"/>
      <c r="N528" s="143"/>
      <c r="O528" s="95"/>
      <c r="P528" s="143"/>
      <c r="Q528" s="143"/>
      <c r="R528" s="108"/>
      <c r="S528" s="186"/>
    </row>
    <row r="529" spans="1:19" s="99" customFormat="1" ht="25.5" x14ac:dyDescent="0.25">
      <c r="A529" s="87">
        <v>517</v>
      </c>
      <c r="B529" s="88" t="s">
        <v>924</v>
      </c>
      <c r="C529" s="144"/>
      <c r="D529" s="90" t="s">
        <v>925</v>
      </c>
      <c r="E529" s="91" t="s">
        <v>926</v>
      </c>
      <c r="F529" s="114"/>
      <c r="G529" s="139"/>
      <c r="H529" s="93"/>
      <c r="I529" s="93"/>
      <c r="J529" s="93"/>
      <c r="K529" s="93"/>
      <c r="L529" s="95"/>
      <c r="M529" s="145"/>
      <c r="N529" s="145"/>
      <c r="O529" s="145"/>
      <c r="P529" s="143"/>
      <c r="Q529" s="143"/>
      <c r="R529" s="146"/>
      <c r="S529" s="186"/>
    </row>
    <row r="530" spans="1:19" s="99" customFormat="1" ht="25.5" x14ac:dyDescent="0.25">
      <c r="A530" s="87">
        <v>518</v>
      </c>
      <c r="B530" s="88" t="s">
        <v>927</v>
      </c>
      <c r="C530" s="144"/>
      <c r="D530" s="90" t="s">
        <v>545</v>
      </c>
      <c r="E530" s="91" t="s">
        <v>546</v>
      </c>
      <c r="F530" s="114"/>
      <c r="G530" s="139"/>
      <c r="H530" s="93"/>
      <c r="I530" s="93"/>
      <c r="J530" s="93"/>
      <c r="K530" s="93"/>
      <c r="L530" s="95"/>
      <c r="M530" s="145"/>
      <c r="N530" s="145"/>
      <c r="O530" s="145"/>
      <c r="P530" s="143"/>
      <c r="Q530" s="143"/>
      <c r="R530" s="146"/>
      <c r="S530" s="186"/>
    </row>
    <row r="531" spans="1:19" s="99" customFormat="1" ht="25.5" x14ac:dyDescent="0.25">
      <c r="A531" s="87">
        <v>519</v>
      </c>
      <c r="B531" s="88" t="s">
        <v>928</v>
      </c>
      <c r="C531" s="144"/>
      <c r="D531" s="90" t="s">
        <v>547</v>
      </c>
      <c r="E531" s="91" t="s">
        <v>546</v>
      </c>
      <c r="F531" s="114"/>
      <c r="G531" s="139"/>
      <c r="H531" s="93"/>
      <c r="I531" s="93"/>
      <c r="J531" s="93"/>
      <c r="K531" s="93"/>
      <c r="L531" s="95"/>
      <c r="M531" s="145"/>
      <c r="N531" s="145"/>
      <c r="O531" s="145"/>
      <c r="P531" s="143"/>
      <c r="Q531" s="143"/>
      <c r="R531" s="146"/>
      <c r="S531" s="186"/>
    </row>
    <row r="532" spans="1:19" s="99" customFormat="1" ht="25.5" x14ac:dyDescent="0.25">
      <c r="A532" s="87">
        <v>520</v>
      </c>
      <c r="B532" s="109" t="s">
        <v>548</v>
      </c>
      <c r="C532" s="89"/>
      <c r="D532" s="90" t="s">
        <v>549</v>
      </c>
      <c r="E532" s="91" t="s">
        <v>550</v>
      </c>
      <c r="F532" s="114"/>
      <c r="G532" s="139"/>
      <c r="H532" s="93"/>
      <c r="I532" s="93"/>
      <c r="J532" s="93"/>
      <c r="K532" s="93"/>
      <c r="L532" s="95"/>
      <c r="M532" s="145"/>
      <c r="N532" s="145"/>
      <c r="O532" s="145"/>
      <c r="P532" s="143"/>
      <c r="Q532" s="143"/>
      <c r="R532" s="118"/>
      <c r="S532" s="186"/>
    </row>
    <row r="533" spans="1:19" s="99" customFormat="1" ht="25.5" x14ac:dyDescent="0.25">
      <c r="A533" s="87">
        <v>521</v>
      </c>
      <c r="B533" s="109" t="s">
        <v>548</v>
      </c>
      <c r="C533" s="89"/>
      <c r="D533" s="90" t="s">
        <v>551</v>
      </c>
      <c r="E533" s="91" t="s">
        <v>552</v>
      </c>
      <c r="F533" s="114"/>
      <c r="G533" s="139"/>
      <c r="H533" s="93"/>
      <c r="I533" s="93"/>
      <c r="J533" s="93"/>
      <c r="K533" s="93"/>
      <c r="L533" s="95"/>
      <c r="M533" s="145"/>
      <c r="N533" s="145"/>
      <c r="O533" s="145"/>
      <c r="P533" s="143"/>
      <c r="Q533" s="143"/>
      <c r="R533" s="118"/>
      <c r="S533" s="186"/>
    </row>
    <row r="534" spans="1:19" s="99" customFormat="1" ht="25.5" x14ac:dyDescent="0.25">
      <c r="A534" s="87">
        <v>522</v>
      </c>
      <c r="B534" s="109" t="s">
        <v>548</v>
      </c>
      <c r="C534" s="89"/>
      <c r="D534" s="90" t="s">
        <v>553</v>
      </c>
      <c r="E534" s="91" t="s">
        <v>554</v>
      </c>
      <c r="F534" s="114"/>
      <c r="G534" s="139"/>
      <c r="H534" s="93"/>
      <c r="I534" s="93"/>
      <c r="J534" s="93"/>
      <c r="K534" s="93"/>
      <c r="L534" s="95"/>
      <c r="M534" s="145"/>
      <c r="N534" s="145"/>
      <c r="O534" s="145"/>
      <c r="P534" s="143"/>
      <c r="Q534" s="143"/>
      <c r="R534" s="118"/>
      <c r="S534" s="186"/>
    </row>
    <row r="535" spans="1:19" s="99" customFormat="1" ht="25.5" x14ac:dyDescent="0.25">
      <c r="A535" s="87">
        <v>523</v>
      </c>
      <c r="B535" s="109" t="s">
        <v>548</v>
      </c>
      <c r="C535" s="89"/>
      <c r="D535" s="90" t="s">
        <v>555</v>
      </c>
      <c r="E535" s="91" t="s">
        <v>556</v>
      </c>
      <c r="F535" s="114"/>
      <c r="G535" s="139"/>
      <c r="H535" s="93"/>
      <c r="I535" s="93"/>
      <c r="J535" s="93"/>
      <c r="K535" s="93"/>
      <c r="L535" s="95"/>
      <c r="M535" s="145"/>
      <c r="N535" s="145"/>
      <c r="O535" s="145"/>
      <c r="P535" s="143"/>
      <c r="Q535" s="143"/>
      <c r="R535" s="118"/>
      <c r="S535" s="186"/>
    </row>
    <row r="536" spans="1:19" s="99" customFormat="1" ht="25.5" x14ac:dyDescent="0.25">
      <c r="A536" s="87">
        <v>524</v>
      </c>
      <c r="B536" s="88" t="s">
        <v>929</v>
      </c>
      <c r="C536" s="89"/>
      <c r="D536" s="90" t="s">
        <v>557</v>
      </c>
      <c r="E536" s="91" t="s">
        <v>558</v>
      </c>
      <c r="F536" s="114"/>
      <c r="G536" s="139"/>
      <c r="H536" s="93"/>
      <c r="I536" s="93"/>
      <c r="J536" s="93"/>
      <c r="K536" s="93"/>
      <c r="L536" s="95"/>
      <c r="M536" s="145"/>
      <c r="N536" s="145"/>
      <c r="O536" s="145"/>
      <c r="P536" s="143"/>
      <c r="Q536" s="143"/>
      <c r="R536" s="118"/>
      <c r="S536" s="186"/>
    </row>
    <row r="537" spans="1:19" s="99" customFormat="1" ht="25.5" x14ac:dyDescent="0.25">
      <c r="A537" s="87">
        <v>525</v>
      </c>
      <c r="B537" s="109" t="s">
        <v>559</v>
      </c>
      <c r="C537" s="89"/>
      <c r="D537" s="90" t="s">
        <v>560</v>
      </c>
      <c r="E537" s="91" t="s">
        <v>550</v>
      </c>
      <c r="F537" s="114"/>
      <c r="G537" s="139"/>
      <c r="H537" s="93"/>
      <c r="I537" s="93"/>
      <c r="J537" s="93"/>
      <c r="K537" s="93"/>
      <c r="L537" s="95"/>
      <c r="M537" s="145"/>
      <c r="N537" s="145"/>
      <c r="O537" s="145"/>
      <c r="P537" s="143"/>
      <c r="Q537" s="143"/>
      <c r="R537" s="146"/>
      <c r="S537" s="186"/>
    </row>
    <row r="538" spans="1:19" s="99" customFormat="1" ht="25.5" x14ac:dyDescent="0.25">
      <c r="A538" s="87">
        <v>526</v>
      </c>
      <c r="B538" s="109" t="s">
        <v>559</v>
      </c>
      <c r="C538" s="89"/>
      <c r="D538" s="90" t="s">
        <v>561</v>
      </c>
      <c r="E538" s="91" t="s">
        <v>554</v>
      </c>
      <c r="F538" s="114"/>
      <c r="G538" s="139"/>
      <c r="H538" s="93"/>
      <c r="I538" s="93"/>
      <c r="J538" s="93"/>
      <c r="K538" s="93"/>
      <c r="L538" s="95"/>
      <c r="M538" s="145"/>
      <c r="N538" s="145"/>
      <c r="O538" s="145"/>
      <c r="P538" s="143"/>
      <c r="Q538" s="143"/>
      <c r="R538" s="118"/>
      <c r="S538" s="186"/>
    </row>
    <row r="539" spans="1:19" s="99" customFormat="1" x14ac:dyDescent="0.25">
      <c r="A539" s="87">
        <v>527</v>
      </c>
      <c r="B539" s="109" t="s">
        <v>562</v>
      </c>
      <c r="C539" s="89"/>
      <c r="D539" s="90" t="s">
        <v>563</v>
      </c>
      <c r="E539" s="91" t="s">
        <v>564</v>
      </c>
      <c r="F539" s="91"/>
      <c r="G539" s="139"/>
      <c r="H539" s="93"/>
      <c r="I539" s="93"/>
      <c r="J539" s="93"/>
      <c r="K539" s="93"/>
      <c r="L539" s="95"/>
      <c r="M539" s="145"/>
      <c r="N539" s="145"/>
      <c r="O539" s="145"/>
      <c r="P539" s="143"/>
      <c r="Q539" s="143"/>
      <c r="R539" s="146"/>
      <c r="S539" s="186"/>
    </row>
    <row r="540" spans="1:19" s="99" customFormat="1" ht="25.5" x14ac:dyDescent="0.25">
      <c r="A540" s="87">
        <v>528</v>
      </c>
      <c r="B540" s="109" t="s">
        <v>548</v>
      </c>
      <c r="C540" s="89"/>
      <c r="D540" s="90" t="s">
        <v>565</v>
      </c>
      <c r="E540" s="91" t="s">
        <v>554</v>
      </c>
      <c r="F540" s="114"/>
      <c r="G540" s="139"/>
      <c r="H540" s="93"/>
      <c r="I540" s="93"/>
      <c r="J540" s="93"/>
      <c r="K540" s="93"/>
      <c r="L540" s="95"/>
      <c r="M540" s="145"/>
      <c r="N540" s="145"/>
      <c r="O540" s="145"/>
      <c r="P540" s="143"/>
      <c r="Q540" s="143"/>
      <c r="R540" s="118"/>
      <c r="S540" s="186"/>
    </row>
    <row r="541" spans="1:19" s="99" customFormat="1" ht="25.5" x14ac:dyDescent="0.25">
      <c r="A541" s="87">
        <v>529</v>
      </c>
      <c r="B541" s="109" t="s">
        <v>548</v>
      </c>
      <c r="C541" s="89"/>
      <c r="D541" s="90" t="s">
        <v>566</v>
      </c>
      <c r="E541" s="91" t="s">
        <v>554</v>
      </c>
      <c r="F541" s="114"/>
      <c r="G541" s="139"/>
      <c r="H541" s="93"/>
      <c r="I541" s="93"/>
      <c r="J541" s="93"/>
      <c r="K541" s="93"/>
      <c r="L541" s="95"/>
      <c r="M541" s="145"/>
      <c r="N541" s="145"/>
      <c r="O541" s="145"/>
      <c r="P541" s="143"/>
      <c r="Q541" s="143"/>
      <c r="R541" s="118"/>
      <c r="S541" s="186"/>
    </row>
    <row r="542" spans="1:19" s="99" customFormat="1" ht="25.5" x14ac:dyDescent="0.25">
      <c r="A542" s="87">
        <v>530</v>
      </c>
      <c r="B542" s="88" t="s">
        <v>929</v>
      </c>
      <c r="C542" s="89"/>
      <c r="D542" s="90" t="s">
        <v>567</v>
      </c>
      <c r="E542" s="91" t="s">
        <v>558</v>
      </c>
      <c r="F542" s="114"/>
      <c r="G542" s="139"/>
      <c r="H542" s="93"/>
      <c r="I542" s="93"/>
      <c r="J542" s="93"/>
      <c r="K542" s="93"/>
      <c r="L542" s="95"/>
      <c r="M542" s="145"/>
      <c r="N542" s="145"/>
      <c r="O542" s="145"/>
      <c r="P542" s="143"/>
      <c r="Q542" s="143"/>
      <c r="R542" s="118"/>
      <c r="S542" s="186"/>
    </row>
    <row r="543" spans="1:19" s="99" customFormat="1" ht="25.5" x14ac:dyDescent="0.25">
      <c r="A543" s="87">
        <v>531</v>
      </c>
      <c r="B543" s="88" t="s">
        <v>929</v>
      </c>
      <c r="C543" s="89"/>
      <c r="D543" s="90" t="s">
        <v>568</v>
      </c>
      <c r="E543" s="91" t="s">
        <v>558</v>
      </c>
      <c r="F543" s="114"/>
      <c r="G543" s="139"/>
      <c r="H543" s="93"/>
      <c r="I543" s="93"/>
      <c r="J543" s="93"/>
      <c r="K543" s="93"/>
      <c r="L543" s="95"/>
      <c r="M543" s="145"/>
      <c r="N543" s="145"/>
      <c r="O543" s="145"/>
      <c r="P543" s="143"/>
      <c r="Q543" s="143"/>
      <c r="R543" s="118"/>
      <c r="S543" s="186"/>
    </row>
    <row r="544" spans="1:19" s="99" customFormat="1" ht="25.5" x14ac:dyDescent="0.25">
      <c r="A544" s="87">
        <v>532</v>
      </c>
      <c r="B544" s="109" t="s">
        <v>548</v>
      </c>
      <c r="C544" s="89"/>
      <c r="D544" s="90" t="s">
        <v>569</v>
      </c>
      <c r="E544" s="91" t="s">
        <v>550</v>
      </c>
      <c r="F544" s="114"/>
      <c r="G544" s="139"/>
      <c r="H544" s="93"/>
      <c r="I544" s="93"/>
      <c r="J544" s="93"/>
      <c r="K544" s="93"/>
      <c r="L544" s="95"/>
      <c r="M544" s="145"/>
      <c r="N544" s="145"/>
      <c r="O544" s="145"/>
      <c r="P544" s="143"/>
      <c r="Q544" s="143"/>
      <c r="R544" s="146"/>
      <c r="S544" s="186"/>
    </row>
    <row r="545" spans="1:19" s="99" customFormat="1" ht="25.5" x14ac:dyDescent="0.25">
      <c r="A545" s="87">
        <v>533</v>
      </c>
      <c r="B545" s="109" t="s">
        <v>548</v>
      </c>
      <c r="C545" s="89"/>
      <c r="D545" s="90" t="s">
        <v>570</v>
      </c>
      <c r="E545" s="91" t="s">
        <v>554</v>
      </c>
      <c r="F545" s="114"/>
      <c r="G545" s="139"/>
      <c r="H545" s="93"/>
      <c r="I545" s="93"/>
      <c r="J545" s="93"/>
      <c r="K545" s="93"/>
      <c r="L545" s="95"/>
      <c r="M545" s="145"/>
      <c r="N545" s="145"/>
      <c r="O545" s="145"/>
      <c r="P545" s="143"/>
      <c r="Q545" s="143"/>
      <c r="R545" s="146"/>
      <c r="S545" s="186"/>
    </row>
    <row r="546" spans="1:19" s="99" customFormat="1" ht="25.5" x14ac:dyDescent="0.25">
      <c r="A546" s="87">
        <v>534</v>
      </c>
      <c r="B546" s="88" t="s">
        <v>929</v>
      </c>
      <c r="C546" s="89"/>
      <c r="D546" s="90" t="s">
        <v>571</v>
      </c>
      <c r="E546" s="91" t="s">
        <v>558</v>
      </c>
      <c r="F546" s="114"/>
      <c r="G546" s="139"/>
      <c r="H546" s="93"/>
      <c r="I546" s="93"/>
      <c r="J546" s="93"/>
      <c r="K546" s="93"/>
      <c r="L546" s="95"/>
      <c r="M546" s="145"/>
      <c r="N546" s="145"/>
      <c r="O546" s="145"/>
      <c r="P546" s="143"/>
      <c r="Q546" s="143"/>
      <c r="R546" s="146"/>
      <c r="S546" s="186"/>
    </row>
    <row r="547" spans="1:19" s="99" customFormat="1" ht="25.5" x14ac:dyDescent="0.25">
      <c r="A547" s="87">
        <v>535</v>
      </c>
      <c r="B547" s="109" t="s">
        <v>817</v>
      </c>
      <c r="C547" s="89"/>
      <c r="D547" s="90" t="s">
        <v>572</v>
      </c>
      <c r="E547" s="91" t="s">
        <v>573</v>
      </c>
      <c r="F547" s="114"/>
      <c r="G547" s="139"/>
      <c r="H547" s="93"/>
      <c r="I547" s="93"/>
      <c r="J547" s="93"/>
      <c r="K547" s="93"/>
      <c r="L547" s="95"/>
      <c r="M547" s="145"/>
      <c r="N547" s="145"/>
      <c r="O547" s="145"/>
      <c r="P547" s="143"/>
      <c r="Q547" s="143"/>
      <c r="R547" s="146"/>
      <c r="S547" s="186"/>
    </row>
    <row r="548" spans="1:19" s="99" customFormat="1" ht="25.5" x14ac:dyDescent="0.25">
      <c r="A548" s="87">
        <v>536</v>
      </c>
      <c r="B548" s="109"/>
      <c r="C548" s="89"/>
      <c r="D548" s="90" t="s">
        <v>574</v>
      </c>
      <c r="E548" s="91" t="s">
        <v>575</v>
      </c>
      <c r="F548" s="123"/>
      <c r="G548" s="139"/>
      <c r="H548" s="93"/>
      <c r="I548" s="93"/>
      <c r="J548" s="93"/>
      <c r="K548" s="93"/>
      <c r="L548" s="95"/>
      <c r="M548" s="145"/>
      <c r="N548" s="145"/>
      <c r="O548" s="145"/>
      <c r="P548" s="143"/>
      <c r="Q548" s="143"/>
      <c r="R548" s="146"/>
      <c r="S548" s="186"/>
    </row>
    <row r="549" spans="1:19" s="99" customFormat="1" ht="25.5" x14ac:dyDescent="0.25">
      <c r="A549" s="87">
        <v>537</v>
      </c>
      <c r="B549" s="109"/>
      <c r="C549" s="89"/>
      <c r="D549" s="90" t="s">
        <v>576</v>
      </c>
      <c r="E549" s="91" t="s">
        <v>577</v>
      </c>
      <c r="F549" s="123"/>
      <c r="G549" s="139"/>
      <c r="H549" s="93"/>
      <c r="I549" s="93"/>
      <c r="J549" s="93"/>
      <c r="K549" s="93"/>
      <c r="L549" s="95"/>
      <c r="M549" s="145"/>
      <c r="N549" s="145"/>
      <c r="O549" s="145"/>
      <c r="P549" s="143"/>
      <c r="Q549" s="143"/>
      <c r="R549" s="146"/>
      <c r="S549" s="186"/>
    </row>
    <row r="550" spans="1:19" s="99" customFormat="1" ht="25.5" x14ac:dyDescent="0.25">
      <c r="A550" s="87">
        <v>538</v>
      </c>
      <c r="B550" s="109"/>
      <c r="C550" s="89"/>
      <c r="D550" s="90" t="s">
        <v>576</v>
      </c>
      <c r="E550" s="91" t="s">
        <v>578</v>
      </c>
      <c r="F550" s="123"/>
      <c r="G550" s="139"/>
      <c r="H550" s="93"/>
      <c r="I550" s="93"/>
      <c r="J550" s="93"/>
      <c r="K550" s="93"/>
      <c r="L550" s="95"/>
      <c r="M550" s="145"/>
      <c r="N550" s="145"/>
      <c r="O550" s="145"/>
      <c r="P550" s="143"/>
      <c r="Q550" s="143"/>
      <c r="R550" s="146"/>
      <c r="S550" s="186"/>
    </row>
    <row r="551" spans="1:19" s="99" customFormat="1" x14ac:dyDescent="0.25">
      <c r="A551" s="87">
        <v>539</v>
      </c>
      <c r="B551" s="109"/>
      <c r="C551" s="89"/>
      <c r="D551" s="106" t="s">
        <v>579</v>
      </c>
      <c r="E551" s="91"/>
      <c r="F551" s="123"/>
      <c r="G551" s="124"/>
      <c r="H551" s="125"/>
      <c r="I551" s="126"/>
      <c r="J551" s="125"/>
      <c r="K551" s="93"/>
      <c r="L551" s="95"/>
      <c r="M551" s="145"/>
      <c r="N551" s="145"/>
      <c r="O551" s="145"/>
      <c r="P551" s="143"/>
      <c r="Q551" s="143"/>
      <c r="R551" s="146"/>
      <c r="S551" s="186"/>
    </row>
    <row r="552" spans="1:19" s="99" customFormat="1" x14ac:dyDescent="0.25">
      <c r="A552" s="87">
        <v>540</v>
      </c>
      <c r="B552" s="147"/>
      <c r="C552" s="89"/>
      <c r="D552" s="90" t="s">
        <v>580</v>
      </c>
      <c r="E552" s="91"/>
      <c r="F552" s="91"/>
      <c r="G552" s="139"/>
      <c r="H552" s="93"/>
      <c r="I552" s="93"/>
      <c r="J552" s="93"/>
      <c r="K552" s="93"/>
      <c r="L552" s="95"/>
      <c r="M552" s="95"/>
      <c r="N552" s="95"/>
      <c r="O552" s="95"/>
      <c r="P552" s="143"/>
      <c r="Q552" s="143"/>
      <c r="R552" s="146"/>
      <c r="S552" s="186"/>
    </row>
    <row r="553" spans="1:19" s="99" customFormat="1" x14ac:dyDescent="0.25">
      <c r="A553" s="87">
        <v>541</v>
      </c>
      <c r="B553" s="147"/>
      <c r="C553" s="89"/>
      <c r="D553" s="90" t="s">
        <v>581</v>
      </c>
      <c r="E553" s="91"/>
      <c r="F553" s="91"/>
      <c r="G553" s="139"/>
      <c r="H553" s="93"/>
      <c r="I553" s="93"/>
      <c r="J553" s="93"/>
      <c r="K553" s="93"/>
      <c r="L553" s="95"/>
      <c r="M553" s="95"/>
      <c r="N553" s="95"/>
      <c r="O553" s="95"/>
      <c r="P553" s="143"/>
      <c r="Q553" s="143"/>
      <c r="R553" s="146"/>
      <c r="S553" s="186"/>
    </row>
    <row r="554" spans="1:19" s="99" customFormat="1" x14ac:dyDescent="0.25">
      <c r="A554" s="87">
        <v>542</v>
      </c>
      <c r="B554" s="147"/>
      <c r="C554" s="89"/>
      <c r="D554" s="90" t="s">
        <v>581</v>
      </c>
      <c r="E554" s="91" t="s">
        <v>273</v>
      </c>
      <c r="F554" s="91"/>
      <c r="G554" s="139"/>
      <c r="H554" s="93"/>
      <c r="I554" s="93"/>
      <c r="J554" s="93"/>
      <c r="K554" s="93"/>
      <c r="L554" s="95"/>
      <c r="M554" s="95"/>
      <c r="N554" s="95"/>
      <c r="O554" s="95"/>
      <c r="P554" s="143"/>
      <c r="Q554" s="143"/>
      <c r="R554" s="146"/>
      <c r="S554" s="186"/>
    </row>
    <row r="555" spans="1:19" s="99" customFormat="1" x14ac:dyDescent="0.25">
      <c r="A555" s="87">
        <v>543</v>
      </c>
      <c r="B555" s="147"/>
      <c r="C555" s="89"/>
      <c r="D555" s="90" t="s">
        <v>581</v>
      </c>
      <c r="E555" s="91" t="s">
        <v>582</v>
      </c>
      <c r="F555" s="91"/>
      <c r="G555" s="139"/>
      <c r="H555" s="93"/>
      <c r="I555" s="93"/>
      <c r="J555" s="93"/>
      <c r="K555" s="93"/>
      <c r="L555" s="95"/>
      <c r="M555" s="95"/>
      <c r="N555" s="95"/>
      <c r="O555" s="95"/>
      <c r="P555" s="143"/>
      <c r="Q555" s="143"/>
      <c r="R555" s="146"/>
      <c r="S555" s="186"/>
    </row>
    <row r="556" spans="1:19" s="99" customFormat="1" ht="25.5" x14ac:dyDescent="0.25">
      <c r="A556" s="87">
        <v>544</v>
      </c>
      <c r="B556" s="147"/>
      <c r="C556" s="89"/>
      <c r="D556" s="90" t="s">
        <v>583</v>
      </c>
      <c r="E556" s="91"/>
      <c r="F556" s="91"/>
      <c r="G556" s="139"/>
      <c r="H556" s="93"/>
      <c r="I556" s="93"/>
      <c r="J556" s="93"/>
      <c r="K556" s="93"/>
      <c r="L556" s="95"/>
      <c r="M556" s="95"/>
      <c r="N556" s="95"/>
      <c r="O556" s="95"/>
      <c r="P556" s="143"/>
      <c r="Q556" s="143"/>
      <c r="R556" s="146"/>
      <c r="S556" s="186"/>
    </row>
    <row r="557" spans="1:19" s="99" customFormat="1" ht="25.5" x14ac:dyDescent="0.25">
      <c r="A557" s="87">
        <v>545</v>
      </c>
      <c r="B557" s="147"/>
      <c r="C557" s="89"/>
      <c r="D557" s="90" t="s">
        <v>584</v>
      </c>
      <c r="E557" s="91"/>
      <c r="F557" s="91"/>
      <c r="G557" s="139"/>
      <c r="H557" s="93"/>
      <c r="I557" s="93"/>
      <c r="J557" s="93"/>
      <c r="K557" s="93"/>
      <c r="L557" s="95"/>
      <c r="M557" s="95"/>
      <c r="N557" s="95"/>
      <c r="O557" s="95"/>
      <c r="P557" s="143"/>
      <c r="Q557" s="143"/>
      <c r="R557" s="146"/>
      <c r="S557" s="186"/>
    </row>
    <row r="558" spans="1:19" s="99" customFormat="1" ht="25.5" x14ac:dyDescent="0.25">
      <c r="A558" s="87">
        <v>546</v>
      </c>
      <c r="B558" s="147"/>
      <c r="C558" s="89"/>
      <c r="D558" s="90" t="s">
        <v>584</v>
      </c>
      <c r="E558" s="91" t="s">
        <v>273</v>
      </c>
      <c r="F558" s="91"/>
      <c r="G558" s="139"/>
      <c r="H558" s="93"/>
      <c r="I558" s="93"/>
      <c r="J558" s="93"/>
      <c r="K558" s="93"/>
      <c r="L558" s="95"/>
      <c r="M558" s="95"/>
      <c r="N558" s="95"/>
      <c r="O558" s="95"/>
      <c r="P558" s="143"/>
      <c r="Q558" s="143"/>
      <c r="R558" s="146"/>
      <c r="S558" s="186"/>
    </row>
    <row r="559" spans="1:19" s="99" customFormat="1" ht="25.5" x14ac:dyDescent="0.25">
      <c r="A559" s="87">
        <v>547</v>
      </c>
      <c r="B559" s="147"/>
      <c r="C559" s="89"/>
      <c r="D559" s="90" t="s">
        <v>585</v>
      </c>
      <c r="E559" s="91"/>
      <c r="F559" s="91"/>
      <c r="G559" s="139"/>
      <c r="H559" s="93"/>
      <c r="I559" s="93"/>
      <c r="J559" s="93"/>
      <c r="K559" s="93"/>
      <c r="L559" s="95"/>
      <c r="M559" s="95"/>
      <c r="N559" s="95"/>
      <c r="O559" s="95"/>
      <c r="P559" s="143"/>
      <c r="Q559" s="143"/>
      <c r="R559" s="146"/>
      <c r="S559" s="186"/>
    </row>
    <row r="560" spans="1:19" s="99" customFormat="1" ht="25.5" x14ac:dyDescent="0.25">
      <c r="A560" s="87">
        <v>548</v>
      </c>
      <c r="B560" s="147"/>
      <c r="C560" s="89"/>
      <c r="D560" s="90" t="s">
        <v>585</v>
      </c>
      <c r="E560" s="91" t="s">
        <v>273</v>
      </c>
      <c r="F560" s="91"/>
      <c r="G560" s="139"/>
      <c r="H560" s="93"/>
      <c r="I560" s="93"/>
      <c r="J560" s="93"/>
      <c r="K560" s="93"/>
      <c r="L560" s="95"/>
      <c r="M560" s="95"/>
      <c r="N560" s="95"/>
      <c r="O560" s="95"/>
      <c r="P560" s="143"/>
      <c r="Q560" s="143"/>
      <c r="R560" s="146"/>
      <c r="S560" s="186"/>
    </row>
    <row r="561" spans="1:19" s="99" customFormat="1" x14ac:dyDescent="0.25">
      <c r="A561" s="87">
        <v>549</v>
      </c>
      <c r="B561" s="147"/>
      <c r="C561" s="89"/>
      <c r="D561" s="90" t="s">
        <v>586</v>
      </c>
      <c r="E561" s="91"/>
      <c r="F561" s="91"/>
      <c r="G561" s="139"/>
      <c r="H561" s="93"/>
      <c r="I561" s="93"/>
      <c r="J561" s="93"/>
      <c r="K561" s="93"/>
      <c r="L561" s="95"/>
      <c r="M561" s="95"/>
      <c r="N561" s="95"/>
      <c r="O561" s="95"/>
      <c r="P561" s="143"/>
      <c r="Q561" s="143"/>
      <c r="R561" s="146"/>
      <c r="S561" s="186"/>
    </row>
    <row r="562" spans="1:19" s="99" customFormat="1" x14ac:dyDescent="0.25">
      <c r="A562" s="87">
        <v>550</v>
      </c>
      <c r="B562" s="147"/>
      <c r="C562" s="89"/>
      <c r="D562" s="90" t="s">
        <v>587</v>
      </c>
      <c r="E562" s="91"/>
      <c r="F562" s="91"/>
      <c r="G562" s="139"/>
      <c r="H562" s="93"/>
      <c r="I562" s="93"/>
      <c r="J562" s="93"/>
      <c r="K562" s="93"/>
      <c r="L562" s="95"/>
      <c r="M562" s="95"/>
      <c r="N562" s="95"/>
      <c r="O562" s="95"/>
      <c r="P562" s="143"/>
      <c r="Q562" s="143"/>
      <c r="R562" s="146"/>
      <c r="S562" s="186"/>
    </row>
    <row r="563" spans="1:19" s="99" customFormat="1" ht="25.5" x14ac:dyDescent="0.25">
      <c r="A563" s="87">
        <v>551</v>
      </c>
      <c r="B563" s="147"/>
      <c r="C563" s="89"/>
      <c r="D563" s="90" t="s">
        <v>588</v>
      </c>
      <c r="E563" s="90" t="s">
        <v>588</v>
      </c>
      <c r="F563" s="91"/>
      <c r="G563" s="139"/>
      <c r="H563" s="93"/>
      <c r="I563" s="93"/>
      <c r="J563" s="93"/>
      <c r="K563" s="93"/>
      <c r="L563" s="95"/>
      <c r="M563" s="95"/>
      <c r="N563" s="95"/>
      <c r="O563" s="95"/>
      <c r="P563" s="143"/>
      <c r="Q563" s="143"/>
      <c r="R563" s="146"/>
      <c r="S563" s="186"/>
    </row>
    <row r="564" spans="1:19" s="99" customFormat="1" ht="25.5" x14ac:dyDescent="0.25">
      <c r="A564" s="87">
        <v>552</v>
      </c>
      <c r="B564" s="147"/>
      <c r="C564" s="89"/>
      <c r="D564" s="90" t="s">
        <v>589</v>
      </c>
      <c r="E564" s="91" t="s">
        <v>589</v>
      </c>
      <c r="F564" s="91"/>
      <c r="G564" s="139"/>
      <c r="H564" s="93"/>
      <c r="I564" s="93"/>
      <c r="J564" s="93"/>
      <c r="K564" s="93"/>
      <c r="L564" s="95"/>
      <c r="M564" s="95"/>
      <c r="N564" s="95"/>
      <c r="O564" s="95"/>
      <c r="P564" s="143"/>
      <c r="Q564" s="143"/>
      <c r="R564" s="146"/>
      <c r="S564" s="186"/>
    </row>
    <row r="565" spans="1:19" s="99" customFormat="1" x14ac:dyDescent="0.25">
      <c r="A565" s="87">
        <v>553</v>
      </c>
      <c r="B565" s="147"/>
      <c r="C565" s="89"/>
      <c r="D565" s="90" t="s">
        <v>590</v>
      </c>
      <c r="E565" s="90" t="s">
        <v>590</v>
      </c>
      <c r="F565" s="91"/>
      <c r="G565" s="139"/>
      <c r="H565" s="93"/>
      <c r="I565" s="93"/>
      <c r="J565" s="93"/>
      <c r="K565" s="93"/>
      <c r="L565" s="95"/>
      <c r="M565" s="95"/>
      <c r="N565" s="95"/>
      <c r="O565" s="95"/>
      <c r="P565" s="95"/>
      <c r="Q565" s="95"/>
      <c r="R565" s="146"/>
      <c r="S565" s="186"/>
    </row>
    <row r="566" spans="1:19" s="99" customFormat="1" ht="25.5" x14ac:dyDescent="0.25">
      <c r="A566" s="87">
        <v>554</v>
      </c>
      <c r="B566" s="147"/>
      <c r="C566" s="89"/>
      <c r="D566" s="90" t="s">
        <v>591</v>
      </c>
      <c r="E566" s="91"/>
      <c r="F566" s="91"/>
      <c r="G566" s="139"/>
      <c r="H566" s="93"/>
      <c r="I566" s="93"/>
      <c r="J566" s="93"/>
      <c r="K566" s="93"/>
      <c r="L566" s="95"/>
      <c r="M566" s="95"/>
      <c r="N566" s="95"/>
      <c r="O566" s="95"/>
      <c r="P566" s="95"/>
      <c r="Q566" s="95"/>
      <c r="R566" s="146"/>
      <c r="S566" s="186"/>
    </row>
    <row r="567" spans="1:19" s="99" customFormat="1" x14ac:dyDescent="0.25">
      <c r="A567" s="87">
        <v>555</v>
      </c>
      <c r="B567" s="147"/>
      <c r="C567" s="89"/>
      <c r="D567" s="90" t="s">
        <v>592</v>
      </c>
      <c r="E567" s="91"/>
      <c r="F567" s="91"/>
      <c r="G567" s="139"/>
      <c r="H567" s="93"/>
      <c r="I567" s="93"/>
      <c r="J567" s="93"/>
      <c r="K567" s="93"/>
      <c r="L567" s="95"/>
      <c r="M567" s="95"/>
      <c r="N567" s="95"/>
      <c r="O567" s="95"/>
      <c r="P567" s="95"/>
      <c r="Q567" s="95"/>
      <c r="R567" s="146"/>
      <c r="S567" s="186"/>
    </row>
    <row r="568" spans="1:19" s="99" customFormat="1" ht="25.5" x14ac:dyDescent="0.25">
      <c r="A568" s="87">
        <v>556</v>
      </c>
      <c r="B568" s="147"/>
      <c r="C568" s="89"/>
      <c r="D568" s="90" t="s">
        <v>593</v>
      </c>
      <c r="E568" s="91" t="s">
        <v>594</v>
      </c>
      <c r="F568" s="91"/>
      <c r="G568" s="139"/>
      <c r="H568" s="93"/>
      <c r="I568" s="93"/>
      <c r="J568" s="93"/>
      <c r="K568" s="93"/>
      <c r="L568" s="95"/>
      <c r="M568" s="95"/>
      <c r="N568" s="95"/>
      <c r="O568" s="95"/>
      <c r="P568" s="95"/>
      <c r="Q568" s="95"/>
      <c r="R568" s="146"/>
      <c r="S568" s="186"/>
    </row>
    <row r="569" spans="1:19" s="99" customFormat="1" ht="25.5" x14ac:dyDescent="0.25">
      <c r="A569" s="87">
        <v>557</v>
      </c>
      <c r="B569" s="147"/>
      <c r="C569" s="89"/>
      <c r="D569" s="90" t="s">
        <v>593</v>
      </c>
      <c r="E569" s="91" t="s">
        <v>595</v>
      </c>
      <c r="F569" s="91"/>
      <c r="G569" s="139"/>
      <c r="H569" s="93"/>
      <c r="I569" s="93"/>
      <c r="J569" s="93"/>
      <c r="K569" s="93"/>
      <c r="L569" s="95"/>
      <c r="M569" s="95"/>
      <c r="N569" s="95"/>
      <c r="O569" s="95"/>
      <c r="P569" s="95"/>
      <c r="Q569" s="95"/>
      <c r="R569" s="146"/>
      <c r="S569" s="186"/>
    </row>
    <row r="570" spans="1:19" s="99" customFormat="1" x14ac:dyDescent="0.25">
      <c r="A570" s="87">
        <v>558</v>
      </c>
      <c r="B570" s="147"/>
      <c r="C570" s="89"/>
      <c r="D570" s="148" t="s">
        <v>596</v>
      </c>
      <c r="E570" s="91"/>
      <c r="F570" s="91"/>
      <c r="G570" s="139"/>
      <c r="H570" s="93"/>
      <c r="I570" s="93"/>
      <c r="J570" s="93"/>
      <c r="K570" s="93"/>
      <c r="L570" s="95"/>
      <c r="M570" s="95"/>
      <c r="N570" s="95"/>
      <c r="O570" s="95"/>
      <c r="P570" s="95"/>
      <c r="Q570" s="95"/>
      <c r="R570" s="149"/>
      <c r="S570" s="186"/>
    </row>
    <row r="571" spans="1:19" s="99" customFormat="1" ht="25.5" x14ac:dyDescent="0.25">
      <c r="A571" s="87">
        <v>559</v>
      </c>
      <c r="B571" s="147"/>
      <c r="C571" s="89"/>
      <c r="D571" s="148" t="s">
        <v>597</v>
      </c>
      <c r="E571" s="91"/>
      <c r="F571" s="91"/>
      <c r="G571" s="139"/>
      <c r="H571" s="93"/>
      <c r="I571" s="93"/>
      <c r="J571" s="93"/>
      <c r="K571" s="93"/>
      <c r="L571" s="95"/>
      <c r="M571" s="95"/>
      <c r="N571" s="95"/>
      <c r="O571" s="95"/>
      <c r="P571" s="95"/>
      <c r="Q571" s="95"/>
      <c r="R571" s="149"/>
      <c r="S571" s="186"/>
    </row>
    <row r="572" spans="1:19" s="99" customFormat="1" x14ac:dyDescent="0.25">
      <c r="A572" s="87">
        <v>560</v>
      </c>
      <c r="B572" s="147"/>
      <c r="C572" s="89"/>
      <c r="D572" s="148" t="s">
        <v>598</v>
      </c>
      <c r="E572" s="91"/>
      <c r="F572" s="91"/>
      <c r="G572" s="139"/>
      <c r="H572" s="93"/>
      <c r="I572" s="93"/>
      <c r="J572" s="93"/>
      <c r="K572" s="93"/>
      <c r="L572" s="95"/>
      <c r="M572" s="95"/>
      <c r="N572" s="95"/>
      <c r="O572" s="95"/>
      <c r="P572" s="95"/>
      <c r="Q572" s="95"/>
      <c r="R572" s="150"/>
      <c r="S572" s="186"/>
    </row>
    <row r="573" spans="1:19" s="99" customFormat="1" x14ac:dyDescent="0.25">
      <c r="A573" s="87">
        <v>561</v>
      </c>
      <c r="B573" s="147"/>
      <c r="C573" s="89"/>
      <c r="D573" s="148" t="s">
        <v>599</v>
      </c>
      <c r="E573" s="91"/>
      <c r="F573" s="91"/>
      <c r="G573" s="139"/>
      <c r="H573" s="93"/>
      <c r="I573" s="93"/>
      <c r="J573" s="93"/>
      <c r="K573" s="93"/>
      <c r="L573" s="95"/>
      <c r="M573" s="95"/>
      <c r="N573" s="95"/>
      <c r="O573" s="95"/>
      <c r="P573" s="95"/>
      <c r="Q573" s="95"/>
      <c r="R573" s="150"/>
      <c r="S573" s="186"/>
    </row>
    <row r="574" spans="1:19" s="99" customFormat="1" ht="25.5" x14ac:dyDescent="0.25">
      <c r="A574" s="87">
        <v>562</v>
      </c>
      <c r="B574" s="147"/>
      <c r="C574" s="89"/>
      <c r="D574" s="90" t="s">
        <v>600</v>
      </c>
      <c r="E574" s="91"/>
      <c r="F574" s="91"/>
      <c r="G574" s="139"/>
      <c r="H574" s="93"/>
      <c r="I574" s="93"/>
      <c r="J574" s="93"/>
      <c r="K574" s="93"/>
      <c r="L574" s="95"/>
      <c r="M574" s="95"/>
      <c r="N574" s="95"/>
      <c r="O574" s="95"/>
      <c r="P574" s="95"/>
      <c r="Q574" s="95"/>
      <c r="R574" s="150"/>
      <c r="S574" s="186"/>
    </row>
    <row r="575" spans="1:19" s="99" customFormat="1" ht="25.5" x14ac:dyDescent="0.25">
      <c r="A575" s="87">
        <v>563</v>
      </c>
      <c r="B575" s="147"/>
      <c r="C575" s="89"/>
      <c r="D575" s="90" t="s">
        <v>601</v>
      </c>
      <c r="E575" s="111"/>
      <c r="F575" s="91"/>
      <c r="G575" s="139"/>
      <c r="H575" s="93"/>
      <c r="I575" s="93"/>
      <c r="J575" s="93"/>
      <c r="K575" s="93"/>
      <c r="L575" s="95"/>
      <c r="M575" s="95"/>
      <c r="N575" s="95"/>
      <c r="O575" s="95"/>
      <c r="P575" s="95"/>
      <c r="Q575" s="95"/>
      <c r="R575" s="150"/>
      <c r="S575" s="186"/>
    </row>
    <row r="576" spans="1:19" s="99" customFormat="1" x14ac:dyDescent="0.25">
      <c r="A576" s="87">
        <v>564</v>
      </c>
      <c r="B576" s="147"/>
      <c r="C576" s="89"/>
      <c r="D576" s="90" t="s">
        <v>930</v>
      </c>
      <c r="E576" s="111"/>
      <c r="F576" s="91"/>
      <c r="G576" s="139"/>
      <c r="H576" s="93"/>
      <c r="I576" s="93"/>
      <c r="J576" s="93"/>
      <c r="K576" s="93"/>
      <c r="L576" s="95"/>
      <c r="M576" s="95"/>
      <c r="N576" s="95"/>
      <c r="O576" s="95"/>
      <c r="P576" s="95"/>
      <c r="Q576" s="95"/>
      <c r="R576" s="150"/>
      <c r="S576" s="186"/>
    </row>
    <row r="577" spans="1:19" s="99" customFormat="1" x14ac:dyDescent="0.25">
      <c r="A577" s="87">
        <v>565</v>
      </c>
      <c r="B577" s="147"/>
      <c r="C577" s="89"/>
      <c r="D577" s="90" t="s">
        <v>931</v>
      </c>
      <c r="E577" s="111"/>
      <c r="F577" s="91"/>
      <c r="G577" s="139"/>
      <c r="H577" s="93"/>
      <c r="I577" s="93"/>
      <c r="J577" s="93"/>
      <c r="K577" s="93"/>
      <c r="L577" s="95"/>
      <c r="M577" s="95"/>
      <c r="N577" s="95"/>
      <c r="O577" s="95"/>
      <c r="P577" s="95"/>
      <c r="Q577" s="95"/>
      <c r="R577" s="150"/>
      <c r="S577" s="186"/>
    </row>
    <row r="578" spans="1:19" s="99" customFormat="1" x14ac:dyDescent="0.25">
      <c r="A578" s="87">
        <v>566</v>
      </c>
      <c r="B578" s="147"/>
      <c r="C578" s="89"/>
      <c r="D578" s="90" t="s">
        <v>932</v>
      </c>
      <c r="E578" s="111"/>
      <c r="F578" s="91"/>
      <c r="G578" s="139"/>
      <c r="H578" s="93"/>
      <c r="I578" s="93"/>
      <c r="J578" s="93"/>
      <c r="K578" s="93"/>
      <c r="L578" s="95"/>
      <c r="M578" s="95"/>
      <c r="N578" s="95"/>
      <c r="O578" s="95"/>
      <c r="P578" s="95"/>
      <c r="Q578" s="95"/>
      <c r="R578" s="150"/>
      <c r="S578" s="186"/>
    </row>
    <row r="579" spans="1:19" s="99" customFormat="1" ht="25.5" x14ac:dyDescent="0.25">
      <c r="A579" s="87">
        <v>567</v>
      </c>
      <c r="B579" s="147"/>
      <c r="C579" s="89"/>
      <c r="D579" s="90" t="s">
        <v>602</v>
      </c>
      <c r="E579" s="111"/>
      <c r="F579" s="91"/>
      <c r="G579" s="139"/>
      <c r="H579" s="93"/>
      <c r="I579" s="93"/>
      <c r="J579" s="93"/>
      <c r="K579" s="93"/>
      <c r="L579" s="95"/>
      <c r="M579" s="95"/>
      <c r="N579" s="95"/>
      <c r="O579" s="95"/>
      <c r="P579" s="95"/>
      <c r="Q579" s="95"/>
      <c r="R579" s="150"/>
      <c r="S579" s="186"/>
    </row>
    <row r="580" spans="1:19" s="99" customFormat="1" x14ac:dyDescent="0.25">
      <c r="A580" s="87">
        <v>568</v>
      </c>
      <c r="B580" s="147"/>
      <c r="C580" s="89"/>
      <c r="D580" s="90" t="s">
        <v>603</v>
      </c>
      <c r="E580" s="111" t="s">
        <v>603</v>
      </c>
      <c r="F580" s="91"/>
      <c r="G580" s="139"/>
      <c r="H580" s="93"/>
      <c r="I580" s="93"/>
      <c r="J580" s="93"/>
      <c r="K580" s="93"/>
      <c r="L580" s="95"/>
      <c r="M580" s="95"/>
      <c r="N580" s="95"/>
      <c r="O580" s="95"/>
      <c r="P580" s="95"/>
      <c r="Q580" s="95"/>
      <c r="R580" s="150"/>
      <c r="S580" s="186"/>
    </row>
    <row r="581" spans="1:19" s="99" customFormat="1" ht="13.5" thickBot="1" x14ac:dyDescent="0.3">
      <c r="A581" s="151">
        <v>569</v>
      </c>
      <c r="B581" s="152"/>
      <c r="C581" s="153"/>
      <c r="D581" s="154" t="s">
        <v>604</v>
      </c>
      <c r="E581" s="155" t="s">
        <v>604</v>
      </c>
      <c r="F581" s="156"/>
      <c r="G581" s="157"/>
      <c r="H581" s="158"/>
      <c r="I581" s="158"/>
      <c r="J581" s="158"/>
      <c r="K581" s="158"/>
      <c r="L581" s="159"/>
      <c r="M581" s="159"/>
      <c r="N581" s="159"/>
      <c r="O581" s="159"/>
      <c r="P581" s="159"/>
      <c r="Q581" s="159"/>
      <c r="R581" s="160"/>
      <c r="S581" s="186"/>
    </row>
    <row r="582" spans="1:19" s="99" customFormat="1" x14ac:dyDescent="0.25">
      <c r="A582" s="161"/>
      <c r="B582" s="80"/>
      <c r="C582" s="162"/>
      <c r="D582" s="80"/>
      <c r="E582" s="82"/>
      <c r="F582" s="82"/>
      <c r="G582" s="82"/>
      <c r="H582" s="82"/>
      <c r="I582" s="82"/>
      <c r="J582" s="82"/>
      <c r="K582" s="82"/>
      <c r="L582" s="82"/>
      <c r="M582" s="84"/>
      <c r="N582" s="84"/>
      <c r="O582" s="84"/>
      <c r="P582" s="84"/>
      <c r="Q582" s="84"/>
      <c r="R582" s="84"/>
      <c r="S582" s="186"/>
    </row>
    <row r="583" spans="1:19" s="99" customFormat="1" x14ac:dyDescent="0.25">
      <c r="A583" s="161"/>
      <c r="B583" s="80"/>
      <c r="C583" s="162"/>
      <c r="D583" s="80"/>
      <c r="E583" s="82"/>
      <c r="F583" s="82"/>
      <c r="G583" s="82"/>
      <c r="H583" s="82"/>
      <c r="I583" s="82"/>
      <c r="J583" s="82"/>
      <c r="K583" s="82"/>
      <c r="L583" s="82"/>
      <c r="M583" s="84"/>
      <c r="N583" s="84"/>
      <c r="O583" s="84"/>
      <c r="P583" s="84"/>
      <c r="Q583" s="84"/>
      <c r="R583" s="84"/>
      <c r="S583" s="186"/>
    </row>
    <row r="584" spans="1:19" x14ac:dyDescent="0.25">
      <c r="A584" s="162" t="s">
        <v>830</v>
      </c>
    </row>
    <row r="597" spans="1:19" x14ac:dyDescent="0.25">
      <c r="A597" s="80"/>
      <c r="C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</row>
    <row r="598" spans="1:19" x14ac:dyDescent="0.25">
      <c r="A598" s="80"/>
      <c r="C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</row>
    <row r="599" spans="1:19" x14ac:dyDescent="0.25">
      <c r="A599" s="80"/>
      <c r="C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</row>
    <row r="600" spans="1:19" x14ac:dyDescent="0.25">
      <c r="A600" s="80"/>
      <c r="C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</row>
    <row r="601" spans="1:19" x14ac:dyDescent="0.25">
      <c r="A601" s="80"/>
      <c r="C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</row>
    <row r="602" spans="1:19" x14ac:dyDescent="0.25">
      <c r="A602" s="80"/>
      <c r="C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</row>
    <row r="603" spans="1:19" x14ac:dyDescent="0.25">
      <c r="A603" s="80"/>
      <c r="C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</row>
    <row r="604" spans="1:19" x14ac:dyDescent="0.25">
      <c r="A604" s="80"/>
      <c r="C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</row>
    <row r="605" spans="1:19" x14ac:dyDescent="0.25">
      <c r="A605" s="80"/>
      <c r="C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</row>
    <row r="606" spans="1:19" x14ac:dyDescent="0.25">
      <c r="A606" s="80"/>
      <c r="C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</row>
    <row r="607" spans="1:19" x14ac:dyDescent="0.25">
      <c r="A607" s="80"/>
      <c r="C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</row>
    <row r="608" spans="1:19" x14ac:dyDescent="0.25">
      <c r="A608" s="80"/>
      <c r="C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</row>
    <row r="609" spans="1:19" x14ac:dyDescent="0.25">
      <c r="A609" s="80"/>
      <c r="C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</row>
    <row r="610" spans="1:19" x14ac:dyDescent="0.25">
      <c r="A610" s="80"/>
      <c r="C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</row>
    <row r="611" spans="1:19" x14ac:dyDescent="0.25">
      <c r="A611" s="80"/>
      <c r="C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</row>
    <row r="612" spans="1:19" x14ac:dyDescent="0.25">
      <c r="A612" s="80"/>
      <c r="C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</row>
    <row r="613" spans="1:19" x14ac:dyDescent="0.25">
      <c r="A613" s="80"/>
      <c r="C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</row>
    <row r="614" spans="1:19" x14ac:dyDescent="0.25">
      <c r="A614" s="80"/>
      <c r="C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</row>
    <row r="615" spans="1:19" x14ac:dyDescent="0.25">
      <c r="A615" s="80"/>
      <c r="C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</row>
    <row r="616" spans="1:19" x14ac:dyDescent="0.25">
      <c r="A616" s="80"/>
      <c r="C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</row>
    <row r="617" spans="1:19" x14ac:dyDescent="0.25">
      <c r="A617" s="80"/>
      <c r="C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</row>
    <row r="618" spans="1:19" x14ac:dyDescent="0.25">
      <c r="A618" s="80"/>
      <c r="C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</row>
    <row r="619" spans="1:19" x14ac:dyDescent="0.25">
      <c r="A619" s="80"/>
      <c r="C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</row>
    <row r="620" spans="1:19" x14ac:dyDescent="0.25">
      <c r="A620" s="80"/>
      <c r="C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</row>
    <row r="621" spans="1:19" x14ac:dyDescent="0.25">
      <c r="A621" s="80"/>
      <c r="C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</row>
  </sheetData>
  <sheetProtection selectLockedCells="1" selectUnlockedCells="1"/>
  <autoFilter ref="A7:R692"/>
  <mergeCells count="19">
    <mergeCell ref="M5:M7"/>
    <mergeCell ref="N5:N7"/>
    <mergeCell ref="O5:O7"/>
    <mergeCell ref="B3:R3"/>
    <mergeCell ref="B4:F4"/>
    <mergeCell ref="G4:R4"/>
    <mergeCell ref="F5:F7"/>
    <mergeCell ref="G5:G7"/>
    <mergeCell ref="P5:P7"/>
    <mergeCell ref="Q5:Q7"/>
    <mergeCell ref="R5:R7"/>
    <mergeCell ref="H5:J5"/>
    <mergeCell ref="K5:K7"/>
    <mergeCell ref="L5:L7"/>
    <mergeCell ref="A5:A7"/>
    <mergeCell ref="B5:B7"/>
    <mergeCell ref="C5:C7"/>
    <mergeCell ref="D5:D7"/>
    <mergeCell ref="E5:E7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49" firstPageNumber="0" fitToHeight="20" orientation="portrait" horizontalDpi="300" verticalDpi="300" r:id="rId1"/>
  <headerFooter alignWithMargins="0">
    <oddHeader>&amp;R&amp;"-,Kurzíva"&amp;UPříloha č. 2
Rozpis rozpočtu přímých výdajů na vzdělávání  - Soustava ukazatelů JMK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T220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B10" sqref="B10"/>
    </sheetView>
  </sheetViews>
  <sheetFormatPr defaultColWidth="9.140625" defaultRowHeight="12.75" x14ac:dyDescent="0.2"/>
  <cols>
    <col min="1" max="1" width="9.42578125" style="193" customWidth="1"/>
    <col min="2" max="2" width="7.7109375" style="221" customWidth="1"/>
    <col min="3" max="3" width="9.140625" style="192"/>
    <col min="4" max="4" width="8.85546875" style="192" customWidth="1"/>
    <col min="5" max="5" width="9.85546875" style="221" customWidth="1"/>
    <col min="6" max="6" width="10" style="192" customWidth="1"/>
    <col min="7" max="7" width="7.7109375" style="192" customWidth="1"/>
    <col min="8" max="8" width="7.7109375" style="221" customWidth="1"/>
    <col min="9" max="9" width="7.42578125" style="192" customWidth="1"/>
    <col min="10" max="10" width="7.7109375" style="192" customWidth="1"/>
    <col min="11" max="11" width="7.7109375" style="193" customWidth="1"/>
    <col min="12" max="12" width="6" style="198" customWidth="1"/>
    <col min="13" max="13" width="8.140625" style="198" customWidth="1"/>
    <col min="14" max="14" width="9.28515625" style="198" bestFit="1" customWidth="1"/>
    <col min="15" max="15" width="6.42578125" style="198" customWidth="1"/>
    <col min="16" max="16" width="10.85546875" style="198" customWidth="1"/>
    <col min="17" max="17" width="8.42578125" style="198" customWidth="1"/>
    <col min="18" max="16384" width="9.140625" style="198"/>
  </cols>
  <sheetData>
    <row r="1" spans="1:16" s="283" customFormat="1" ht="15.75" x14ac:dyDescent="0.25">
      <c r="A1" s="279" t="s">
        <v>703</v>
      </c>
      <c r="B1" s="280"/>
      <c r="C1" s="281"/>
      <c r="D1" s="281"/>
      <c r="E1" s="280"/>
      <c r="F1" s="281"/>
      <c r="G1" s="281"/>
      <c r="H1" s="280"/>
      <c r="I1" s="281"/>
      <c r="J1" s="281"/>
      <c r="K1" s="282"/>
    </row>
    <row r="3" spans="1:16" ht="27" customHeight="1" x14ac:dyDescent="0.2">
      <c r="A3" s="483"/>
      <c r="B3" s="624" t="s">
        <v>659</v>
      </c>
      <c r="C3" s="624"/>
      <c r="D3" s="624"/>
      <c r="E3" s="552" t="s">
        <v>660</v>
      </c>
      <c r="F3" s="552"/>
    </row>
    <row r="4" spans="1:16" x14ac:dyDescent="0.2">
      <c r="A4" s="481" t="s">
        <v>704</v>
      </c>
      <c r="B4" s="482" t="s">
        <v>663</v>
      </c>
      <c r="C4" s="482" t="s">
        <v>665</v>
      </c>
      <c r="D4" s="482" t="s">
        <v>9</v>
      </c>
      <c r="E4" s="482" t="s">
        <v>666</v>
      </c>
      <c r="F4" s="482" t="s">
        <v>667</v>
      </c>
      <c r="G4" s="240"/>
      <c r="H4" s="201"/>
      <c r="I4" s="201"/>
      <c r="J4" s="240"/>
      <c r="K4" s="201"/>
      <c r="L4" s="202"/>
      <c r="M4" s="240"/>
      <c r="N4" s="201"/>
      <c r="O4" s="201"/>
      <c r="P4" s="247" t="s">
        <v>668</v>
      </c>
    </row>
    <row r="5" spans="1:16" s="194" customFormat="1" hidden="1" x14ac:dyDescent="0.2">
      <c r="A5" s="205"/>
      <c r="B5" s="206"/>
      <c r="C5" s="206"/>
      <c r="D5" s="206"/>
      <c r="E5" s="206"/>
      <c r="F5" s="206"/>
      <c r="G5" s="240"/>
      <c r="H5" s="201"/>
      <c r="I5" s="201"/>
      <c r="J5" s="240"/>
      <c r="K5" s="201"/>
      <c r="L5" s="195"/>
      <c r="M5" s="240"/>
      <c r="N5" s="201"/>
      <c r="O5" s="201"/>
      <c r="P5" s="205"/>
    </row>
    <row r="6" spans="1:16" s="194" customFormat="1" hidden="1" x14ac:dyDescent="0.2">
      <c r="A6" s="205"/>
      <c r="B6" s="206"/>
      <c r="C6" s="206"/>
      <c r="D6" s="206"/>
      <c r="E6" s="206"/>
      <c r="F6" s="206"/>
      <c r="G6" s="240"/>
      <c r="H6" s="201"/>
      <c r="I6" s="201"/>
      <c r="J6" s="240"/>
      <c r="K6" s="201"/>
      <c r="L6" s="195"/>
      <c r="M6" s="240"/>
      <c r="N6" s="201"/>
      <c r="O6" s="201"/>
      <c r="P6" s="205"/>
    </row>
    <row r="7" spans="1:16" s="194" customFormat="1" hidden="1" x14ac:dyDescent="0.2">
      <c r="A7" s="205"/>
      <c r="B7" s="206"/>
      <c r="C7" s="206"/>
      <c r="D7" s="206"/>
      <c r="E7" s="206"/>
      <c r="F7" s="206"/>
      <c r="G7" s="240"/>
      <c r="H7" s="201"/>
      <c r="I7" s="201"/>
      <c r="J7" s="240"/>
      <c r="K7" s="201"/>
      <c r="L7" s="195"/>
      <c r="M7" s="240"/>
      <c r="N7" s="201"/>
      <c r="O7" s="201"/>
      <c r="P7" s="205"/>
    </row>
    <row r="8" spans="1:16" s="194" customFormat="1" hidden="1" x14ac:dyDescent="0.2">
      <c r="A8" s="205"/>
      <c r="B8" s="206"/>
      <c r="C8" s="206"/>
      <c r="D8" s="206"/>
      <c r="E8" s="206"/>
      <c r="F8" s="206"/>
      <c r="G8" s="240"/>
      <c r="H8" s="201"/>
      <c r="I8" s="201"/>
      <c r="J8" s="240"/>
      <c r="K8" s="201"/>
      <c r="L8" s="195"/>
      <c r="M8" s="240"/>
      <c r="N8" s="201"/>
      <c r="O8" s="201"/>
      <c r="P8" s="205"/>
    </row>
    <row r="9" spans="1:16" s="194" customFormat="1" hidden="1" x14ac:dyDescent="0.2">
      <c r="A9" s="205"/>
      <c r="B9" s="206"/>
      <c r="C9" s="206"/>
      <c r="D9" s="206"/>
      <c r="E9" s="206"/>
      <c r="F9" s="206"/>
      <c r="G9" s="240"/>
      <c r="H9" s="201"/>
      <c r="I9" s="201"/>
      <c r="J9" s="240"/>
      <c r="K9" s="201"/>
      <c r="L9" s="195"/>
      <c r="M9" s="240"/>
      <c r="N9" s="201"/>
      <c r="O9" s="201"/>
      <c r="P9" s="205"/>
    </row>
    <row r="10" spans="1:16" x14ac:dyDescent="0.2">
      <c r="A10" s="208" t="s">
        <v>705</v>
      </c>
      <c r="B10" s="209">
        <v>23.56</v>
      </c>
      <c r="C10" s="210">
        <f>'soust.uk.JMK př.č.2'!$O$66+'soust.uk.JMK př.č.2'!$P$66</f>
        <v>18172</v>
      </c>
      <c r="D10" s="210">
        <f>'soust.uk.JMK př.č.2'!$L$66</f>
        <v>61</v>
      </c>
      <c r="E10" s="210">
        <f t="shared" ref="E10:E73" si="0">SUM(F10,P10,D10)</f>
        <v>12649</v>
      </c>
      <c r="F10" s="210">
        <f t="shared" ref="F10:F73" si="1">ROUND(1/B10*C10*12,0)</f>
        <v>9256</v>
      </c>
      <c r="I10" s="262"/>
      <c r="J10" s="284"/>
      <c r="P10" s="210">
        <f>ROUND((F10*36%),0)</f>
        <v>3332</v>
      </c>
    </row>
    <row r="11" spans="1:16" x14ac:dyDescent="0.2">
      <c r="A11" s="216">
        <v>11</v>
      </c>
      <c r="B11" s="209">
        <v>23.73</v>
      </c>
      <c r="C11" s="210">
        <f>'soust.uk.JMK př.č.2'!$O$66+'soust.uk.JMK př.č.2'!$P$66</f>
        <v>18172</v>
      </c>
      <c r="D11" s="210">
        <f>'soust.uk.JMK př.č.2'!$L$66</f>
        <v>61</v>
      </c>
      <c r="E11" s="210">
        <f t="shared" si="0"/>
        <v>12558</v>
      </c>
      <c r="F11" s="210">
        <f t="shared" si="1"/>
        <v>9189</v>
      </c>
      <c r="I11" s="262"/>
      <c r="J11" s="284"/>
      <c r="P11" s="210">
        <f t="shared" ref="P11:P74" si="2">ROUND((F11*36%),0)</f>
        <v>3308</v>
      </c>
    </row>
    <row r="12" spans="1:16" x14ac:dyDescent="0.2">
      <c r="A12" s="216">
        <v>12</v>
      </c>
      <c r="B12" s="209">
        <v>23.88</v>
      </c>
      <c r="C12" s="210">
        <f>'soust.uk.JMK př.č.2'!$O$66+'soust.uk.JMK př.č.2'!$P$66</f>
        <v>18172</v>
      </c>
      <c r="D12" s="210">
        <f>'soust.uk.JMK př.č.2'!$L$66</f>
        <v>61</v>
      </c>
      <c r="E12" s="210">
        <f t="shared" si="0"/>
        <v>12481</v>
      </c>
      <c r="F12" s="210">
        <f t="shared" si="1"/>
        <v>9132</v>
      </c>
      <c r="I12" s="262"/>
      <c r="J12" s="284"/>
      <c r="P12" s="210">
        <f t="shared" si="2"/>
        <v>3288</v>
      </c>
    </row>
    <row r="13" spans="1:16" x14ac:dyDescent="0.2">
      <c r="A13" s="216">
        <v>13</v>
      </c>
      <c r="B13" s="209">
        <v>24.04</v>
      </c>
      <c r="C13" s="210">
        <f>'soust.uk.JMK př.č.2'!$O$66+'soust.uk.JMK př.č.2'!$P$66</f>
        <v>18172</v>
      </c>
      <c r="D13" s="210">
        <f>'soust.uk.JMK př.č.2'!$L$66</f>
        <v>61</v>
      </c>
      <c r="E13" s="210">
        <f t="shared" si="0"/>
        <v>12398</v>
      </c>
      <c r="F13" s="210">
        <f t="shared" si="1"/>
        <v>9071</v>
      </c>
      <c r="I13" s="262"/>
      <c r="J13" s="284"/>
      <c r="P13" s="210">
        <f t="shared" si="2"/>
        <v>3266</v>
      </c>
    </row>
    <row r="14" spans="1:16" x14ac:dyDescent="0.2">
      <c r="A14" s="216">
        <v>14</v>
      </c>
      <c r="B14" s="209">
        <v>24.2</v>
      </c>
      <c r="C14" s="210">
        <f>'soust.uk.JMK př.č.2'!$O$66+'soust.uk.JMK př.č.2'!$P$66</f>
        <v>18172</v>
      </c>
      <c r="D14" s="210">
        <f>'soust.uk.JMK př.č.2'!$L$66</f>
        <v>61</v>
      </c>
      <c r="E14" s="210">
        <f t="shared" si="0"/>
        <v>12316</v>
      </c>
      <c r="F14" s="210">
        <f t="shared" si="1"/>
        <v>9011</v>
      </c>
      <c r="I14" s="262"/>
      <c r="J14" s="284"/>
      <c r="P14" s="210">
        <f t="shared" si="2"/>
        <v>3244</v>
      </c>
    </row>
    <row r="15" spans="1:16" x14ac:dyDescent="0.2">
      <c r="A15" s="216">
        <v>15</v>
      </c>
      <c r="B15" s="209">
        <v>24.36</v>
      </c>
      <c r="C15" s="210">
        <f>'soust.uk.JMK př.č.2'!$O$66+'soust.uk.JMK př.č.2'!$P$66</f>
        <v>18172</v>
      </c>
      <c r="D15" s="210">
        <f>'soust.uk.JMK př.č.2'!$L$66</f>
        <v>61</v>
      </c>
      <c r="E15" s="210">
        <f t="shared" si="0"/>
        <v>12236</v>
      </c>
      <c r="F15" s="210">
        <f t="shared" si="1"/>
        <v>8952</v>
      </c>
      <c r="I15" s="262"/>
      <c r="J15" s="284"/>
      <c r="P15" s="210">
        <f t="shared" si="2"/>
        <v>3223</v>
      </c>
    </row>
    <row r="16" spans="1:16" x14ac:dyDescent="0.2">
      <c r="A16" s="216">
        <v>16</v>
      </c>
      <c r="B16" s="209">
        <v>24.53</v>
      </c>
      <c r="C16" s="210">
        <f>'soust.uk.JMK př.č.2'!$O$66+'soust.uk.JMK př.č.2'!$P$66</f>
        <v>18172</v>
      </c>
      <c r="D16" s="210">
        <f>'soust.uk.JMK př.č.2'!$L$66</f>
        <v>61</v>
      </c>
      <c r="E16" s="210">
        <f t="shared" si="0"/>
        <v>12151</v>
      </c>
      <c r="F16" s="210">
        <f t="shared" si="1"/>
        <v>8890</v>
      </c>
      <c r="I16" s="262"/>
      <c r="J16" s="284"/>
      <c r="P16" s="210">
        <f t="shared" si="2"/>
        <v>3200</v>
      </c>
    </row>
    <row r="17" spans="1:16" x14ac:dyDescent="0.2">
      <c r="A17" s="216">
        <v>17</v>
      </c>
      <c r="B17" s="209">
        <v>24.69</v>
      </c>
      <c r="C17" s="210">
        <f>'soust.uk.JMK př.č.2'!$O$66+'soust.uk.JMK př.č.2'!$P$66</f>
        <v>18172</v>
      </c>
      <c r="D17" s="210">
        <f>'soust.uk.JMK př.č.2'!$L$66</f>
        <v>61</v>
      </c>
      <c r="E17" s="210">
        <f t="shared" si="0"/>
        <v>12073</v>
      </c>
      <c r="F17" s="210">
        <f t="shared" si="1"/>
        <v>8832</v>
      </c>
      <c r="I17" s="262"/>
      <c r="J17" s="284"/>
      <c r="P17" s="210">
        <f t="shared" si="2"/>
        <v>3180</v>
      </c>
    </row>
    <row r="18" spans="1:16" x14ac:dyDescent="0.2">
      <c r="A18" s="216">
        <v>18</v>
      </c>
      <c r="B18" s="209">
        <v>24.86</v>
      </c>
      <c r="C18" s="210">
        <f>'soust.uk.JMK př.č.2'!$O$66+'soust.uk.JMK př.č.2'!$P$66</f>
        <v>18172</v>
      </c>
      <c r="D18" s="210">
        <f>'soust.uk.JMK př.č.2'!$L$66</f>
        <v>61</v>
      </c>
      <c r="E18" s="210">
        <f t="shared" si="0"/>
        <v>11991</v>
      </c>
      <c r="F18" s="210">
        <f t="shared" si="1"/>
        <v>8772</v>
      </c>
      <c r="I18" s="262"/>
      <c r="J18" s="284"/>
      <c r="P18" s="210">
        <f t="shared" si="2"/>
        <v>3158</v>
      </c>
    </row>
    <row r="19" spans="1:16" x14ac:dyDescent="0.2">
      <c r="A19" s="216">
        <v>19</v>
      </c>
      <c r="B19" s="209">
        <v>25.03</v>
      </c>
      <c r="C19" s="210">
        <f>'soust.uk.JMK př.č.2'!$O$66+'soust.uk.JMK př.č.2'!$P$66</f>
        <v>18172</v>
      </c>
      <c r="D19" s="210">
        <f>'soust.uk.JMK př.č.2'!$L$66</f>
        <v>61</v>
      </c>
      <c r="E19" s="210">
        <f t="shared" si="0"/>
        <v>11909</v>
      </c>
      <c r="F19" s="210">
        <f t="shared" si="1"/>
        <v>8712</v>
      </c>
      <c r="I19" s="262"/>
      <c r="J19" s="284"/>
      <c r="P19" s="210">
        <f t="shared" si="2"/>
        <v>3136</v>
      </c>
    </row>
    <row r="20" spans="1:16" x14ac:dyDescent="0.2">
      <c r="A20" s="216">
        <v>20</v>
      </c>
      <c r="B20" s="209">
        <v>25.21</v>
      </c>
      <c r="C20" s="210">
        <f>'soust.uk.JMK př.č.2'!$O$66+'soust.uk.JMK př.č.2'!$P$66</f>
        <v>18172</v>
      </c>
      <c r="D20" s="210">
        <f>'soust.uk.JMK př.č.2'!$L$66</f>
        <v>61</v>
      </c>
      <c r="E20" s="210">
        <f t="shared" si="0"/>
        <v>11825</v>
      </c>
      <c r="F20" s="210">
        <f t="shared" si="1"/>
        <v>8650</v>
      </c>
      <c r="I20" s="262"/>
      <c r="J20" s="284"/>
      <c r="P20" s="210">
        <f t="shared" si="2"/>
        <v>3114</v>
      </c>
    </row>
    <row r="21" spans="1:16" x14ac:dyDescent="0.2">
      <c r="A21" s="216">
        <v>21</v>
      </c>
      <c r="B21" s="209">
        <v>25.38</v>
      </c>
      <c r="C21" s="210">
        <f>'soust.uk.JMK př.č.2'!$O$66+'soust.uk.JMK př.č.2'!$P$66</f>
        <v>18172</v>
      </c>
      <c r="D21" s="210">
        <f>'soust.uk.JMK př.č.2'!$L$66</f>
        <v>61</v>
      </c>
      <c r="E21" s="210">
        <f t="shared" si="0"/>
        <v>11746</v>
      </c>
      <c r="F21" s="210">
        <f t="shared" si="1"/>
        <v>8592</v>
      </c>
      <c r="I21" s="262"/>
      <c r="J21" s="284"/>
      <c r="P21" s="210">
        <f>ROUND((F21*36%),0)</f>
        <v>3093</v>
      </c>
    </row>
    <row r="22" spans="1:16" x14ac:dyDescent="0.2">
      <c r="A22" s="216">
        <v>22</v>
      </c>
      <c r="B22" s="209">
        <v>25.56</v>
      </c>
      <c r="C22" s="210">
        <f>'soust.uk.JMK př.č.2'!$O$66+'soust.uk.JMK př.č.2'!$P$66</f>
        <v>18172</v>
      </c>
      <c r="D22" s="210">
        <f>'soust.uk.JMK př.č.2'!$L$66</f>
        <v>61</v>
      </c>
      <c r="E22" s="210">
        <f t="shared" si="0"/>
        <v>11663</v>
      </c>
      <c r="F22" s="210">
        <f t="shared" si="1"/>
        <v>8531</v>
      </c>
      <c r="I22" s="262"/>
      <c r="J22" s="284"/>
      <c r="P22" s="210">
        <f t="shared" si="2"/>
        <v>3071</v>
      </c>
    </row>
    <row r="23" spans="1:16" x14ac:dyDescent="0.2">
      <c r="A23" s="216">
        <v>23</v>
      </c>
      <c r="B23" s="209">
        <v>25.74</v>
      </c>
      <c r="C23" s="210">
        <f>'soust.uk.JMK př.č.2'!$O$66+'soust.uk.JMK př.č.2'!$P$66</f>
        <v>18172</v>
      </c>
      <c r="D23" s="210">
        <f>'soust.uk.JMK př.č.2'!$L$66</f>
        <v>61</v>
      </c>
      <c r="E23" s="210">
        <f t="shared" si="0"/>
        <v>11583</v>
      </c>
      <c r="F23" s="210">
        <f t="shared" si="1"/>
        <v>8472</v>
      </c>
      <c r="I23" s="262"/>
      <c r="J23" s="284"/>
      <c r="P23" s="210">
        <f t="shared" si="2"/>
        <v>3050</v>
      </c>
    </row>
    <row r="24" spans="1:16" x14ac:dyDescent="0.2">
      <c r="A24" s="216">
        <v>24</v>
      </c>
      <c r="B24" s="209">
        <v>25.92</v>
      </c>
      <c r="C24" s="210">
        <f>'soust.uk.JMK př.č.2'!$O$66+'soust.uk.JMK př.č.2'!$P$66</f>
        <v>18172</v>
      </c>
      <c r="D24" s="210">
        <f>'soust.uk.JMK př.č.2'!$L$66</f>
        <v>61</v>
      </c>
      <c r="E24" s="210">
        <f t="shared" si="0"/>
        <v>11503</v>
      </c>
      <c r="F24" s="210">
        <f t="shared" si="1"/>
        <v>8413</v>
      </c>
      <c r="I24" s="262"/>
      <c r="J24" s="284"/>
      <c r="P24" s="210">
        <f t="shared" si="2"/>
        <v>3029</v>
      </c>
    </row>
    <row r="25" spans="1:16" x14ac:dyDescent="0.2">
      <c r="A25" s="216">
        <v>25</v>
      </c>
      <c r="B25" s="209">
        <v>26.1</v>
      </c>
      <c r="C25" s="210">
        <f>'soust.uk.JMK př.č.2'!$O$66+'soust.uk.JMK př.č.2'!$P$66</f>
        <v>18172</v>
      </c>
      <c r="D25" s="210">
        <f>'soust.uk.JMK př.č.2'!$L$66</f>
        <v>61</v>
      </c>
      <c r="E25" s="210">
        <f t="shared" si="0"/>
        <v>11424</v>
      </c>
      <c r="F25" s="210">
        <f t="shared" si="1"/>
        <v>8355</v>
      </c>
      <c r="I25" s="262"/>
      <c r="J25" s="284"/>
      <c r="P25" s="210">
        <f t="shared" si="2"/>
        <v>3008</v>
      </c>
    </row>
    <row r="26" spans="1:16" x14ac:dyDescent="0.2">
      <c r="A26" s="216">
        <v>26</v>
      </c>
      <c r="B26" s="209">
        <v>26.28</v>
      </c>
      <c r="C26" s="210">
        <f>'soust.uk.JMK př.č.2'!$O$66+'soust.uk.JMK př.č.2'!$P$66</f>
        <v>18172</v>
      </c>
      <c r="D26" s="210">
        <f>'soust.uk.JMK př.č.2'!$L$66</f>
        <v>61</v>
      </c>
      <c r="E26" s="210">
        <f t="shared" si="0"/>
        <v>11346</v>
      </c>
      <c r="F26" s="210">
        <f t="shared" si="1"/>
        <v>8298</v>
      </c>
      <c r="I26" s="262"/>
      <c r="J26" s="284"/>
      <c r="P26" s="210">
        <f t="shared" si="2"/>
        <v>2987</v>
      </c>
    </row>
    <row r="27" spans="1:16" x14ac:dyDescent="0.2">
      <c r="A27" s="216">
        <v>27</v>
      </c>
      <c r="B27" s="209">
        <v>26.47</v>
      </c>
      <c r="C27" s="210">
        <f>'soust.uk.JMK př.č.2'!$O$66+'soust.uk.JMK př.č.2'!$P$66</f>
        <v>18172</v>
      </c>
      <c r="D27" s="210">
        <f>'soust.uk.JMK př.č.2'!$L$66</f>
        <v>61</v>
      </c>
      <c r="E27" s="210">
        <f t="shared" si="0"/>
        <v>11265</v>
      </c>
      <c r="F27" s="210">
        <f t="shared" si="1"/>
        <v>8238</v>
      </c>
      <c r="I27" s="262"/>
      <c r="J27" s="284"/>
      <c r="P27" s="210">
        <f t="shared" si="2"/>
        <v>2966</v>
      </c>
    </row>
    <row r="28" spans="1:16" x14ac:dyDescent="0.2">
      <c r="A28" s="216">
        <v>28</v>
      </c>
      <c r="B28" s="209">
        <v>26.66</v>
      </c>
      <c r="C28" s="210">
        <f>'soust.uk.JMK př.č.2'!$O$66+'soust.uk.JMK př.č.2'!$P$66</f>
        <v>18172</v>
      </c>
      <c r="D28" s="210">
        <f>'soust.uk.JMK př.č.2'!$L$66</f>
        <v>61</v>
      </c>
      <c r="E28" s="210">
        <f t="shared" si="0"/>
        <v>11184</v>
      </c>
      <c r="F28" s="210">
        <f t="shared" si="1"/>
        <v>8179</v>
      </c>
      <c r="I28" s="262"/>
      <c r="J28" s="284"/>
      <c r="P28" s="210">
        <f t="shared" si="2"/>
        <v>2944</v>
      </c>
    </row>
    <row r="29" spans="1:16" x14ac:dyDescent="0.2">
      <c r="A29" s="216">
        <v>29</v>
      </c>
      <c r="B29" s="209">
        <v>26.85</v>
      </c>
      <c r="C29" s="210">
        <f>'soust.uk.JMK př.č.2'!$O$66+'soust.uk.JMK př.č.2'!$P$66</f>
        <v>18172</v>
      </c>
      <c r="D29" s="210">
        <f>'soust.uk.JMK př.č.2'!$L$66</f>
        <v>61</v>
      </c>
      <c r="E29" s="210">
        <f t="shared" si="0"/>
        <v>11107</v>
      </c>
      <c r="F29" s="210">
        <f t="shared" si="1"/>
        <v>8122</v>
      </c>
      <c r="I29" s="262"/>
      <c r="J29" s="284"/>
      <c r="P29" s="210">
        <f t="shared" si="2"/>
        <v>2924</v>
      </c>
    </row>
    <row r="30" spans="1:16" x14ac:dyDescent="0.2">
      <c r="A30" s="216">
        <v>30</v>
      </c>
      <c r="B30" s="209">
        <v>27.05</v>
      </c>
      <c r="C30" s="210">
        <f>'soust.uk.JMK př.č.2'!$O$66+'soust.uk.JMK př.č.2'!$P$66</f>
        <v>18172</v>
      </c>
      <c r="D30" s="210">
        <f>'soust.uk.JMK př.č.2'!$L$66</f>
        <v>61</v>
      </c>
      <c r="E30" s="210">
        <f t="shared" si="0"/>
        <v>11025</v>
      </c>
      <c r="F30" s="210">
        <f t="shared" si="1"/>
        <v>8062</v>
      </c>
      <c r="I30" s="262"/>
      <c r="J30" s="284"/>
      <c r="P30" s="210">
        <f t="shared" si="2"/>
        <v>2902</v>
      </c>
    </row>
    <row r="31" spans="1:16" x14ac:dyDescent="0.2">
      <c r="A31" s="216">
        <v>31</v>
      </c>
      <c r="B31" s="209">
        <v>27.22</v>
      </c>
      <c r="C31" s="210">
        <f>'soust.uk.JMK př.č.2'!$O$66+'soust.uk.JMK př.č.2'!$P$66</f>
        <v>18172</v>
      </c>
      <c r="D31" s="210">
        <f>'soust.uk.JMK př.č.2'!$L$66</f>
        <v>61</v>
      </c>
      <c r="E31" s="210">
        <f t="shared" si="0"/>
        <v>10956</v>
      </c>
      <c r="F31" s="210">
        <f t="shared" si="1"/>
        <v>8011</v>
      </c>
      <c r="I31" s="262"/>
      <c r="J31" s="284"/>
      <c r="P31" s="210">
        <f t="shared" si="2"/>
        <v>2884</v>
      </c>
    </row>
    <row r="32" spans="1:16" x14ac:dyDescent="0.2">
      <c r="A32" s="216">
        <v>32</v>
      </c>
      <c r="B32" s="209">
        <v>27.39</v>
      </c>
      <c r="C32" s="210">
        <f>'soust.uk.JMK př.č.2'!$O$66+'soust.uk.JMK př.č.2'!$P$66</f>
        <v>18172</v>
      </c>
      <c r="D32" s="210">
        <f>'soust.uk.JMK př.č.2'!$L$66</f>
        <v>61</v>
      </c>
      <c r="E32" s="210">
        <f t="shared" si="0"/>
        <v>10888</v>
      </c>
      <c r="F32" s="210">
        <f t="shared" si="1"/>
        <v>7961</v>
      </c>
      <c r="I32" s="262"/>
      <c r="J32" s="284"/>
      <c r="P32" s="210">
        <f t="shared" si="2"/>
        <v>2866</v>
      </c>
    </row>
    <row r="33" spans="1:16" x14ac:dyDescent="0.2">
      <c r="A33" s="216">
        <v>33</v>
      </c>
      <c r="B33" s="209">
        <v>27.56</v>
      </c>
      <c r="C33" s="210">
        <f>'soust.uk.JMK př.č.2'!$O$66+'soust.uk.JMK př.č.2'!$P$66</f>
        <v>18172</v>
      </c>
      <c r="D33" s="210">
        <f>'soust.uk.JMK př.č.2'!$L$66</f>
        <v>61</v>
      </c>
      <c r="E33" s="210">
        <f t="shared" si="0"/>
        <v>10821</v>
      </c>
      <c r="F33" s="210">
        <f t="shared" si="1"/>
        <v>7912</v>
      </c>
      <c r="I33" s="262"/>
      <c r="J33" s="284"/>
      <c r="P33" s="210">
        <f t="shared" si="2"/>
        <v>2848</v>
      </c>
    </row>
    <row r="34" spans="1:16" x14ac:dyDescent="0.2">
      <c r="A34" s="216">
        <v>34</v>
      </c>
      <c r="B34" s="209">
        <v>27.73</v>
      </c>
      <c r="C34" s="210">
        <f>'soust.uk.JMK př.č.2'!$O$66+'soust.uk.JMK př.č.2'!$P$66</f>
        <v>18172</v>
      </c>
      <c r="D34" s="210">
        <f>'soust.uk.JMK př.č.2'!$L$66</f>
        <v>61</v>
      </c>
      <c r="E34" s="210">
        <f t="shared" si="0"/>
        <v>10756</v>
      </c>
      <c r="F34" s="210">
        <f t="shared" si="1"/>
        <v>7864</v>
      </c>
      <c r="I34" s="262"/>
      <c r="J34" s="284"/>
      <c r="P34" s="210">
        <f t="shared" si="2"/>
        <v>2831</v>
      </c>
    </row>
    <row r="35" spans="1:16" x14ac:dyDescent="0.2">
      <c r="A35" s="216">
        <v>35</v>
      </c>
      <c r="B35" s="209">
        <v>27.9</v>
      </c>
      <c r="C35" s="210">
        <f>'soust.uk.JMK př.č.2'!$O$66+'soust.uk.JMK př.č.2'!$P$66</f>
        <v>18172</v>
      </c>
      <c r="D35" s="210">
        <f>'soust.uk.JMK př.č.2'!$L$66</f>
        <v>61</v>
      </c>
      <c r="E35" s="210">
        <f t="shared" si="0"/>
        <v>10691</v>
      </c>
      <c r="F35" s="210">
        <f t="shared" si="1"/>
        <v>7816</v>
      </c>
      <c r="I35" s="262"/>
      <c r="J35" s="284"/>
      <c r="P35" s="210">
        <f t="shared" si="2"/>
        <v>2814</v>
      </c>
    </row>
    <row r="36" spans="1:16" x14ac:dyDescent="0.2">
      <c r="A36" s="216">
        <v>36</v>
      </c>
      <c r="B36" s="209">
        <v>28.07</v>
      </c>
      <c r="C36" s="210">
        <f>'soust.uk.JMK př.č.2'!$O$66+'soust.uk.JMK př.č.2'!$P$66</f>
        <v>18172</v>
      </c>
      <c r="D36" s="210">
        <f>'soust.uk.JMK př.č.2'!$L$66</f>
        <v>61</v>
      </c>
      <c r="E36" s="210">
        <f t="shared" si="0"/>
        <v>10627</v>
      </c>
      <c r="F36" s="210">
        <f t="shared" si="1"/>
        <v>7769</v>
      </c>
      <c r="I36" s="262"/>
      <c r="J36" s="284"/>
      <c r="P36" s="210">
        <f t="shared" si="2"/>
        <v>2797</v>
      </c>
    </row>
    <row r="37" spans="1:16" x14ac:dyDescent="0.2">
      <c r="A37" s="216">
        <v>37</v>
      </c>
      <c r="B37" s="209">
        <v>28.24</v>
      </c>
      <c r="C37" s="210">
        <f>'soust.uk.JMK př.č.2'!$O$66+'soust.uk.JMK př.č.2'!$P$66</f>
        <v>18172</v>
      </c>
      <c r="D37" s="210">
        <f>'soust.uk.JMK př.č.2'!$L$66</f>
        <v>61</v>
      </c>
      <c r="E37" s="210">
        <f t="shared" si="0"/>
        <v>10563</v>
      </c>
      <c r="F37" s="210">
        <f t="shared" si="1"/>
        <v>7722</v>
      </c>
      <c r="I37" s="262"/>
      <c r="J37" s="284"/>
      <c r="P37" s="210">
        <f t="shared" si="2"/>
        <v>2780</v>
      </c>
    </row>
    <row r="38" spans="1:16" x14ac:dyDescent="0.2">
      <c r="A38" s="216">
        <v>38</v>
      </c>
      <c r="B38" s="209">
        <v>28.41</v>
      </c>
      <c r="C38" s="210">
        <f>'soust.uk.JMK př.č.2'!$O$66+'soust.uk.JMK př.č.2'!$P$66</f>
        <v>18172</v>
      </c>
      <c r="D38" s="210">
        <f>'soust.uk.JMK př.č.2'!$L$66</f>
        <v>61</v>
      </c>
      <c r="E38" s="210">
        <f t="shared" si="0"/>
        <v>10500</v>
      </c>
      <c r="F38" s="210">
        <f t="shared" si="1"/>
        <v>7676</v>
      </c>
      <c r="I38" s="262"/>
      <c r="J38" s="284"/>
      <c r="P38" s="210">
        <f t="shared" si="2"/>
        <v>2763</v>
      </c>
    </row>
    <row r="39" spans="1:16" x14ac:dyDescent="0.2">
      <c r="A39" s="216">
        <v>39</v>
      </c>
      <c r="B39" s="209">
        <v>28.58</v>
      </c>
      <c r="C39" s="210">
        <f>'soust.uk.JMK př.č.2'!$O$66+'soust.uk.JMK př.č.2'!$P$66</f>
        <v>18172</v>
      </c>
      <c r="D39" s="210">
        <f>'soust.uk.JMK př.č.2'!$L$66</f>
        <v>61</v>
      </c>
      <c r="E39" s="210">
        <f t="shared" si="0"/>
        <v>10438</v>
      </c>
      <c r="F39" s="210">
        <f t="shared" si="1"/>
        <v>7630</v>
      </c>
      <c r="I39" s="262"/>
      <c r="J39" s="284"/>
      <c r="P39" s="210">
        <f t="shared" si="2"/>
        <v>2747</v>
      </c>
    </row>
    <row r="40" spans="1:16" x14ac:dyDescent="0.2">
      <c r="A40" s="216">
        <v>40</v>
      </c>
      <c r="B40" s="209">
        <v>28.75</v>
      </c>
      <c r="C40" s="210">
        <f>'soust.uk.JMK př.č.2'!$O$66+'soust.uk.JMK př.č.2'!$P$66</f>
        <v>18172</v>
      </c>
      <c r="D40" s="210">
        <f>'soust.uk.JMK př.č.2'!$L$66</f>
        <v>61</v>
      </c>
      <c r="E40" s="210">
        <f t="shared" si="0"/>
        <v>10377</v>
      </c>
      <c r="F40" s="210">
        <f t="shared" si="1"/>
        <v>7585</v>
      </c>
      <c r="I40" s="262"/>
      <c r="J40" s="284"/>
      <c r="P40" s="210">
        <f t="shared" si="2"/>
        <v>2731</v>
      </c>
    </row>
    <row r="41" spans="1:16" x14ac:dyDescent="0.2">
      <c r="A41" s="216">
        <v>41</v>
      </c>
      <c r="B41" s="209">
        <v>28.92</v>
      </c>
      <c r="C41" s="210">
        <f>'soust.uk.JMK př.č.2'!$O$66+'soust.uk.JMK př.č.2'!$P$66</f>
        <v>18172</v>
      </c>
      <c r="D41" s="210">
        <f>'soust.uk.JMK př.č.2'!$L$66</f>
        <v>61</v>
      </c>
      <c r="E41" s="210">
        <f t="shared" si="0"/>
        <v>10315</v>
      </c>
      <c r="F41" s="210">
        <f t="shared" si="1"/>
        <v>7540</v>
      </c>
      <c r="I41" s="262"/>
      <c r="J41" s="284"/>
      <c r="P41" s="210">
        <f t="shared" si="2"/>
        <v>2714</v>
      </c>
    </row>
    <row r="42" spans="1:16" x14ac:dyDescent="0.2">
      <c r="A42" s="216">
        <v>42</v>
      </c>
      <c r="B42" s="209">
        <v>29.09</v>
      </c>
      <c r="C42" s="210">
        <f>'soust.uk.JMK př.č.2'!$O$66+'soust.uk.JMK př.č.2'!$P$66</f>
        <v>18172</v>
      </c>
      <c r="D42" s="210">
        <f>'soust.uk.JMK př.č.2'!$L$66</f>
        <v>61</v>
      </c>
      <c r="E42" s="210">
        <f t="shared" si="0"/>
        <v>10256</v>
      </c>
      <c r="F42" s="210">
        <f t="shared" si="1"/>
        <v>7496</v>
      </c>
      <c r="I42" s="262"/>
      <c r="J42" s="284"/>
      <c r="P42" s="210">
        <f t="shared" si="2"/>
        <v>2699</v>
      </c>
    </row>
    <row r="43" spans="1:16" x14ac:dyDescent="0.2">
      <c r="A43" s="216">
        <v>43</v>
      </c>
      <c r="B43" s="209">
        <v>29.25</v>
      </c>
      <c r="C43" s="210">
        <f>'soust.uk.JMK př.č.2'!$O$66+'soust.uk.JMK př.č.2'!$P$66</f>
        <v>18172</v>
      </c>
      <c r="D43" s="210">
        <f>'soust.uk.JMK př.č.2'!$L$66</f>
        <v>61</v>
      </c>
      <c r="E43" s="210">
        <f t="shared" si="0"/>
        <v>10200</v>
      </c>
      <c r="F43" s="210">
        <f t="shared" si="1"/>
        <v>7455</v>
      </c>
      <c r="I43" s="262"/>
      <c r="J43" s="284"/>
      <c r="P43" s="210">
        <f t="shared" si="2"/>
        <v>2684</v>
      </c>
    </row>
    <row r="44" spans="1:16" x14ac:dyDescent="0.2">
      <c r="A44" s="216">
        <v>44</v>
      </c>
      <c r="B44" s="209">
        <v>29.42</v>
      </c>
      <c r="C44" s="210">
        <f>'soust.uk.JMK př.č.2'!$O$66+'soust.uk.JMK př.č.2'!$P$66</f>
        <v>18172</v>
      </c>
      <c r="D44" s="210">
        <f>'soust.uk.JMK př.č.2'!$L$66</f>
        <v>61</v>
      </c>
      <c r="E44" s="210">
        <f t="shared" si="0"/>
        <v>10141</v>
      </c>
      <c r="F44" s="210">
        <f t="shared" si="1"/>
        <v>7412</v>
      </c>
      <c r="I44" s="262"/>
      <c r="J44" s="284"/>
      <c r="P44" s="210">
        <f t="shared" si="2"/>
        <v>2668</v>
      </c>
    </row>
    <row r="45" spans="1:16" x14ac:dyDescent="0.2">
      <c r="A45" s="216">
        <v>45</v>
      </c>
      <c r="B45" s="209">
        <v>29.59</v>
      </c>
      <c r="C45" s="210">
        <f>'soust.uk.JMK př.č.2'!$O$66+'soust.uk.JMK př.č.2'!$P$66</f>
        <v>18172</v>
      </c>
      <c r="D45" s="210">
        <f>'soust.uk.JMK př.č.2'!$L$66</f>
        <v>61</v>
      </c>
      <c r="E45" s="210">
        <f t="shared" si="0"/>
        <v>10084</v>
      </c>
      <c r="F45" s="210">
        <f t="shared" si="1"/>
        <v>7370</v>
      </c>
      <c r="I45" s="262"/>
      <c r="J45" s="284"/>
      <c r="P45" s="210">
        <f t="shared" si="2"/>
        <v>2653</v>
      </c>
    </row>
    <row r="46" spans="1:16" x14ac:dyDescent="0.2">
      <c r="A46" s="216">
        <v>46</v>
      </c>
      <c r="B46" s="209">
        <v>29.76</v>
      </c>
      <c r="C46" s="210">
        <f>'soust.uk.JMK př.č.2'!$O$66+'soust.uk.JMK př.č.2'!$P$66</f>
        <v>18172</v>
      </c>
      <c r="D46" s="210">
        <f>'soust.uk.JMK př.č.2'!$L$66</f>
        <v>61</v>
      </c>
      <c r="E46" s="210">
        <f t="shared" si="0"/>
        <v>10026</v>
      </c>
      <c r="F46" s="210">
        <f t="shared" si="1"/>
        <v>7327</v>
      </c>
      <c r="I46" s="262"/>
      <c r="J46" s="284"/>
      <c r="P46" s="210">
        <f t="shared" si="2"/>
        <v>2638</v>
      </c>
    </row>
    <row r="47" spans="1:16" x14ac:dyDescent="0.2">
      <c r="A47" s="216">
        <v>47</v>
      </c>
      <c r="B47" s="209">
        <v>29.93</v>
      </c>
      <c r="C47" s="210">
        <f>'soust.uk.JMK př.č.2'!$O$66+'soust.uk.JMK př.č.2'!$P$66</f>
        <v>18172</v>
      </c>
      <c r="D47" s="210">
        <f>'soust.uk.JMK př.č.2'!$L$66</f>
        <v>61</v>
      </c>
      <c r="E47" s="210">
        <f t="shared" si="0"/>
        <v>9970</v>
      </c>
      <c r="F47" s="210">
        <f t="shared" si="1"/>
        <v>7286</v>
      </c>
      <c r="I47" s="262"/>
      <c r="J47" s="284"/>
      <c r="P47" s="210">
        <f t="shared" si="2"/>
        <v>2623</v>
      </c>
    </row>
    <row r="48" spans="1:16" x14ac:dyDescent="0.2">
      <c r="A48" s="216">
        <v>48</v>
      </c>
      <c r="B48" s="209">
        <v>30.1</v>
      </c>
      <c r="C48" s="210">
        <f>'soust.uk.JMK př.č.2'!$O$66+'soust.uk.JMK př.č.2'!$P$66</f>
        <v>18172</v>
      </c>
      <c r="D48" s="210">
        <f>'soust.uk.JMK př.č.2'!$L$66</f>
        <v>61</v>
      </c>
      <c r="E48" s="210">
        <f t="shared" si="0"/>
        <v>9914</v>
      </c>
      <c r="F48" s="210">
        <f t="shared" si="1"/>
        <v>7245</v>
      </c>
      <c r="I48" s="262"/>
      <c r="J48" s="284"/>
      <c r="P48" s="210">
        <f t="shared" si="2"/>
        <v>2608</v>
      </c>
    </row>
    <row r="49" spans="1:20" x14ac:dyDescent="0.2">
      <c r="A49" s="216">
        <v>49</v>
      </c>
      <c r="B49" s="209">
        <v>30.26</v>
      </c>
      <c r="C49" s="210">
        <f>'soust.uk.JMK př.č.2'!$O$66+'soust.uk.JMK př.č.2'!$P$66</f>
        <v>18172</v>
      </c>
      <c r="D49" s="210">
        <f>'soust.uk.JMK př.č.2'!$L$66</f>
        <v>61</v>
      </c>
      <c r="E49" s="210">
        <f t="shared" si="0"/>
        <v>9861</v>
      </c>
      <c r="F49" s="210">
        <f t="shared" si="1"/>
        <v>7206</v>
      </c>
      <c r="I49" s="262"/>
      <c r="J49" s="284"/>
      <c r="P49" s="210">
        <f t="shared" si="2"/>
        <v>2594</v>
      </c>
    </row>
    <row r="50" spans="1:20" x14ac:dyDescent="0.2">
      <c r="A50" s="216">
        <v>50</v>
      </c>
      <c r="B50" s="209">
        <v>30.43</v>
      </c>
      <c r="C50" s="210">
        <f>'soust.uk.JMK př.č.2'!$O$66+'soust.uk.JMK př.č.2'!$P$66</f>
        <v>18172</v>
      </c>
      <c r="D50" s="210">
        <f>'soust.uk.JMK př.č.2'!$L$66</f>
        <v>61</v>
      </c>
      <c r="E50" s="210">
        <f t="shared" si="0"/>
        <v>9807</v>
      </c>
      <c r="F50" s="210">
        <f t="shared" si="1"/>
        <v>7166</v>
      </c>
      <c r="I50" s="262"/>
      <c r="J50" s="284"/>
      <c r="P50" s="210">
        <f t="shared" si="2"/>
        <v>2580</v>
      </c>
    </row>
    <row r="51" spans="1:20" x14ac:dyDescent="0.2">
      <c r="A51" s="216">
        <v>51</v>
      </c>
      <c r="B51" s="209">
        <v>30.6</v>
      </c>
      <c r="C51" s="210">
        <f>'soust.uk.JMK př.č.2'!$O$66+'soust.uk.JMK př.č.2'!$P$66</f>
        <v>18172</v>
      </c>
      <c r="D51" s="210">
        <f>'soust.uk.JMK př.č.2'!$L$66</f>
        <v>61</v>
      </c>
      <c r="E51" s="210">
        <f t="shared" si="0"/>
        <v>9752</v>
      </c>
      <c r="F51" s="210">
        <f t="shared" si="1"/>
        <v>7126</v>
      </c>
      <c r="H51" s="193"/>
      <c r="I51" s="262"/>
      <c r="J51" s="284"/>
      <c r="K51" s="217"/>
      <c r="P51" s="210">
        <f t="shared" si="2"/>
        <v>2565</v>
      </c>
      <c r="S51" s="220"/>
      <c r="T51" s="248"/>
    </row>
    <row r="52" spans="1:20" x14ac:dyDescent="0.2">
      <c r="A52" s="216">
        <v>52</v>
      </c>
      <c r="B52" s="209">
        <v>30.77</v>
      </c>
      <c r="C52" s="210">
        <f>'soust.uk.JMK př.č.2'!$O$66+'soust.uk.JMK př.č.2'!$P$66</f>
        <v>18172</v>
      </c>
      <c r="D52" s="210">
        <f>'soust.uk.JMK př.č.2'!$L$66</f>
        <v>61</v>
      </c>
      <c r="E52" s="210">
        <f t="shared" si="0"/>
        <v>9699</v>
      </c>
      <c r="F52" s="210">
        <f t="shared" si="1"/>
        <v>7087</v>
      </c>
      <c r="H52" s="193"/>
      <c r="I52" s="262"/>
      <c r="J52" s="284"/>
      <c r="K52" s="217"/>
      <c r="P52" s="210">
        <f t="shared" si="2"/>
        <v>2551</v>
      </c>
      <c r="S52" s="220"/>
      <c r="T52" s="248"/>
    </row>
    <row r="53" spans="1:20" x14ac:dyDescent="0.2">
      <c r="A53" s="216">
        <v>53</v>
      </c>
      <c r="B53" s="209">
        <v>30.93</v>
      </c>
      <c r="C53" s="210">
        <f>'soust.uk.JMK př.č.2'!$O$66+'soust.uk.JMK př.č.2'!$P$66</f>
        <v>18172</v>
      </c>
      <c r="D53" s="210">
        <f>'soust.uk.JMK př.č.2'!$L$66</f>
        <v>61</v>
      </c>
      <c r="E53" s="210">
        <f t="shared" si="0"/>
        <v>9649</v>
      </c>
      <c r="F53" s="210">
        <f t="shared" si="1"/>
        <v>7050</v>
      </c>
      <c r="H53" s="193"/>
      <c r="I53" s="262"/>
      <c r="J53" s="284"/>
      <c r="K53" s="217"/>
      <c r="P53" s="210">
        <f t="shared" si="2"/>
        <v>2538</v>
      </c>
      <c r="S53" s="220"/>
      <c r="T53" s="248"/>
    </row>
    <row r="54" spans="1:20" x14ac:dyDescent="0.2">
      <c r="A54" s="216">
        <v>54</v>
      </c>
      <c r="B54" s="209">
        <v>31.1</v>
      </c>
      <c r="C54" s="210">
        <f>'soust.uk.JMK př.č.2'!$O$66+'soust.uk.JMK př.č.2'!$P$66</f>
        <v>18172</v>
      </c>
      <c r="D54" s="210">
        <f>'soust.uk.JMK př.č.2'!$L$66</f>
        <v>61</v>
      </c>
      <c r="E54" s="210">
        <f t="shared" si="0"/>
        <v>9597</v>
      </c>
      <c r="F54" s="210">
        <f t="shared" si="1"/>
        <v>7012</v>
      </c>
      <c r="H54" s="193"/>
      <c r="I54" s="262"/>
      <c r="J54" s="284"/>
      <c r="K54" s="217"/>
      <c r="P54" s="210">
        <f t="shared" si="2"/>
        <v>2524</v>
      </c>
      <c r="S54" s="220"/>
      <c r="T54" s="248"/>
    </row>
    <row r="55" spans="1:20" x14ac:dyDescent="0.2">
      <c r="A55" s="216">
        <v>55</v>
      </c>
      <c r="B55" s="209">
        <v>31.27</v>
      </c>
      <c r="C55" s="210">
        <f>'soust.uk.JMK př.č.2'!$O$66+'soust.uk.JMK př.č.2'!$P$66</f>
        <v>18172</v>
      </c>
      <c r="D55" s="210">
        <f>'soust.uk.JMK př.č.2'!$L$66</f>
        <v>61</v>
      </c>
      <c r="E55" s="210">
        <f t="shared" si="0"/>
        <v>9546</v>
      </c>
      <c r="F55" s="210">
        <f t="shared" si="1"/>
        <v>6974</v>
      </c>
      <c r="H55" s="193"/>
      <c r="I55" s="262"/>
      <c r="J55" s="284"/>
      <c r="K55" s="217"/>
      <c r="P55" s="210">
        <f t="shared" si="2"/>
        <v>2511</v>
      </c>
      <c r="S55" s="220"/>
      <c r="T55" s="248"/>
    </row>
    <row r="56" spans="1:20" x14ac:dyDescent="0.2">
      <c r="A56" s="216">
        <v>56</v>
      </c>
      <c r="B56" s="209">
        <v>31.43</v>
      </c>
      <c r="C56" s="210">
        <f>'soust.uk.JMK př.č.2'!$O$66+'soust.uk.JMK př.č.2'!$P$66</f>
        <v>18172</v>
      </c>
      <c r="D56" s="210">
        <f>'soust.uk.JMK př.č.2'!$L$66</f>
        <v>61</v>
      </c>
      <c r="E56" s="210">
        <f t="shared" si="0"/>
        <v>9497</v>
      </c>
      <c r="F56" s="210">
        <f t="shared" si="1"/>
        <v>6938</v>
      </c>
      <c r="H56" s="193"/>
      <c r="I56" s="262"/>
      <c r="J56" s="284"/>
      <c r="K56" s="217"/>
      <c r="P56" s="210">
        <f t="shared" si="2"/>
        <v>2498</v>
      </c>
      <c r="S56" s="220"/>
      <c r="T56" s="248"/>
    </row>
    <row r="57" spans="1:20" x14ac:dyDescent="0.2">
      <c r="A57" s="216">
        <v>57</v>
      </c>
      <c r="B57" s="209">
        <v>31.6</v>
      </c>
      <c r="C57" s="210">
        <f>'soust.uk.JMK př.č.2'!$O$66+'soust.uk.JMK př.č.2'!$P$66</f>
        <v>18172</v>
      </c>
      <c r="D57" s="210">
        <f>'soust.uk.JMK př.č.2'!$L$66</f>
        <v>61</v>
      </c>
      <c r="E57" s="210">
        <f t="shared" si="0"/>
        <v>9446</v>
      </c>
      <c r="F57" s="210">
        <f t="shared" si="1"/>
        <v>6901</v>
      </c>
      <c r="H57" s="193"/>
      <c r="I57" s="262"/>
      <c r="J57" s="284"/>
      <c r="K57" s="217"/>
      <c r="P57" s="210">
        <f t="shared" si="2"/>
        <v>2484</v>
      </c>
      <c r="S57" s="220"/>
      <c r="T57" s="248"/>
    </row>
    <row r="58" spans="1:20" x14ac:dyDescent="0.2">
      <c r="A58" s="216">
        <v>58</v>
      </c>
      <c r="B58" s="209">
        <v>31.77</v>
      </c>
      <c r="C58" s="210">
        <f>'soust.uk.JMK př.č.2'!$O$66+'soust.uk.JMK př.č.2'!$P$66</f>
        <v>18172</v>
      </c>
      <c r="D58" s="210">
        <f>'soust.uk.JMK př.č.2'!$L$66</f>
        <v>61</v>
      </c>
      <c r="E58" s="210">
        <f t="shared" si="0"/>
        <v>9396</v>
      </c>
      <c r="F58" s="210">
        <f t="shared" si="1"/>
        <v>6864</v>
      </c>
      <c r="H58" s="193"/>
      <c r="I58" s="262"/>
      <c r="J58" s="284"/>
      <c r="K58" s="217"/>
      <c r="P58" s="210">
        <f t="shared" si="2"/>
        <v>2471</v>
      </c>
      <c r="S58" s="220"/>
      <c r="T58" s="248"/>
    </row>
    <row r="59" spans="1:20" x14ac:dyDescent="0.2">
      <c r="A59" s="216">
        <v>59</v>
      </c>
      <c r="B59" s="209">
        <v>31.93</v>
      </c>
      <c r="C59" s="210">
        <f>'soust.uk.JMK př.č.2'!$O$66+'soust.uk.JMK př.č.2'!$P$66</f>
        <v>18172</v>
      </c>
      <c r="D59" s="210">
        <f>'soust.uk.JMK př.č.2'!$L$66</f>
        <v>61</v>
      </c>
      <c r="E59" s="210">
        <f t="shared" si="0"/>
        <v>9348</v>
      </c>
      <c r="F59" s="210">
        <f t="shared" si="1"/>
        <v>6829</v>
      </c>
      <c r="H59" s="193"/>
      <c r="I59" s="262"/>
      <c r="J59" s="284"/>
      <c r="K59" s="217"/>
      <c r="P59" s="210">
        <f t="shared" si="2"/>
        <v>2458</v>
      </c>
      <c r="S59" s="220"/>
      <c r="T59" s="248"/>
    </row>
    <row r="60" spans="1:20" x14ac:dyDescent="0.2">
      <c r="A60" s="216">
        <v>60</v>
      </c>
      <c r="B60" s="209">
        <v>32.1</v>
      </c>
      <c r="C60" s="210">
        <f>'soust.uk.JMK př.č.2'!$O$66+'soust.uk.JMK př.č.2'!$P$66</f>
        <v>18172</v>
      </c>
      <c r="D60" s="210">
        <f>'soust.uk.JMK př.č.2'!$L$66</f>
        <v>61</v>
      </c>
      <c r="E60" s="210">
        <f t="shared" si="0"/>
        <v>9299</v>
      </c>
      <c r="F60" s="210">
        <f t="shared" si="1"/>
        <v>6793</v>
      </c>
      <c r="H60" s="193"/>
      <c r="I60" s="262"/>
      <c r="J60" s="284"/>
      <c r="K60" s="217"/>
      <c r="P60" s="210">
        <f t="shared" si="2"/>
        <v>2445</v>
      </c>
      <c r="S60" s="220"/>
      <c r="T60" s="248"/>
    </row>
    <row r="61" spans="1:20" x14ac:dyDescent="0.2">
      <c r="A61" s="216">
        <v>61</v>
      </c>
      <c r="B61" s="209">
        <v>32.26</v>
      </c>
      <c r="C61" s="210">
        <f>'soust.uk.JMK př.č.2'!$O$66+'soust.uk.JMK př.č.2'!$P$66</f>
        <v>18172</v>
      </c>
      <c r="D61" s="210">
        <f>'soust.uk.JMK př.č.2'!$L$66</f>
        <v>61</v>
      </c>
      <c r="E61" s="210">
        <f t="shared" si="0"/>
        <v>9255</v>
      </c>
      <c r="F61" s="210">
        <f t="shared" si="1"/>
        <v>6760</v>
      </c>
      <c r="H61" s="193"/>
      <c r="I61" s="262"/>
      <c r="J61" s="284"/>
      <c r="K61" s="217"/>
      <c r="P61" s="210">
        <f t="shared" si="2"/>
        <v>2434</v>
      </c>
      <c r="S61" s="220"/>
      <c r="T61" s="248"/>
    </row>
    <row r="62" spans="1:20" x14ac:dyDescent="0.2">
      <c r="A62" s="216">
        <v>62</v>
      </c>
      <c r="B62" s="209">
        <v>32.43</v>
      </c>
      <c r="C62" s="210">
        <f>'soust.uk.JMK př.č.2'!$O$66+'soust.uk.JMK př.č.2'!$P$66</f>
        <v>18172</v>
      </c>
      <c r="D62" s="210">
        <f>'soust.uk.JMK př.č.2'!$L$66</f>
        <v>61</v>
      </c>
      <c r="E62" s="210">
        <f t="shared" si="0"/>
        <v>9206</v>
      </c>
      <c r="F62" s="210">
        <f t="shared" si="1"/>
        <v>6724</v>
      </c>
      <c r="H62" s="193"/>
      <c r="I62" s="262"/>
      <c r="J62" s="284"/>
      <c r="K62" s="217"/>
      <c r="P62" s="210">
        <f t="shared" si="2"/>
        <v>2421</v>
      </c>
      <c r="S62" s="220"/>
      <c r="T62" s="248"/>
    </row>
    <row r="63" spans="1:20" x14ac:dyDescent="0.2">
      <c r="A63" s="216">
        <v>63</v>
      </c>
      <c r="B63" s="209">
        <v>32.590000000000003</v>
      </c>
      <c r="C63" s="210">
        <f>'soust.uk.JMK př.č.2'!$O$66+'soust.uk.JMK př.č.2'!$P$66</f>
        <v>18172</v>
      </c>
      <c r="D63" s="210">
        <f>'soust.uk.JMK př.č.2'!$L$66</f>
        <v>61</v>
      </c>
      <c r="E63" s="210">
        <f t="shared" si="0"/>
        <v>9161</v>
      </c>
      <c r="F63" s="210">
        <f t="shared" si="1"/>
        <v>6691</v>
      </c>
      <c r="H63" s="193"/>
      <c r="I63" s="262"/>
      <c r="J63" s="284"/>
      <c r="K63" s="217"/>
      <c r="P63" s="210">
        <f t="shared" si="2"/>
        <v>2409</v>
      </c>
      <c r="S63" s="220"/>
      <c r="T63" s="248"/>
    </row>
    <row r="64" spans="1:20" x14ac:dyDescent="0.2">
      <c r="A64" s="216">
        <v>64</v>
      </c>
      <c r="B64" s="209">
        <v>32.76</v>
      </c>
      <c r="C64" s="210">
        <f>'soust.uk.JMK př.č.2'!$O$66+'soust.uk.JMK př.č.2'!$P$66</f>
        <v>18172</v>
      </c>
      <c r="D64" s="210">
        <f>'soust.uk.JMK př.č.2'!$L$66</f>
        <v>61</v>
      </c>
      <c r="E64" s="210">
        <f t="shared" si="0"/>
        <v>9113</v>
      </c>
      <c r="F64" s="210">
        <f t="shared" si="1"/>
        <v>6656</v>
      </c>
      <c r="H64" s="193"/>
      <c r="I64" s="262"/>
      <c r="J64" s="284"/>
      <c r="K64" s="217"/>
      <c r="P64" s="210">
        <f t="shared" si="2"/>
        <v>2396</v>
      </c>
      <c r="S64" s="220"/>
      <c r="T64" s="248"/>
    </row>
    <row r="65" spans="1:20" x14ac:dyDescent="0.2">
      <c r="A65" s="216">
        <v>65</v>
      </c>
      <c r="B65" s="209">
        <v>32.92</v>
      </c>
      <c r="C65" s="210">
        <f>'soust.uk.JMK př.č.2'!$O$66+'soust.uk.JMK př.č.2'!$P$66</f>
        <v>18172</v>
      </c>
      <c r="D65" s="210">
        <f>'soust.uk.JMK př.č.2'!$L$66</f>
        <v>61</v>
      </c>
      <c r="E65" s="210">
        <f t="shared" si="0"/>
        <v>9070</v>
      </c>
      <c r="F65" s="210">
        <f t="shared" si="1"/>
        <v>6624</v>
      </c>
      <c r="H65" s="193"/>
      <c r="I65" s="262"/>
      <c r="J65" s="284"/>
      <c r="K65" s="217"/>
      <c r="P65" s="210">
        <f t="shared" si="2"/>
        <v>2385</v>
      </c>
      <c r="S65" s="220"/>
      <c r="T65" s="248"/>
    </row>
    <row r="66" spans="1:20" x14ac:dyDescent="0.2">
      <c r="A66" s="216">
        <v>66</v>
      </c>
      <c r="B66" s="209">
        <v>33.08</v>
      </c>
      <c r="C66" s="210">
        <f>'soust.uk.JMK př.č.2'!$O$66+'soust.uk.JMK př.č.2'!$P$66</f>
        <v>18172</v>
      </c>
      <c r="D66" s="210">
        <f>'soust.uk.JMK př.č.2'!$L$66</f>
        <v>61</v>
      </c>
      <c r="E66" s="210">
        <f t="shared" si="0"/>
        <v>9026</v>
      </c>
      <c r="F66" s="210">
        <f t="shared" si="1"/>
        <v>6592</v>
      </c>
      <c r="H66" s="193"/>
      <c r="I66" s="262"/>
      <c r="J66" s="284"/>
      <c r="K66" s="217"/>
      <c r="P66" s="210">
        <f t="shared" si="2"/>
        <v>2373</v>
      </c>
      <c r="S66" s="220"/>
      <c r="T66" s="248"/>
    </row>
    <row r="67" spans="1:20" x14ac:dyDescent="0.2">
      <c r="A67" s="216">
        <v>67</v>
      </c>
      <c r="B67" s="209">
        <v>33.24</v>
      </c>
      <c r="C67" s="210">
        <f>'soust.uk.JMK př.č.2'!$O$66+'soust.uk.JMK př.č.2'!$P$66</f>
        <v>18172</v>
      </c>
      <c r="D67" s="210">
        <f>'soust.uk.JMK př.č.2'!$L$66</f>
        <v>61</v>
      </c>
      <c r="E67" s="210">
        <f t="shared" si="0"/>
        <v>8983</v>
      </c>
      <c r="F67" s="210">
        <f t="shared" si="1"/>
        <v>6560</v>
      </c>
      <c r="H67" s="193"/>
      <c r="I67" s="262"/>
      <c r="J67" s="284"/>
      <c r="K67" s="217"/>
      <c r="P67" s="210">
        <f t="shared" si="2"/>
        <v>2362</v>
      </c>
      <c r="S67" s="220"/>
      <c r="T67" s="248"/>
    </row>
    <row r="68" spans="1:20" x14ac:dyDescent="0.2">
      <c r="A68" s="216">
        <v>68</v>
      </c>
      <c r="B68" s="209">
        <v>33.4</v>
      </c>
      <c r="C68" s="210">
        <f>'soust.uk.JMK př.č.2'!$O$66+'soust.uk.JMK př.č.2'!$P$66</f>
        <v>18172</v>
      </c>
      <c r="D68" s="210">
        <f>'soust.uk.JMK př.č.2'!$L$66</f>
        <v>61</v>
      </c>
      <c r="E68" s="210">
        <f t="shared" si="0"/>
        <v>8940</v>
      </c>
      <c r="F68" s="210">
        <f t="shared" si="1"/>
        <v>6529</v>
      </c>
      <c r="H68" s="193"/>
      <c r="I68" s="262"/>
      <c r="J68" s="284"/>
      <c r="K68" s="217"/>
      <c r="P68" s="210">
        <f t="shared" si="2"/>
        <v>2350</v>
      </c>
      <c r="S68" s="220"/>
      <c r="T68" s="248"/>
    </row>
    <row r="69" spans="1:20" x14ac:dyDescent="0.2">
      <c r="A69" s="216">
        <v>69</v>
      </c>
      <c r="B69" s="209">
        <v>33.56</v>
      </c>
      <c r="C69" s="210">
        <f>'soust.uk.JMK př.č.2'!$O$66+'soust.uk.JMK př.č.2'!$P$66</f>
        <v>18172</v>
      </c>
      <c r="D69" s="210">
        <f>'soust.uk.JMK př.č.2'!$L$66</f>
        <v>61</v>
      </c>
      <c r="E69" s="210">
        <f t="shared" si="0"/>
        <v>8898</v>
      </c>
      <c r="F69" s="210">
        <f t="shared" si="1"/>
        <v>6498</v>
      </c>
      <c r="H69" s="193"/>
      <c r="I69" s="262"/>
      <c r="J69" s="284"/>
      <c r="K69" s="217"/>
      <c r="P69" s="210">
        <f t="shared" si="2"/>
        <v>2339</v>
      </c>
      <c r="S69" s="220"/>
      <c r="T69" s="248"/>
    </row>
    <row r="70" spans="1:20" x14ac:dyDescent="0.2">
      <c r="A70" s="216">
        <v>70</v>
      </c>
      <c r="B70" s="209">
        <v>33.72</v>
      </c>
      <c r="C70" s="210">
        <f>'soust.uk.JMK př.č.2'!$O$66+'soust.uk.JMK př.č.2'!$P$66</f>
        <v>18172</v>
      </c>
      <c r="D70" s="210">
        <f>'soust.uk.JMK př.č.2'!$L$66</f>
        <v>61</v>
      </c>
      <c r="E70" s="210">
        <f t="shared" si="0"/>
        <v>8856</v>
      </c>
      <c r="F70" s="210">
        <f t="shared" si="1"/>
        <v>6467</v>
      </c>
      <c r="H70" s="193"/>
      <c r="I70" s="262"/>
      <c r="J70" s="284"/>
      <c r="K70" s="217"/>
      <c r="P70" s="210">
        <f t="shared" si="2"/>
        <v>2328</v>
      </c>
      <c r="S70" s="220"/>
      <c r="T70" s="248"/>
    </row>
    <row r="71" spans="1:20" x14ac:dyDescent="0.2">
      <c r="A71" s="216">
        <v>71</v>
      </c>
      <c r="B71" s="209">
        <v>33.880000000000003</v>
      </c>
      <c r="C71" s="210">
        <f>'soust.uk.JMK př.č.2'!$O$66+'soust.uk.JMK př.č.2'!$P$66</f>
        <v>18172</v>
      </c>
      <c r="D71" s="210">
        <f>'soust.uk.JMK př.č.2'!$L$66</f>
        <v>61</v>
      </c>
      <c r="E71" s="210">
        <f t="shared" si="0"/>
        <v>8814</v>
      </c>
      <c r="F71" s="210">
        <f t="shared" si="1"/>
        <v>6436</v>
      </c>
      <c r="H71" s="193"/>
      <c r="I71" s="262"/>
      <c r="J71" s="284"/>
      <c r="K71" s="217"/>
      <c r="P71" s="210">
        <f t="shared" si="2"/>
        <v>2317</v>
      </c>
      <c r="S71" s="220"/>
      <c r="T71" s="248"/>
    </row>
    <row r="72" spans="1:20" x14ac:dyDescent="0.2">
      <c r="A72" s="216">
        <v>72</v>
      </c>
      <c r="B72" s="209">
        <v>34.04</v>
      </c>
      <c r="C72" s="210">
        <f>'soust.uk.JMK př.č.2'!$O$66+'soust.uk.JMK př.č.2'!$P$66</f>
        <v>18172</v>
      </c>
      <c r="D72" s="210">
        <f>'soust.uk.JMK př.č.2'!$L$66</f>
        <v>61</v>
      </c>
      <c r="E72" s="210">
        <f t="shared" si="0"/>
        <v>8773</v>
      </c>
      <c r="F72" s="210">
        <f t="shared" si="1"/>
        <v>6406</v>
      </c>
      <c r="H72" s="193"/>
      <c r="I72" s="262"/>
      <c r="J72" s="284"/>
      <c r="K72" s="217"/>
      <c r="P72" s="210">
        <f t="shared" si="2"/>
        <v>2306</v>
      </c>
      <c r="S72" s="220"/>
      <c r="T72" s="248"/>
    </row>
    <row r="73" spans="1:20" x14ac:dyDescent="0.2">
      <c r="A73" s="216">
        <v>73</v>
      </c>
      <c r="B73" s="209">
        <v>34.19</v>
      </c>
      <c r="C73" s="210">
        <f>'soust.uk.JMK př.č.2'!$O$66+'soust.uk.JMK př.č.2'!$P$66</f>
        <v>18172</v>
      </c>
      <c r="D73" s="210">
        <f>'soust.uk.JMK př.č.2'!$L$66</f>
        <v>61</v>
      </c>
      <c r="E73" s="210">
        <f t="shared" si="0"/>
        <v>8735</v>
      </c>
      <c r="F73" s="210">
        <f t="shared" si="1"/>
        <v>6378</v>
      </c>
      <c r="H73" s="193"/>
      <c r="I73" s="262"/>
      <c r="J73" s="284"/>
      <c r="K73" s="217"/>
      <c r="P73" s="210">
        <f t="shared" si="2"/>
        <v>2296</v>
      </c>
      <c r="S73" s="220"/>
      <c r="T73" s="248"/>
    </row>
    <row r="74" spans="1:20" x14ac:dyDescent="0.2">
      <c r="A74" s="216">
        <v>74</v>
      </c>
      <c r="B74" s="209">
        <v>34.35</v>
      </c>
      <c r="C74" s="210">
        <f>'soust.uk.JMK př.č.2'!$O$66+'soust.uk.JMK př.č.2'!$P$66</f>
        <v>18172</v>
      </c>
      <c r="D74" s="210">
        <f>'soust.uk.JMK př.č.2'!$L$66</f>
        <v>61</v>
      </c>
      <c r="E74" s="210">
        <f t="shared" ref="E74:E137" si="3">SUM(F74,P74,D74)</f>
        <v>8694</v>
      </c>
      <c r="F74" s="210">
        <f t="shared" ref="F74:F137" si="4">ROUND(1/B74*C74*12,0)</f>
        <v>6348</v>
      </c>
      <c r="H74" s="193"/>
      <c r="I74" s="262"/>
      <c r="J74" s="284"/>
      <c r="K74" s="217"/>
      <c r="P74" s="210">
        <f t="shared" si="2"/>
        <v>2285</v>
      </c>
      <c r="S74" s="220"/>
      <c r="T74" s="248"/>
    </row>
    <row r="75" spans="1:20" x14ac:dyDescent="0.2">
      <c r="A75" s="216">
        <v>75</v>
      </c>
      <c r="B75" s="209">
        <v>34.5</v>
      </c>
      <c r="C75" s="210">
        <f>'soust.uk.JMK př.č.2'!$O$66+'soust.uk.JMK př.č.2'!$P$66</f>
        <v>18172</v>
      </c>
      <c r="D75" s="210">
        <f>'soust.uk.JMK př.č.2'!$L$66</f>
        <v>61</v>
      </c>
      <c r="E75" s="210">
        <f t="shared" si="3"/>
        <v>8658</v>
      </c>
      <c r="F75" s="210">
        <f t="shared" si="4"/>
        <v>6321</v>
      </c>
      <c r="H75" s="193"/>
      <c r="I75" s="262"/>
      <c r="J75" s="284"/>
      <c r="K75" s="217"/>
      <c r="P75" s="210">
        <f t="shared" ref="P75:P138" si="5">ROUND((F75*36%),0)</f>
        <v>2276</v>
      </c>
      <c r="S75" s="220"/>
      <c r="T75" s="248"/>
    </row>
    <row r="76" spans="1:20" x14ac:dyDescent="0.2">
      <c r="A76" s="216">
        <v>76</v>
      </c>
      <c r="B76" s="209">
        <v>34.65</v>
      </c>
      <c r="C76" s="210">
        <f>'soust.uk.JMK př.č.2'!$O$66+'soust.uk.JMK př.č.2'!$P$66</f>
        <v>18172</v>
      </c>
      <c r="D76" s="210">
        <f>'soust.uk.JMK př.č.2'!$L$66</f>
        <v>61</v>
      </c>
      <c r="E76" s="210">
        <f t="shared" si="3"/>
        <v>8619</v>
      </c>
      <c r="F76" s="210">
        <f t="shared" si="4"/>
        <v>6293</v>
      </c>
      <c r="H76" s="193"/>
      <c r="I76" s="262"/>
      <c r="J76" s="284"/>
      <c r="K76" s="217"/>
      <c r="P76" s="210">
        <f t="shared" si="5"/>
        <v>2265</v>
      </c>
      <c r="S76" s="220"/>
      <c r="T76" s="248"/>
    </row>
    <row r="77" spans="1:20" x14ac:dyDescent="0.2">
      <c r="A77" s="216">
        <v>77</v>
      </c>
      <c r="B77" s="209">
        <v>34.81</v>
      </c>
      <c r="C77" s="210">
        <f>'soust.uk.JMK př.č.2'!$O$66+'soust.uk.JMK př.č.2'!$P$66</f>
        <v>18172</v>
      </c>
      <c r="D77" s="210">
        <f>'soust.uk.JMK př.č.2'!$L$66</f>
        <v>61</v>
      </c>
      <c r="E77" s="210">
        <f t="shared" si="3"/>
        <v>8580</v>
      </c>
      <c r="F77" s="210">
        <f t="shared" si="4"/>
        <v>6264</v>
      </c>
      <c r="H77" s="193"/>
      <c r="I77" s="262"/>
      <c r="J77" s="284"/>
      <c r="K77" s="217"/>
      <c r="P77" s="210">
        <f t="shared" si="5"/>
        <v>2255</v>
      </c>
      <c r="S77" s="220"/>
      <c r="T77" s="248"/>
    </row>
    <row r="78" spans="1:20" x14ac:dyDescent="0.2">
      <c r="A78" s="216">
        <v>78</v>
      </c>
      <c r="B78" s="209">
        <v>34.96</v>
      </c>
      <c r="C78" s="210">
        <f>'soust.uk.JMK př.č.2'!$O$66+'soust.uk.JMK př.č.2'!$P$66</f>
        <v>18172</v>
      </c>
      <c r="D78" s="210">
        <f>'soust.uk.JMK př.č.2'!$L$66</f>
        <v>61</v>
      </c>
      <c r="E78" s="210">
        <f t="shared" si="3"/>
        <v>8545</v>
      </c>
      <c r="F78" s="210">
        <f t="shared" si="4"/>
        <v>6238</v>
      </c>
      <c r="H78" s="193"/>
      <c r="I78" s="262"/>
      <c r="J78" s="284"/>
      <c r="K78" s="217"/>
      <c r="P78" s="210">
        <f t="shared" si="5"/>
        <v>2246</v>
      </c>
      <c r="S78" s="220"/>
      <c r="T78" s="248"/>
    </row>
    <row r="79" spans="1:20" x14ac:dyDescent="0.2">
      <c r="A79" s="216">
        <v>79</v>
      </c>
      <c r="B79" s="209">
        <v>35.1</v>
      </c>
      <c r="C79" s="210">
        <f>'soust.uk.JMK př.č.2'!$O$66+'soust.uk.JMK př.č.2'!$P$66</f>
        <v>18172</v>
      </c>
      <c r="D79" s="210">
        <f>'soust.uk.JMK př.č.2'!$L$66</f>
        <v>61</v>
      </c>
      <c r="E79" s="210">
        <f t="shared" si="3"/>
        <v>8511</v>
      </c>
      <c r="F79" s="210">
        <f t="shared" si="4"/>
        <v>6213</v>
      </c>
      <c r="H79" s="193"/>
      <c r="I79" s="262"/>
      <c r="J79" s="284"/>
      <c r="K79" s="217"/>
      <c r="P79" s="210">
        <f t="shared" si="5"/>
        <v>2237</v>
      </c>
      <c r="S79" s="220"/>
      <c r="T79" s="248"/>
    </row>
    <row r="80" spans="1:20" x14ac:dyDescent="0.2">
      <c r="A80" s="216">
        <v>80</v>
      </c>
      <c r="B80" s="209">
        <v>35.25</v>
      </c>
      <c r="C80" s="210">
        <f>'soust.uk.JMK př.č.2'!$O$66+'soust.uk.JMK př.č.2'!$P$66</f>
        <v>18172</v>
      </c>
      <c r="D80" s="210">
        <f>'soust.uk.JMK př.č.2'!$L$66</f>
        <v>61</v>
      </c>
      <c r="E80" s="210">
        <f t="shared" si="3"/>
        <v>8474</v>
      </c>
      <c r="F80" s="210">
        <f t="shared" si="4"/>
        <v>6186</v>
      </c>
      <c r="H80" s="193"/>
      <c r="I80" s="262"/>
      <c r="J80" s="284"/>
      <c r="K80" s="217"/>
      <c r="P80" s="210">
        <f t="shared" si="5"/>
        <v>2227</v>
      </c>
      <c r="S80" s="220"/>
      <c r="T80" s="248"/>
    </row>
    <row r="81" spans="1:20" x14ac:dyDescent="0.2">
      <c r="A81" s="216">
        <v>81</v>
      </c>
      <c r="B81" s="209">
        <v>35.4</v>
      </c>
      <c r="C81" s="210">
        <f>'soust.uk.JMK př.č.2'!$O$66+'soust.uk.JMK př.č.2'!$P$66</f>
        <v>18172</v>
      </c>
      <c r="D81" s="210">
        <f>'soust.uk.JMK př.č.2'!$L$66</f>
        <v>61</v>
      </c>
      <c r="E81" s="210">
        <f t="shared" si="3"/>
        <v>8439</v>
      </c>
      <c r="F81" s="210">
        <f t="shared" si="4"/>
        <v>6160</v>
      </c>
      <c r="H81" s="193"/>
      <c r="I81" s="262"/>
      <c r="J81" s="284"/>
      <c r="K81" s="217"/>
      <c r="P81" s="210">
        <f t="shared" si="5"/>
        <v>2218</v>
      </c>
      <c r="S81" s="220"/>
      <c r="T81" s="248"/>
    </row>
    <row r="82" spans="1:20" x14ac:dyDescent="0.2">
      <c r="A82" s="216">
        <v>82</v>
      </c>
      <c r="B82" s="209">
        <v>35.54</v>
      </c>
      <c r="C82" s="210">
        <f>'soust.uk.JMK př.č.2'!$O$66+'soust.uk.JMK př.č.2'!$P$66</f>
        <v>18172</v>
      </c>
      <c r="D82" s="210">
        <f>'soust.uk.JMK př.č.2'!$L$66</f>
        <v>61</v>
      </c>
      <c r="E82" s="210">
        <f t="shared" si="3"/>
        <v>8406</v>
      </c>
      <c r="F82" s="210">
        <f t="shared" si="4"/>
        <v>6136</v>
      </c>
      <c r="H82" s="193"/>
      <c r="I82" s="262"/>
      <c r="J82" s="284"/>
      <c r="K82" s="217"/>
      <c r="P82" s="210">
        <f t="shared" si="5"/>
        <v>2209</v>
      </c>
      <c r="S82" s="220"/>
      <c r="T82" s="248"/>
    </row>
    <row r="83" spans="1:20" x14ac:dyDescent="0.2">
      <c r="A83" s="216">
        <v>83</v>
      </c>
      <c r="B83" s="209">
        <v>35.68</v>
      </c>
      <c r="C83" s="210">
        <f>'soust.uk.JMK př.č.2'!$O$66+'soust.uk.JMK př.č.2'!$P$66</f>
        <v>18172</v>
      </c>
      <c r="D83" s="210">
        <f>'soust.uk.JMK př.č.2'!$L$66</f>
        <v>61</v>
      </c>
      <c r="E83" s="210">
        <f t="shared" si="3"/>
        <v>8373</v>
      </c>
      <c r="F83" s="210">
        <f t="shared" si="4"/>
        <v>6112</v>
      </c>
      <c r="H83" s="193"/>
      <c r="I83" s="262"/>
      <c r="J83" s="284"/>
      <c r="K83" s="217"/>
      <c r="P83" s="210">
        <f t="shared" si="5"/>
        <v>2200</v>
      </c>
      <c r="S83" s="220"/>
      <c r="T83" s="248"/>
    </row>
    <row r="84" spans="1:20" x14ac:dyDescent="0.2">
      <c r="A84" s="216">
        <v>84</v>
      </c>
      <c r="B84" s="209">
        <v>35.83</v>
      </c>
      <c r="C84" s="210">
        <f>'soust.uk.JMK př.č.2'!$O$66+'soust.uk.JMK př.č.2'!$P$66</f>
        <v>18172</v>
      </c>
      <c r="D84" s="210">
        <f>'soust.uk.JMK př.č.2'!$L$66</f>
        <v>61</v>
      </c>
      <c r="E84" s="210">
        <f t="shared" si="3"/>
        <v>8338</v>
      </c>
      <c r="F84" s="210">
        <f t="shared" si="4"/>
        <v>6086</v>
      </c>
      <c r="H84" s="193"/>
      <c r="I84" s="262"/>
      <c r="J84" s="284"/>
      <c r="K84" s="217"/>
      <c r="P84" s="210">
        <f t="shared" si="5"/>
        <v>2191</v>
      </c>
      <c r="S84" s="220"/>
      <c r="T84" s="248"/>
    </row>
    <row r="85" spans="1:20" x14ac:dyDescent="0.2">
      <c r="A85" s="216">
        <v>85</v>
      </c>
      <c r="B85" s="209">
        <v>35.96</v>
      </c>
      <c r="C85" s="210">
        <f>'soust.uk.JMK př.č.2'!$O$66+'soust.uk.JMK př.č.2'!$P$66</f>
        <v>18172</v>
      </c>
      <c r="D85" s="210">
        <f>'soust.uk.JMK př.č.2'!$L$66</f>
        <v>61</v>
      </c>
      <c r="E85" s="210">
        <f t="shared" si="3"/>
        <v>8308</v>
      </c>
      <c r="F85" s="210">
        <f t="shared" si="4"/>
        <v>6064</v>
      </c>
      <c r="H85" s="193"/>
      <c r="I85" s="262"/>
      <c r="J85" s="284"/>
      <c r="K85" s="217"/>
      <c r="P85" s="210">
        <f t="shared" si="5"/>
        <v>2183</v>
      </c>
      <c r="S85" s="220"/>
      <c r="T85" s="248"/>
    </row>
    <row r="86" spans="1:20" x14ac:dyDescent="0.2">
      <c r="A86" s="216">
        <v>86</v>
      </c>
      <c r="B86" s="209">
        <v>36.1</v>
      </c>
      <c r="C86" s="210">
        <f>'soust.uk.JMK př.č.2'!$O$66+'soust.uk.JMK př.č.2'!$P$66</f>
        <v>18172</v>
      </c>
      <c r="D86" s="210">
        <f>'soust.uk.JMK př.č.2'!$L$66</f>
        <v>61</v>
      </c>
      <c r="E86" s="210">
        <f t="shared" si="3"/>
        <v>8277</v>
      </c>
      <c r="F86" s="210">
        <f t="shared" si="4"/>
        <v>6041</v>
      </c>
      <c r="H86" s="193"/>
      <c r="I86" s="262"/>
      <c r="J86" s="284"/>
      <c r="K86" s="217"/>
      <c r="P86" s="210">
        <f t="shared" si="5"/>
        <v>2175</v>
      </c>
      <c r="S86" s="220"/>
      <c r="T86" s="248"/>
    </row>
    <row r="87" spans="1:20" x14ac:dyDescent="0.2">
      <c r="A87" s="216">
        <v>87</v>
      </c>
      <c r="B87" s="209">
        <v>36.24</v>
      </c>
      <c r="C87" s="210">
        <f>'soust.uk.JMK př.č.2'!$O$66+'soust.uk.JMK př.č.2'!$P$66</f>
        <v>18172</v>
      </c>
      <c r="D87" s="210">
        <f>'soust.uk.JMK př.č.2'!$L$66</f>
        <v>61</v>
      </c>
      <c r="E87" s="210">
        <f t="shared" si="3"/>
        <v>8244</v>
      </c>
      <c r="F87" s="210">
        <f t="shared" si="4"/>
        <v>6017</v>
      </c>
      <c r="H87" s="193"/>
      <c r="I87" s="262"/>
      <c r="J87" s="284"/>
      <c r="K87" s="217"/>
      <c r="P87" s="210">
        <f t="shared" si="5"/>
        <v>2166</v>
      </c>
      <c r="S87" s="220"/>
      <c r="T87" s="248"/>
    </row>
    <row r="88" spans="1:20" x14ac:dyDescent="0.2">
      <c r="A88" s="216">
        <v>88</v>
      </c>
      <c r="B88" s="209">
        <v>36.369999999999997</v>
      </c>
      <c r="C88" s="210">
        <f>'soust.uk.JMK př.č.2'!$O$66+'soust.uk.JMK př.č.2'!$P$66</f>
        <v>18172</v>
      </c>
      <c r="D88" s="210">
        <f>'soust.uk.JMK př.č.2'!$L$66</f>
        <v>61</v>
      </c>
      <c r="E88" s="210">
        <f t="shared" si="3"/>
        <v>8216</v>
      </c>
      <c r="F88" s="210">
        <f t="shared" si="4"/>
        <v>5996</v>
      </c>
      <c r="H88" s="193"/>
      <c r="I88" s="262"/>
      <c r="J88" s="284"/>
      <c r="K88" s="217"/>
      <c r="P88" s="210">
        <f t="shared" si="5"/>
        <v>2159</v>
      </c>
      <c r="S88" s="220"/>
      <c r="T88" s="248"/>
    </row>
    <row r="89" spans="1:20" x14ac:dyDescent="0.2">
      <c r="A89" s="216">
        <v>89</v>
      </c>
      <c r="B89" s="209">
        <v>36.5</v>
      </c>
      <c r="C89" s="210">
        <f>'soust.uk.JMK př.č.2'!$O$66+'soust.uk.JMK př.č.2'!$P$66</f>
        <v>18172</v>
      </c>
      <c r="D89" s="210">
        <f>'soust.uk.JMK př.č.2'!$L$66</f>
        <v>61</v>
      </c>
      <c r="E89" s="210">
        <f t="shared" si="3"/>
        <v>8186</v>
      </c>
      <c r="F89" s="210">
        <f t="shared" si="4"/>
        <v>5974</v>
      </c>
      <c r="H89" s="193"/>
      <c r="I89" s="262"/>
      <c r="J89" s="284"/>
      <c r="K89" s="217"/>
      <c r="P89" s="210">
        <f t="shared" si="5"/>
        <v>2151</v>
      </c>
      <c r="S89" s="220"/>
      <c r="T89" s="248"/>
    </row>
    <row r="90" spans="1:20" x14ac:dyDescent="0.2">
      <c r="A90" s="216">
        <v>90</v>
      </c>
      <c r="B90" s="209">
        <v>36.630000000000003</v>
      </c>
      <c r="C90" s="210">
        <f>'soust.uk.JMK př.č.2'!$O$66+'soust.uk.JMK př.č.2'!$P$66</f>
        <v>18172</v>
      </c>
      <c r="D90" s="210">
        <f>'soust.uk.JMK př.č.2'!$L$66</f>
        <v>61</v>
      </c>
      <c r="E90" s="210">
        <f t="shared" si="3"/>
        <v>8157</v>
      </c>
      <c r="F90" s="210">
        <f t="shared" si="4"/>
        <v>5953</v>
      </c>
      <c r="H90" s="193"/>
      <c r="I90" s="262"/>
      <c r="J90" s="284"/>
      <c r="K90" s="217"/>
      <c r="P90" s="210">
        <f t="shared" si="5"/>
        <v>2143</v>
      </c>
      <c r="S90" s="220"/>
      <c r="T90" s="248"/>
    </row>
    <row r="91" spans="1:20" x14ac:dyDescent="0.2">
      <c r="A91" s="216">
        <v>91</v>
      </c>
      <c r="B91" s="209">
        <v>36.76</v>
      </c>
      <c r="C91" s="210">
        <f>'soust.uk.JMK př.č.2'!$O$66+'soust.uk.JMK př.č.2'!$P$66</f>
        <v>18172</v>
      </c>
      <c r="D91" s="210">
        <f>'soust.uk.JMK př.č.2'!$L$66</f>
        <v>61</v>
      </c>
      <c r="E91" s="210">
        <f t="shared" si="3"/>
        <v>8129</v>
      </c>
      <c r="F91" s="210">
        <f t="shared" si="4"/>
        <v>5932</v>
      </c>
      <c r="H91" s="193"/>
      <c r="I91" s="262"/>
      <c r="J91" s="284"/>
      <c r="K91" s="217"/>
      <c r="P91" s="210">
        <f t="shared" si="5"/>
        <v>2136</v>
      </c>
      <c r="S91" s="220"/>
      <c r="T91" s="248"/>
    </row>
    <row r="92" spans="1:20" x14ac:dyDescent="0.2">
      <c r="A92" s="216">
        <v>92</v>
      </c>
      <c r="B92" s="209">
        <v>36.89</v>
      </c>
      <c r="C92" s="210">
        <f>'soust.uk.JMK př.č.2'!$O$66+'soust.uk.JMK př.č.2'!$P$66</f>
        <v>18172</v>
      </c>
      <c r="D92" s="210">
        <f>'soust.uk.JMK př.č.2'!$L$66</f>
        <v>61</v>
      </c>
      <c r="E92" s="210">
        <f t="shared" si="3"/>
        <v>8100</v>
      </c>
      <c r="F92" s="210">
        <f t="shared" si="4"/>
        <v>5911</v>
      </c>
      <c r="H92" s="193"/>
      <c r="I92" s="262"/>
      <c r="J92" s="284"/>
      <c r="K92" s="217"/>
      <c r="P92" s="210">
        <f t="shared" si="5"/>
        <v>2128</v>
      </c>
      <c r="S92" s="220"/>
      <c r="T92" s="248"/>
    </row>
    <row r="93" spans="1:20" x14ac:dyDescent="0.2">
      <c r="A93" s="216">
        <v>93</v>
      </c>
      <c r="B93" s="209">
        <v>37.01</v>
      </c>
      <c r="C93" s="210">
        <f>'soust.uk.JMK př.č.2'!$O$66+'soust.uk.JMK př.č.2'!$P$66</f>
        <v>18172</v>
      </c>
      <c r="D93" s="210">
        <f>'soust.uk.JMK př.č.2'!$L$66</f>
        <v>61</v>
      </c>
      <c r="E93" s="210">
        <f t="shared" si="3"/>
        <v>8074</v>
      </c>
      <c r="F93" s="210">
        <f t="shared" si="4"/>
        <v>5892</v>
      </c>
      <c r="H93" s="193"/>
      <c r="I93" s="262"/>
      <c r="J93" s="284"/>
      <c r="K93" s="217"/>
      <c r="P93" s="210">
        <f t="shared" si="5"/>
        <v>2121</v>
      </c>
      <c r="S93" s="220"/>
      <c r="T93" s="248"/>
    </row>
    <row r="94" spans="1:20" x14ac:dyDescent="0.2">
      <c r="A94" s="216">
        <v>94</v>
      </c>
      <c r="B94" s="209">
        <v>37.130000000000003</v>
      </c>
      <c r="C94" s="210">
        <f>'soust.uk.JMK př.č.2'!$O$66+'soust.uk.JMK př.č.2'!$P$66</f>
        <v>18172</v>
      </c>
      <c r="D94" s="210">
        <f>'soust.uk.JMK př.č.2'!$L$66</f>
        <v>61</v>
      </c>
      <c r="E94" s="210">
        <f t="shared" si="3"/>
        <v>8048</v>
      </c>
      <c r="F94" s="210">
        <f t="shared" si="4"/>
        <v>5873</v>
      </c>
      <c r="H94" s="193"/>
      <c r="I94" s="262"/>
      <c r="J94" s="284"/>
      <c r="K94" s="217"/>
      <c r="P94" s="210">
        <f t="shared" si="5"/>
        <v>2114</v>
      </c>
      <c r="S94" s="220"/>
      <c r="T94" s="248"/>
    </row>
    <row r="95" spans="1:20" x14ac:dyDescent="0.2">
      <c r="A95" s="216">
        <v>95</v>
      </c>
      <c r="B95" s="209">
        <v>37.25</v>
      </c>
      <c r="C95" s="210">
        <f>'soust.uk.JMK př.č.2'!$O$66+'soust.uk.JMK př.č.2'!$P$66</f>
        <v>18172</v>
      </c>
      <c r="D95" s="210">
        <f>'soust.uk.JMK př.č.2'!$L$66</f>
        <v>61</v>
      </c>
      <c r="E95" s="210">
        <f t="shared" si="3"/>
        <v>8022</v>
      </c>
      <c r="F95" s="210">
        <f t="shared" si="4"/>
        <v>5854</v>
      </c>
      <c r="H95" s="193"/>
      <c r="I95" s="262"/>
      <c r="J95" s="284"/>
      <c r="K95" s="217"/>
      <c r="P95" s="210">
        <f t="shared" si="5"/>
        <v>2107</v>
      </c>
      <c r="S95" s="220"/>
      <c r="T95" s="248"/>
    </row>
    <row r="96" spans="1:20" x14ac:dyDescent="0.2">
      <c r="A96" s="216">
        <v>96</v>
      </c>
      <c r="B96" s="209">
        <v>37.369999999999997</v>
      </c>
      <c r="C96" s="210">
        <f>'soust.uk.JMK př.č.2'!$O$66+'soust.uk.JMK př.č.2'!$P$66</f>
        <v>18172</v>
      </c>
      <c r="D96" s="210">
        <f>'soust.uk.JMK př.č.2'!$L$66</f>
        <v>61</v>
      </c>
      <c r="E96" s="210">
        <f t="shared" si="3"/>
        <v>7997</v>
      </c>
      <c r="F96" s="210">
        <f t="shared" si="4"/>
        <v>5835</v>
      </c>
      <c r="H96" s="193"/>
      <c r="I96" s="262"/>
      <c r="J96" s="284"/>
      <c r="K96" s="217"/>
      <c r="P96" s="210">
        <f t="shared" si="5"/>
        <v>2101</v>
      </c>
      <c r="S96" s="220"/>
      <c r="T96" s="248"/>
    </row>
    <row r="97" spans="1:20" x14ac:dyDescent="0.2">
      <c r="A97" s="216">
        <v>97</v>
      </c>
      <c r="B97" s="209">
        <v>37.479999999999997</v>
      </c>
      <c r="C97" s="210">
        <f>'soust.uk.JMK př.č.2'!$O$66+'soust.uk.JMK př.č.2'!$P$66</f>
        <v>18172</v>
      </c>
      <c r="D97" s="210">
        <f>'soust.uk.JMK př.č.2'!$L$66</f>
        <v>61</v>
      </c>
      <c r="E97" s="210">
        <f t="shared" si="3"/>
        <v>7973</v>
      </c>
      <c r="F97" s="210">
        <f t="shared" si="4"/>
        <v>5818</v>
      </c>
      <c r="H97" s="193"/>
      <c r="I97" s="262"/>
      <c r="J97" s="284"/>
      <c r="K97" s="217"/>
      <c r="P97" s="210">
        <f t="shared" si="5"/>
        <v>2094</v>
      </c>
      <c r="S97" s="220"/>
      <c r="T97" s="248"/>
    </row>
    <row r="98" spans="1:20" x14ac:dyDescent="0.2">
      <c r="A98" s="216">
        <v>98</v>
      </c>
      <c r="B98" s="209">
        <v>37.590000000000003</v>
      </c>
      <c r="C98" s="210">
        <f>'soust.uk.JMK př.č.2'!$O$66+'soust.uk.JMK př.č.2'!$P$66</f>
        <v>18172</v>
      </c>
      <c r="D98" s="210">
        <f>'soust.uk.JMK př.č.2'!$L$66</f>
        <v>61</v>
      </c>
      <c r="E98" s="210">
        <f t="shared" si="3"/>
        <v>7950</v>
      </c>
      <c r="F98" s="210">
        <f t="shared" si="4"/>
        <v>5801</v>
      </c>
      <c r="H98" s="193"/>
      <c r="I98" s="262"/>
      <c r="J98" s="284"/>
      <c r="K98" s="217"/>
      <c r="P98" s="210">
        <f t="shared" si="5"/>
        <v>2088</v>
      </c>
      <c r="S98" s="220"/>
      <c r="T98" s="248"/>
    </row>
    <row r="99" spans="1:20" x14ac:dyDescent="0.2">
      <c r="A99" s="216">
        <v>99</v>
      </c>
      <c r="B99" s="209">
        <v>37.71</v>
      </c>
      <c r="C99" s="210">
        <f>'soust.uk.JMK př.č.2'!$O$66+'soust.uk.JMK př.č.2'!$P$66</f>
        <v>18172</v>
      </c>
      <c r="D99" s="210">
        <f>'soust.uk.JMK př.č.2'!$L$66</f>
        <v>61</v>
      </c>
      <c r="E99" s="210">
        <f t="shared" si="3"/>
        <v>7926</v>
      </c>
      <c r="F99" s="210">
        <f t="shared" si="4"/>
        <v>5783</v>
      </c>
      <c r="H99" s="193"/>
      <c r="I99" s="262"/>
      <c r="J99" s="284"/>
      <c r="K99" s="217"/>
      <c r="P99" s="210">
        <f t="shared" si="5"/>
        <v>2082</v>
      </c>
      <c r="S99" s="220"/>
      <c r="T99" s="248"/>
    </row>
    <row r="100" spans="1:20" x14ac:dyDescent="0.2">
      <c r="A100" s="216">
        <v>100</v>
      </c>
      <c r="B100" s="209">
        <v>37.81</v>
      </c>
      <c r="C100" s="210">
        <f>'soust.uk.JMK př.č.2'!$O$66+'soust.uk.JMK př.č.2'!$P$66</f>
        <v>18172</v>
      </c>
      <c r="D100" s="210">
        <f>'soust.uk.JMK př.č.2'!$L$66</f>
        <v>61</v>
      </c>
      <c r="E100" s="210">
        <f t="shared" si="3"/>
        <v>7904</v>
      </c>
      <c r="F100" s="210">
        <f t="shared" si="4"/>
        <v>5767</v>
      </c>
      <c r="H100" s="193"/>
      <c r="I100" s="262"/>
      <c r="J100" s="284"/>
      <c r="K100" s="217"/>
      <c r="P100" s="210">
        <f t="shared" si="5"/>
        <v>2076</v>
      </c>
      <c r="S100" s="220"/>
      <c r="T100" s="248"/>
    </row>
    <row r="101" spans="1:20" x14ac:dyDescent="0.2">
      <c r="A101" s="216">
        <v>101</v>
      </c>
      <c r="B101" s="209">
        <v>37.92</v>
      </c>
      <c r="C101" s="210">
        <f>'soust.uk.JMK př.č.2'!$O$66+'soust.uk.JMK př.č.2'!$P$66</f>
        <v>18172</v>
      </c>
      <c r="D101" s="210">
        <f>'soust.uk.JMK př.č.2'!$L$66</f>
        <v>61</v>
      </c>
      <c r="E101" s="210">
        <f t="shared" si="3"/>
        <v>7882</v>
      </c>
      <c r="F101" s="210">
        <f t="shared" si="4"/>
        <v>5751</v>
      </c>
      <c r="H101" s="193"/>
      <c r="I101" s="262"/>
      <c r="J101" s="284"/>
      <c r="K101" s="217"/>
      <c r="P101" s="210">
        <f t="shared" si="5"/>
        <v>2070</v>
      </c>
      <c r="S101" s="220"/>
      <c r="T101" s="248"/>
    </row>
    <row r="102" spans="1:20" x14ac:dyDescent="0.2">
      <c r="A102" s="216">
        <v>102</v>
      </c>
      <c r="B102" s="209">
        <v>38.020000000000003</v>
      </c>
      <c r="C102" s="210">
        <f>'soust.uk.JMK př.č.2'!$O$66+'soust.uk.JMK př.č.2'!$P$66</f>
        <v>18172</v>
      </c>
      <c r="D102" s="210">
        <f>'soust.uk.JMK př.č.2'!$L$66</f>
        <v>61</v>
      </c>
      <c r="E102" s="210">
        <f t="shared" si="3"/>
        <v>7862</v>
      </c>
      <c r="F102" s="210">
        <f t="shared" si="4"/>
        <v>5736</v>
      </c>
      <c r="H102" s="193"/>
      <c r="I102" s="262"/>
      <c r="J102" s="284"/>
      <c r="K102" s="217"/>
      <c r="P102" s="210">
        <f t="shared" si="5"/>
        <v>2065</v>
      </c>
      <c r="S102" s="220"/>
      <c r="T102" s="248"/>
    </row>
    <row r="103" spans="1:20" x14ac:dyDescent="0.2">
      <c r="A103" s="216">
        <v>103</v>
      </c>
      <c r="B103" s="209">
        <v>38.119999999999997</v>
      </c>
      <c r="C103" s="210">
        <f>'soust.uk.JMK př.č.2'!$O$66+'soust.uk.JMK př.č.2'!$P$66</f>
        <v>18172</v>
      </c>
      <c r="D103" s="210">
        <f>'soust.uk.JMK př.č.2'!$L$66</f>
        <v>61</v>
      </c>
      <c r="E103" s="210">
        <f t="shared" si="3"/>
        <v>7840</v>
      </c>
      <c r="F103" s="210">
        <f t="shared" si="4"/>
        <v>5720</v>
      </c>
      <c r="H103" s="193"/>
      <c r="I103" s="262"/>
      <c r="J103" s="284"/>
      <c r="K103" s="217"/>
      <c r="P103" s="210">
        <f t="shared" si="5"/>
        <v>2059</v>
      </c>
      <c r="S103" s="220"/>
      <c r="T103" s="248"/>
    </row>
    <row r="104" spans="1:20" x14ac:dyDescent="0.2">
      <c r="A104" s="216">
        <v>104</v>
      </c>
      <c r="B104" s="209">
        <v>38.22</v>
      </c>
      <c r="C104" s="210">
        <f>'soust.uk.JMK př.č.2'!$O$66+'soust.uk.JMK př.č.2'!$P$66</f>
        <v>18172</v>
      </c>
      <c r="D104" s="210">
        <f>'soust.uk.JMK př.č.2'!$L$66</f>
        <v>61</v>
      </c>
      <c r="E104" s="210">
        <f t="shared" si="3"/>
        <v>7820</v>
      </c>
      <c r="F104" s="210">
        <f t="shared" si="4"/>
        <v>5705</v>
      </c>
      <c r="H104" s="193"/>
      <c r="I104" s="262"/>
      <c r="J104" s="284"/>
      <c r="K104" s="217"/>
      <c r="P104" s="210">
        <f t="shared" si="5"/>
        <v>2054</v>
      </c>
      <c r="S104" s="220"/>
      <c r="T104" s="248"/>
    </row>
    <row r="105" spans="1:20" x14ac:dyDescent="0.2">
      <c r="A105" s="216">
        <v>105</v>
      </c>
      <c r="B105" s="209">
        <v>38.32</v>
      </c>
      <c r="C105" s="210">
        <f>'soust.uk.JMK př.č.2'!$O$66+'soust.uk.JMK př.č.2'!$P$66</f>
        <v>18172</v>
      </c>
      <c r="D105" s="210">
        <f>'soust.uk.JMK př.č.2'!$L$66</f>
        <v>61</v>
      </c>
      <c r="E105" s="210">
        <f t="shared" si="3"/>
        <v>7801</v>
      </c>
      <c r="F105" s="210">
        <f t="shared" si="4"/>
        <v>5691</v>
      </c>
      <c r="H105" s="193"/>
      <c r="I105" s="262"/>
      <c r="J105" s="284"/>
      <c r="K105" s="217"/>
      <c r="P105" s="210">
        <f t="shared" si="5"/>
        <v>2049</v>
      </c>
      <c r="S105" s="220"/>
      <c r="T105" s="248"/>
    </row>
    <row r="106" spans="1:20" x14ac:dyDescent="0.2">
      <c r="A106" s="216">
        <v>106</v>
      </c>
      <c r="B106" s="209">
        <v>38.409999999999997</v>
      </c>
      <c r="C106" s="210">
        <f>'soust.uk.JMK př.č.2'!$O$66+'soust.uk.JMK př.č.2'!$P$66</f>
        <v>18172</v>
      </c>
      <c r="D106" s="210">
        <f>'soust.uk.JMK př.č.2'!$L$66</f>
        <v>61</v>
      </c>
      <c r="E106" s="210">
        <f t="shared" si="3"/>
        <v>7782</v>
      </c>
      <c r="F106" s="210">
        <f t="shared" si="4"/>
        <v>5677</v>
      </c>
      <c r="H106" s="193"/>
      <c r="I106" s="262"/>
      <c r="J106" s="284"/>
      <c r="K106" s="217"/>
      <c r="P106" s="210">
        <f t="shared" si="5"/>
        <v>2044</v>
      </c>
      <c r="S106" s="220"/>
      <c r="T106" s="248"/>
    </row>
    <row r="107" spans="1:20" x14ac:dyDescent="0.2">
      <c r="A107" s="216">
        <v>107</v>
      </c>
      <c r="B107" s="209">
        <v>38.5</v>
      </c>
      <c r="C107" s="210">
        <f>'soust.uk.JMK př.č.2'!$O$66+'soust.uk.JMK př.č.2'!$P$66</f>
        <v>18172</v>
      </c>
      <c r="D107" s="210">
        <f>'soust.uk.JMK př.č.2'!$L$66</f>
        <v>61</v>
      </c>
      <c r="E107" s="210">
        <f t="shared" si="3"/>
        <v>7764</v>
      </c>
      <c r="F107" s="210">
        <f t="shared" si="4"/>
        <v>5664</v>
      </c>
      <c r="H107" s="193"/>
      <c r="I107" s="262"/>
      <c r="J107" s="284"/>
      <c r="K107" s="217"/>
      <c r="P107" s="210">
        <f t="shared" si="5"/>
        <v>2039</v>
      </c>
      <c r="S107" s="220"/>
      <c r="T107" s="248"/>
    </row>
    <row r="108" spans="1:20" x14ac:dyDescent="0.2">
      <c r="A108" s="216">
        <v>108</v>
      </c>
      <c r="B108" s="209">
        <v>38.590000000000003</v>
      </c>
      <c r="C108" s="210">
        <f>'soust.uk.JMK př.č.2'!$O$66+'soust.uk.JMK př.č.2'!$P$66</f>
        <v>18172</v>
      </c>
      <c r="D108" s="210">
        <f>'soust.uk.JMK př.č.2'!$L$66</f>
        <v>61</v>
      </c>
      <c r="E108" s="210">
        <f t="shared" si="3"/>
        <v>7746</v>
      </c>
      <c r="F108" s="210">
        <f t="shared" si="4"/>
        <v>5651</v>
      </c>
      <c r="H108" s="193"/>
      <c r="I108" s="262"/>
      <c r="J108" s="284"/>
      <c r="K108" s="217"/>
      <c r="P108" s="210">
        <f t="shared" si="5"/>
        <v>2034</v>
      </c>
      <c r="S108" s="220"/>
      <c r="T108" s="248"/>
    </row>
    <row r="109" spans="1:20" x14ac:dyDescent="0.2">
      <c r="A109" s="216">
        <v>109</v>
      </c>
      <c r="B109" s="209">
        <v>38.67</v>
      </c>
      <c r="C109" s="210">
        <f>'soust.uk.JMK př.č.2'!$O$66+'soust.uk.JMK př.č.2'!$P$66</f>
        <v>18172</v>
      </c>
      <c r="D109" s="210">
        <f>'soust.uk.JMK př.č.2'!$L$66</f>
        <v>61</v>
      </c>
      <c r="E109" s="210">
        <f t="shared" si="3"/>
        <v>7730</v>
      </c>
      <c r="F109" s="210">
        <f t="shared" si="4"/>
        <v>5639</v>
      </c>
      <c r="H109" s="193"/>
      <c r="I109" s="262"/>
      <c r="J109" s="284"/>
      <c r="K109" s="217"/>
      <c r="P109" s="210">
        <f t="shared" si="5"/>
        <v>2030</v>
      </c>
      <c r="S109" s="220"/>
      <c r="T109" s="248"/>
    </row>
    <row r="110" spans="1:20" x14ac:dyDescent="0.2">
      <c r="A110" s="216">
        <v>110</v>
      </c>
      <c r="B110" s="209">
        <v>38.76</v>
      </c>
      <c r="C110" s="210">
        <f>'soust.uk.JMK př.č.2'!$O$66+'soust.uk.JMK př.č.2'!$P$66</f>
        <v>18172</v>
      </c>
      <c r="D110" s="210">
        <f>'soust.uk.JMK př.č.2'!$L$66</f>
        <v>61</v>
      </c>
      <c r="E110" s="210">
        <f t="shared" si="3"/>
        <v>7712</v>
      </c>
      <c r="F110" s="210">
        <f t="shared" si="4"/>
        <v>5626</v>
      </c>
      <c r="H110" s="193"/>
      <c r="I110" s="262"/>
      <c r="J110" s="284"/>
      <c r="K110" s="217"/>
      <c r="P110" s="210">
        <f t="shared" si="5"/>
        <v>2025</v>
      </c>
      <c r="S110" s="220"/>
      <c r="T110" s="248"/>
    </row>
    <row r="111" spans="1:20" x14ac:dyDescent="0.2">
      <c r="A111" s="216">
        <v>111</v>
      </c>
      <c r="B111" s="209">
        <v>38.840000000000003</v>
      </c>
      <c r="C111" s="210">
        <f>'soust.uk.JMK př.č.2'!$O$66+'soust.uk.JMK př.č.2'!$P$66</f>
        <v>18172</v>
      </c>
      <c r="D111" s="210">
        <f>'soust.uk.JMK př.č.2'!$L$66</f>
        <v>61</v>
      </c>
      <c r="E111" s="210">
        <f t="shared" si="3"/>
        <v>7696</v>
      </c>
      <c r="F111" s="210">
        <f t="shared" si="4"/>
        <v>5614</v>
      </c>
      <c r="H111" s="193"/>
      <c r="I111" s="262"/>
      <c r="J111" s="284"/>
      <c r="K111" s="217"/>
      <c r="P111" s="210">
        <f t="shared" si="5"/>
        <v>2021</v>
      </c>
      <c r="S111" s="220"/>
      <c r="T111" s="248"/>
    </row>
    <row r="112" spans="1:20" x14ac:dyDescent="0.2">
      <c r="A112" s="216">
        <v>112</v>
      </c>
      <c r="B112" s="209">
        <v>38.92</v>
      </c>
      <c r="C112" s="210">
        <f>'soust.uk.JMK př.č.2'!$O$66+'soust.uk.JMK př.č.2'!$P$66</f>
        <v>18172</v>
      </c>
      <c r="D112" s="210">
        <f>'soust.uk.JMK př.č.2'!$L$66</f>
        <v>61</v>
      </c>
      <c r="E112" s="210">
        <f t="shared" si="3"/>
        <v>7681</v>
      </c>
      <c r="F112" s="210">
        <f t="shared" si="4"/>
        <v>5603</v>
      </c>
      <c r="H112" s="193"/>
      <c r="I112" s="262"/>
      <c r="J112" s="284"/>
      <c r="K112" s="217"/>
      <c r="P112" s="210">
        <f t="shared" si="5"/>
        <v>2017</v>
      </c>
      <c r="S112" s="220"/>
      <c r="T112" s="248"/>
    </row>
    <row r="113" spans="1:20" x14ac:dyDescent="0.2">
      <c r="A113" s="216">
        <v>113</v>
      </c>
      <c r="B113" s="209">
        <v>38.99</v>
      </c>
      <c r="C113" s="210">
        <f>'soust.uk.JMK př.č.2'!$O$66+'soust.uk.JMK př.č.2'!$P$66</f>
        <v>18172</v>
      </c>
      <c r="D113" s="210">
        <f>'soust.uk.JMK př.č.2'!$L$66</f>
        <v>61</v>
      </c>
      <c r="E113" s="210">
        <f t="shared" si="3"/>
        <v>7667</v>
      </c>
      <c r="F113" s="210">
        <f t="shared" si="4"/>
        <v>5593</v>
      </c>
      <c r="H113" s="193"/>
      <c r="I113" s="262"/>
      <c r="J113" s="284"/>
      <c r="K113" s="217"/>
      <c r="P113" s="210">
        <f t="shared" si="5"/>
        <v>2013</v>
      </c>
      <c r="S113" s="220"/>
      <c r="T113" s="248"/>
    </row>
    <row r="114" spans="1:20" x14ac:dyDescent="0.2">
      <c r="A114" s="216">
        <v>114</v>
      </c>
      <c r="B114" s="209">
        <v>39.07</v>
      </c>
      <c r="C114" s="210">
        <f>'soust.uk.JMK př.č.2'!$O$66+'soust.uk.JMK př.č.2'!$P$66</f>
        <v>18172</v>
      </c>
      <c r="D114" s="210">
        <f>'soust.uk.JMK př.č.2'!$L$66</f>
        <v>61</v>
      </c>
      <c r="E114" s="210">
        <f t="shared" si="3"/>
        <v>7651</v>
      </c>
      <c r="F114" s="210">
        <f t="shared" si="4"/>
        <v>5581</v>
      </c>
      <c r="H114" s="193"/>
      <c r="I114" s="262"/>
      <c r="J114" s="284"/>
      <c r="K114" s="217"/>
      <c r="P114" s="210">
        <f t="shared" si="5"/>
        <v>2009</v>
      </c>
      <c r="S114" s="220"/>
      <c r="T114" s="248"/>
    </row>
    <row r="115" spans="1:20" x14ac:dyDescent="0.2">
      <c r="A115" s="216">
        <v>115</v>
      </c>
      <c r="B115" s="209">
        <v>39.14</v>
      </c>
      <c r="C115" s="210">
        <f>'soust.uk.JMK př.č.2'!$O$66+'soust.uk.JMK př.č.2'!$P$66</f>
        <v>18172</v>
      </c>
      <c r="D115" s="210">
        <f>'soust.uk.JMK př.č.2'!$L$66</f>
        <v>61</v>
      </c>
      <c r="E115" s="210">
        <f t="shared" si="3"/>
        <v>7638</v>
      </c>
      <c r="F115" s="210">
        <f t="shared" si="4"/>
        <v>5571</v>
      </c>
      <c r="H115" s="193"/>
      <c r="I115" s="262"/>
      <c r="J115" s="284"/>
      <c r="K115" s="217"/>
      <c r="P115" s="210">
        <f t="shared" si="5"/>
        <v>2006</v>
      </c>
      <c r="S115" s="220"/>
      <c r="T115" s="248"/>
    </row>
    <row r="116" spans="1:20" x14ac:dyDescent="0.2">
      <c r="A116" s="216">
        <v>116</v>
      </c>
      <c r="B116" s="209">
        <v>39.21</v>
      </c>
      <c r="C116" s="210">
        <f>'soust.uk.JMK př.č.2'!$O$66+'soust.uk.JMK př.č.2'!$P$66</f>
        <v>18172</v>
      </c>
      <c r="D116" s="210">
        <f>'soust.uk.JMK př.č.2'!$L$66</f>
        <v>61</v>
      </c>
      <c r="E116" s="210">
        <f t="shared" si="3"/>
        <v>7624</v>
      </c>
      <c r="F116" s="210">
        <f t="shared" si="4"/>
        <v>5561</v>
      </c>
      <c r="H116" s="193"/>
      <c r="I116" s="262"/>
      <c r="J116" s="284"/>
      <c r="K116" s="217"/>
      <c r="P116" s="210">
        <f t="shared" si="5"/>
        <v>2002</v>
      </c>
      <c r="S116" s="220"/>
      <c r="T116" s="248"/>
    </row>
    <row r="117" spans="1:20" x14ac:dyDescent="0.2">
      <c r="A117" s="216">
        <v>117</v>
      </c>
      <c r="B117" s="209">
        <v>39.28</v>
      </c>
      <c r="C117" s="210">
        <f>'soust.uk.JMK př.č.2'!$O$66+'soust.uk.JMK př.č.2'!$P$66</f>
        <v>18172</v>
      </c>
      <c r="D117" s="210">
        <f>'soust.uk.JMK př.č.2'!$L$66</f>
        <v>61</v>
      </c>
      <c r="E117" s="210">
        <f t="shared" si="3"/>
        <v>7612</v>
      </c>
      <c r="F117" s="210">
        <f t="shared" si="4"/>
        <v>5552</v>
      </c>
      <c r="H117" s="193"/>
      <c r="I117" s="262"/>
      <c r="J117" s="284"/>
      <c r="K117" s="217"/>
      <c r="P117" s="210">
        <f t="shared" si="5"/>
        <v>1999</v>
      </c>
      <c r="S117" s="220"/>
      <c r="T117" s="248"/>
    </row>
    <row r="118" spans="1:20" x14ac:dyDescent="0.2">
      <c r="A118" s="216">
        <v>118</v>
      </c>
      <c r="B118" s="209">
        <v>39.340000000000003</v>
      </c>
      <c r="C118" s="210">
        <f>'soust.uk.JMK př.č.2'!$O$66+'soust.uk.JMK př.č.2'!$P$66</f>
        <v>18172</v>
      </c>
      <c r="D118" s="210">
        <f>'soust.uk.JMK př.č.2'!$L$66</f>
        <v>61</v>
      </c>
      <c r="E118" s="210">
        <f t="shared" si="3"/>
        <v>7599</v>
      </c>
      <c r="F118" s="210">
        <f t="shared" si="4"/>
        <v>5543</v>
      </c>
      <c r="H118" s="193"/>
      <c r="I118" s="262"/>
      <c r="J118" s="284"/>
      <c r="K118" s="217"/>
      <c r="P118" s="210">
        <f t="shared" si="5"/>
        <v>1995</v>
      </c>
      <c r="S118" s="220"/>
      <c r="T118" s="248"/>
    </row>
    <row r="119" spans="1:20" x14ac:dyDescent="0.2">
      <c r="A119" s="216">
        <v>119</v>
      </c>
      <c r="B119" s="209">
        <v>39.4</v>
      </c>
      <c r="C119" s="210">
        <f>'soust.uk.JMK př.č.2'!$O$66+'soust.uk.JMK př.č.2'!$P$66</f>
        <v>18172</v>
      </c>
      <c r="D119" s="210">
        <f>'soust.uk.JMK př.č.2'!$L$66</f>
        <v>61</v>
      </c>
      <c r="E119" s="210">
        <f t="shared" si="3"/>
        <v>7589</v>
      </c>
      <c r="F119" s="210">
        <f t="shared" si="4"/>
        <v>5535</v>
      </c>
      <c r="H119" s="193"/>
      <c r="I119" s="262"/>
      <c r="J119" s="284"/>
      <c r="K119" s="217"/>
      <c r="P119" s="210">
        <f t="shared" si="5"/>
        <v>1993</v>
      </c>
      <c r="S119" s="220"/>
      <c r="T119" s="248"/>
    </row>
    <row r="120" spans="1:20" x14ac:dyDescent="0.2">
      <c r="A120" s="216">
        <v>120</v>
      </c>
      <c r="B120" s="209">
        <v>39.46</v>
      </c>
      <c r="C120" s="210">
        <f>'soust.uk.JMK př.č.2'!$O$66+'soust.uk.JMK př.č.2'!$P$66</f>
        <v>18172</v>
      </c>
      <c r="D120" s="210">
        <f>'soust.uk.JMK př.č.2'!$L$66</f>
        <v>61</v>
      </c>
      <c r="E120" s="210">
        <f t="shared" si="3"/>
        <v>7576</v>
      </c>
      <c r="F120" s="210">
        <f t="shared" si="4"/>
        <v>5526</v>
      </c>
      <c r="H120" s="193"/>
      <c r="I120" s="262"/>
      <c r="J120" s="284"/>
      <c r="K120" s="217"/>
      <c r="P120" s="210">
        <f t="shared" si="5"/>
        <v>1989</v>
      </c>
      <c r="S120" s="220"/>
      <c r="T120" s="248"/>
    </row>
    <row r="121" spans="1:20" x14ac:dyDescent="0.2">
      <c r="A121" s="216">
        <v>121</v>
      </c>
      <c r="B121" s="209">
        <v>39.520000000000003</v>
      </c>
      <c r="C121" s="210">
        <f>'soust.uk.JMK př.č.2'!$O$66+'soust.uk.JMK př.č.2'!$P$66</f>
        <v>18172</v>
      </c>
      <c r="D121" s="210">
        <f>'soust.uk.JMK př.č.2'!$L$66</f>
        <v>61</v>
      </c>
      <c r="E121" s="210">
        <f t="shared" si="3"/>
        <v>7565</v>
      </c>
      <c r="F121" s="210">
        <f t="shared" si="4"/>
        <v>5518</v>
      </c>
      <c r="H121" s="193"/>
      <c r="I121" s="262"/>
      <c r="J121" s="284"/>
      <c r="K121" s="217"/>
      <c r="P121" s="210">
        <f t="shared" si="5"/>
        <v>1986</v>
      </c>
      <c r="S121" s="220"/>
      <c r="T121" s="248"/>
    </row>
    <row r="122" spans="1:20" x14ac:dyDescent="0.2">
      <c r="A122" s="216">
        <v>122</v>
      </c>
      <c r="B122" s="209">
        <v>39.58</v>
      </c>
      <c r="C122" s="210">
        <f>'soust.uk.JMK př.č.2'!$O$66+'soust.uk.JMK př.č.2'!$P$66</f>
        <v>18172</v>
      </c>
      <c r="D122" s="210">
        <f>'soust.uk.JMK př.č.2'!$L$66</f>
        <v>61</v>
      </c>
      <c r="E122" s="210">
        <f t="shared" si="3"/>
        <v>7553</v>
      </c>
      <c r="F122" s="210">
        <f t="shared" si="4"/>
        <v>5509</v>
      </c>
      <c r="H122" s="193"/>
      <c r="I122" s="262"/>
      <c r="J122" s="284"/>
      <c r="K122" s="217"/>
      <c r="P122" s="210">
        <f t="shared" si="5"/>
        <v>1983</v>
      </c>
      <c r="S122" s="220"/>
      <c r="T122" s="248"/>
    </row>
    <row r="123" spans="1:20" x14ac:dyDescent="0.2">
      <c r="A123" s="216">
        <v>123</v>
      </c>
      <c r="B123" s="209">
        <v>39.630000000000003</v>
      </c>
      <c r="C123" s="210">
        <f>'soust.uk.JMK př.č.2'!$O$66+'soust.uk.JMK př.č.2'!$P$66</f>
        <v>18172</v>
      </c>
      <c r="D123" s="210">
        <f>'soust.uk.JMK př.č.2'!$L$66</f>
        <v>61</v>
      </c>
      <c r="E123" s="210">
        <f t="shared" si="3"/>
        <v>7544</v>
      </c>
      <c r="F123" s="210">
        <f t="shared" si="4"/>
        <v>5502</v>
      </c>
      <c r="H123" s="193"/>
      <c r="I123" s="262"/>
      <c r="J123" s="284"/>
      <c r="K123" s="217"/>
      <c r="P123" s="210">
        <f t="shared" si="5"/>
        <v>1981</v>
      </c>
      <c r="S123" s="220"/>
      <c r="T123" s="248"/>
    </row>
    <row r="124" spans="1:20" x14ac:dyDescent="0.2">
      <c r="A124" s="216">
        <v>124</v>
      </c>
      <c r="B124" s="209">
        <v>39.68</v>
      </c>
      <c r="C124" s="210">
        <f>'soust.uk.JMK př.č.2'!$O$66+'soust.uk.JMK př.č.2'!$P$66</f>
        <v>18172</v>
      </c>
      <c r="D124" s="210">
        <f>'soust.uk.JMK př.č.2'!$L$66</f>
        <v>61</v>
      </c>
      <c r="E124" s="210">
        <f t="shared" si="3"/>
        <v>7536</v>
      </c>
      <c r="F124" s="210">
        <f t="shared" si="4"/>
        <v>5496</v>
      </c>
      <c r="H124" s="193"/>
      <c r="I124" s="262"/>
      <c r="J124" s="284"/>
      <c r="K124" s="217"/>
      <c r="P124" s="210">
        <f t="shared" si="5"/>
        <v>1979</v>
      </c>
      <c r="S124" s="220"/>
      <c r="T124" s="248"/>
    </row>
    <row r="125" spans="1:20" x14ac:dyDescent="0.2">
      <c r="A125" s="216">
        <v>125</v>
      </c>
      <c r="B125" s="209">
        <v>39.74</v>
      </c>
      <c r="C125" s="210">
        <f>'soust.uk.JMK př.č.2'!$O$66+'soust.uk.JMK př.č.2'!$P$66</f>
        <v>18172</v>
      </c>
      <c r="D125" s="210">
        <f>'soust.uk.JMK př.č.2'!$L$66</f>
        <v>61</v>
      </c>
      <c r="E125" s="210">
        <f t="shared" si="3"/>
        <v>7523</v>
      </c>
      <c r="F125" s="210">
        <f t="shared" si="4"/>
        <v>5487</v>
      </c>
      <c r="H125" s="193"/>
      <c r="I125" s="262"/>
      <c r="J125" s="284"/>
      <c r="K125" s="217"/>
      <c r="P125" s="210">
        <f t="shared" si="5"/>
        <v>1975</v>
      </c>
      <c r="S125" s="220"/>
      <c r="T125" s="248"/>
    </row>
    <row r="126" spans="1:20" x14ac:dyDescent="0.2">
      <c r="A126" s="216">
        <v>126</v>
      </c>
      <c r="B126" s="209">
        <v>39.78</v>
      </c>
      <c r="C126" s="210">
        <f>'soust.uk.JMK př.č.2'!$O$66+'soust.uk.JMK př.č.2'!$P$66</f>
        <v>18172</v>
      </c>
      <c r="D126" s="210">
        <f>'soust.uk.JMK př.č.2'!$L$66</f>
        <v>61</v>
      </c>
      <c r="E126" s="210">
        <f t="shared" si="3"/>
        <v>7517</v>
      </c>
      <c r="F126" s="210">
        <f t="shared" si="4"/>
        <v>5482</v>
      </c>
      <c r="H126" s="193"/>
      <c r="I126" s="262"/>
      <c r="J126" s="284"/>
      <c r="K126" s="217"/>
      <c r="P126" s="210">
        <f t="shared" si="5"/>
        <v>1974</v>
      </c>
      <c r="S126" s="220"/>
      <c r="T126" s="248"/>
    </row>
    <row r="127" spans="1:20" x14ac:dyDescent="0.2">
      <c r="A127" s="216">
        <v>127</v>
      </c>
      <c r="B127" s="209">
        <v>39.83</v>
      </c>
      <c r="C127" s="210">
        <f>'soust.uk.JMK př.č.2'!$O$66+'soust.uk.JMK př.č.2'!$P$66</f>
        <v>18172</v>
      </c>
      <c r="D127" s="210">
        <f>'soust.uk.JMK př.č.2'!$L$66</f>
        <v>61</v>
      </c>
      <c r="E127" s="210">
        <f t="shared" si="3"/>
        <v>7507</v>
      </c>
      <c r="F127" s="210">
        <f t="shared" si="4"/>
        <v>5475</v>
      </c>
      <c r="H127" s="193"/>
      <c r="I127" s="262"/>
      <c r="J127" s="284"/>
      <c r="K127" s="217"/>
      <c r="P127" s="210">
        <f t="shared" si="5"/>
        <v>1971</v>
      </c>
      <c r="S127" s="220"/>
      <c r="T127" s="248"/>
    </row>
    <row r="128" spans="1:20" x14ac:dyDescent="0.2">
      <c r="A128" s="216">
        <v>128</v>
      </c>
      <c r="B128" s="209">
        <v>39.880000000000003</v>
      </c>
      <c r="C128" s="210">
        <f>'soust.uk.JMK př.č.2'!$O$66+'soust.uk.JMK př.č.2'!$P$66</f>
        <v>18172</v>
      </c>
      <c r="D128" s="210">
        <f>'soust.uk.JMK př.č.2'!$L$66</f>
        <v>61</v>
      </c>
      <c r="E128" s="210">
        <f t="shared" si="3"/>
        <v>7497</v>
      </c>
      <c r="F128" s="210">
        <f t="shared" si="4"/>
        <v>5468</v>
      </c>
      <c r="H128" s="193"/>
      <c r="I128" s="262"/>
      <c r="J128" s="284"/>
      <c r="K128" s="217"/>
      <c r="P128" s="210">
        <f t="shared" si="5"/>
        <v>1968</v>
      </c>
      <c r="S128" s="220"/>
      <c r="T128" s="248"/>
    </row>
    <row r="129" spans="1:20" x14ac:dyDescent="0.2">
      <c r="A129" s="216">
        <v>129</v>
      </c>
      <c r="B129" s="209">
        <v>39.92</v>
      </c>
      <c r="C129" s="210">
        <f>'soust.uk.JMK př.č.2'!$O$66+'soust.uk.JMK př.č.2'!$P$66</f>
        <v>18172</v>
      </c>
      <c r="D129" s="210">
        <f>'soust.uk.JMK př.č.2'!$L$66</f>
        <v>61</v>
      </c>
      <c r="E129" s="210">
        <f t="shared" si="3"/>
        <v>7491</v>
      </c>
      <c r="F129" s="210">
        <f t="shared" si="4"/>
        <v>5463</v>
      </c>
      <c r="H129" s="193"/>
      <c r="I129" s="262"/>
      <c r="J129" s="284"/>
      <c r="K129" s="217"/>
      <c r="P129" s="210">
        <f t="shared" si="5"/>
        <v>1967</v>
      </c>
      <c r="S129" s="220"/>
      <c r="T129" s="248"/>
    </row>
    <row r="130" spans="1:20" x14ac:dyDescent="0.2">
      <c r="A130" s="216">
        <v>130</v>
      </c>
      <c r="B130" s="209">
        <v>39.97</v>
      </c>
      <c r="C130" s="210">
        <f>'soust.uk.JMK př.č.2'!$O$66+'soust.uk.JMK př.č.2'!$P$66</f>
        <v>18172</v>
      </c>
      <c r="D130" s="210">
        <f>'soust.uk.JMK př.č.2'!$L$66</f>
        <v>61</v>
      </c>
      <c r="E130" s="210">
        <f t="shared" si="3"/>
        <v>7481</v>
      </c>
      <c r="F130" s="210">
        <f t="shared" si="4"/>
        <v>5456</v>
      </c>
      <c r="H130" s="193"/>
      <c r="I130" s="262"/>
      <c r="J130" s="284"/>
      <c r="K130" s="217"/>
      <c r="P130" s="210">
        <f t="shared" si="5"/>
        <v>1964</v>
      </c>
      <c r="S130" s="220"/>
      <c r="T130" s="248"/>
    </row>
    <row r="131" spans="1:20" x14ac:dyDescent="0.2">
      <c r="A131" s="216">
        <v>131</v>
      </c>
      <c r="B131" s="209">
        <v>40.01</v>
      </c>
      <c r="C131" s="210">
        <f>'soust.uk.JMK př.č.2'!$O$66+'soust.uk.JMK př.č.2'!$P$66</f>
        <v>18172</v>
      </c>
      <c r="D131" s="210">
        <f>'soust.uk.JMK př.č.2'!$L$66</f>
        <v>61</v>
      </c>
      <c r="E131" s="210">
        <f t="shared" si="3"/>
        <v>7473</v>
      </c>
      <c r="F131" s="210">
        <f t="shared" si="4"/>
        <v>5450</v>
      </c>
      <c r="H131" s="193"/>
      <c r="I131" s="262"/>
      <c r="J131" s="284"/>
      <c r="K131" s="217"/>
      <c r="P131" s="210">
        <f t="shared" si="5"/>
        <v>1962</v>
      </c>
      <c r="S131" s="220"/>
      <c r="T131" s="248"/>
    </row>
    <row r="132" spans="1:20" x14ac:dyDescent="0.2">
      <c r="A132" s="216">
        <v>132</v>
      </c>
      <c r="B132" s="209">
        <v>40.049999999999997</v>
      </c>
      <c r="C132" s="210">
        <f>'soust.uk.JMK př.č.2'!$O$66+'soust.uk.JMK př.č.2'!$P$66</f>
        <v>18172</v>
      </c>
      <c r="D132" s="210">
        <f>'soust.uk.JMK př.č.2'!$L$66</f>
        <v>61</v>
      </c>
      <c r="E132" s="210">
        <f t="shared" si="3"/>
        <v>7466</v>
      </c>
      <c r="F132" s="210">
        <f t="shared" si="4"/>
        <v>5445</v>
      </c>
      <c r="H132" s="193"/>
      <c r="I132" s="262"/>
      <c r="J132" s="284"/>
      <c r="K132" s="217"/>
      <c r="P132" s="210">
        <f t="shared" si="5"/>
        <v>1960</v>
      </c>
      <c r="S132" s="220"/>
      <c r="T132" s="248"/>
    </row>
    <row r="133" spans="1:20" x14ac:dyDescent="0.2">
      <c r="A133" s="216">
        <v>133</v>
      </c>
      <c r="B133" s="209">
        <v>40.090000000000003</v>
      </c>
      <c r="C133" s="210">
        <f>'soust.uk.JMK př.č.2'!$O$66+'soust.uk.JMK př.č.2'!$P$66</f>
        <v>18172</v>
      </c>
      <c r="D133" s="210">
        <f>'soust.uk.JMK př.č.2'!$L$66</f>
        <v>61</v>
      </c>
      <c r="E133" s="210">
        <f t="shared" si="3"/>
        <v>7458</v>
      </c>
      <c r="F133" s="210">
        <f t="shared" si="4"/>
        <v>5439</v>
      </c>
      <c r="H133" s="193"/>
      <c r="I133" s="262"/>
      <c r="J133" s="284"/>
      <c r="K133" s="217"/>
      <c r="P133" s="210">
        <f t="shared" si="5"/>
        <v>1958</v>
      </c>
      <c r="S133" s="220"/>
      <c r="T133" s="248"/>
    </row>
    <row r="134" spans="1:20" x14ac:dyDescent="0.2">
      <c r="A134" s="216">
        <v>134</v>
      </c>
      <c r="B134" s="209">
        <v>40.130000000000003</v>
      </c>
      <c r="C134" s="210">
        <f>'soust.uk.JMK př.č.2'!$O$66+'soust.uk.JMK př.č.2'!$P$66</f>
        <v>18172</v>
      </c>
      <c r="D134" s="210">
        <f>'soust.uk.JMK př.č.2'!$L$66</f>
        <v>61</v>
      </c>
      <c r="E134" s="210">
        <f t="shared" si="3"/>
        <v>7451</v>
      </c>
      <c r="F134" s="210">
        <f t="shared" si="4"/>
        <v>5434</v>
      </c>
      <c r="H134" s="193"/>
      <c r="I134" s="262"/>
      <c r="J134" s="284"/>
      <c r="K134" s="217"/>
      <c r="P134" s="210">
        <f t="shared" si="5"/>
        <v>1956</v>
      </c>
      <c r="S134" s="220"/>
      <c r="T134" s="248"/>
    </row>
    <row r="135" spans="1:20" x14ac:dyDescent="0.2">
      <c r="A135" s="216">
        <v>135</v>
      </c>
      <c r="B135" s="209">
        <v>40.17</v>
      </c>
      <c r="C135" s="210">
        <f>'soust.uk.JMK př.č.2'!$O$66+'soust.uk.JMK př.č.2'!$P$66</f>
        <v>18172</v>
      </c>
      <c r="D135" s="210">
        <f>'soust.uk.JMK př.č.2'!$L$66</f>
        <v>61</v>
      </c>
      <c r="E135" s="210">
        <f t="shared" si="3"/>
        <v>7444</v>
      </c>
      <c r="F135" s="210">
        <f t="shared" si="4"/>
        <v>5429</v>
      </c>
      <c r="H135" s="193"/>
      <c r="I135" s="262"/>
      <c r="J135" s="284"/>
      <c r="K135" s="217"/>
      <c r="P135" s="210">
        <f t="shared" si="5"/>
        <v>1954</v>
      </c>
      <c r="S135" s="220"/>
      <c r="T135" s="248"/>
    </row>
    <row r="136" spans="1:20" x14ac:dyDescent="0.2">
      <c r="A136" s="216">
        <v>136</v>
      </c>
      <c r="B136" s="209">
        <v>40.21</v>
      </c>
      <c r="C136" s="210">
        <f>'soust.uk.JMK př.č.2'!$O$66+'soust.uk.JMK př.č.2'!$P$66</f>
        <v>18172</v>
      </c>
      <c r="D136" s="210">
        <f>'soust.uk.JMK př.č.2'!$L$66</f>
        <v>61</v>
      </c>
      <c r="E136" s="210">
        <f t="shared" si="3"/>
        <v>7436</v>
      </c>
      <c r="F136" s="210">
        <f t="shared" si="4"/>
        <v>5423</v>
      </c>
      <c r="H136" s="193"/>
      <c r="I136" s="262"/>
      <c r="J136" s="284"/>
      <c r="K136" s="217"/>
      <c r="P136" s="210">
        <f t="shared" si="5"/>
        <v>1952</v>
      </c>
      <c r="S136" s="220"/>
      <c r="T136" s="248"/>
    </row>
    <row r="137" spans="1:20" x14ac:dyDescent="0.2">
      <c r="A137" s="216">
        <v>137</v>
      </c>
      <c r="B137" s="209">
        <v>40.25</v>
      </c>
      <c r="C137" s="210">
        <f>'soust.uk.JMK př.č.2'!$O$66+'soust.uk.JMK př.č.2'!$P$66</f>
        <v>18172</v>
      </c>
      <c r="D137" s="210">
        <f>'soust.uk.JMK př.č.2'!$L$66</f>
        <v>61</v>
      </c>
      <c r="E137" s="210">
        <f t="shared" si="3"/>
        <v>7429</v>
      </c>
      <c r="F137" s="210">
        <f t="shared" si="4"/>
        <v>5418</v>
      </c>
      <c r="H137" s="193"/>
      <c r="I137" s="262"/>
      <c r="J137" s="284"/>
      <c r="K137" s="217"/>
      <c r="P137" s="210">
        <f t="shared" si="5"/>
        <v>1950</v>
      </c>
      <c r="S137" s="220"/>
      <c r="T137" s="248"/>
    </row>
    <row r="138" spans="1:20" x14ac:dyDescent="0.2">
      <c r="A138" s="216">
        <v>138</v>
      </c>
      <c r="B138" s="209">
        <v>40.28</v>
      </c>
      <c r="C138" s="210">
        <f>'soust.uk.JMK př.č.2'!$O$66+'soust.uk.JMK př.č.2'!$P$66</f>
        <v>18172</v>
      </c>
      <c r="D138" s="210">
        <f>'soust.uk.JMK př.č.2'!$L$66</f>
        <v>61</v>
      </c>
      <c r="E138" s="210">
        <f t="shared" ref="E138:E201" si="6">SUM(F138,P138,D138)</f>
        <v>7424</v>
      </c>
      <c r="F138" s="210">
        <f t="shared" ref="F138:F201" si="7">ROUND(1/B138*C138*12,0)</f>
        <v>5414</v>
      </c>
      <c r="H138" s="193"/>
      <c r="I138" s="262"/>
      <c r="J138" s="284"/>
      <c r="K138" s="217"/>
      <c r="P138" s="210">
        <f t="shared" si="5"/>
        <v>1949</v>
      </c>
      <c r="S138" s="220"/>
      <c r="T138" s="248"/>
    </row>
    <row r="139" spans="1:20" x14ac:dyDescent="0.2">
      <c r="A139" s="216">
        <v>139</v>
      </c>
      <c r="B139" s="209">
        <v>40.32</v>
      </c>
      <c r="C139" s="210">
        <f>'soust.uk.JMK př.č.2'!$O$66+'soust.uk.JMK př.č.2'!$P$66</f>
        <v>18172</v>
      </c>
      <c r="D139" s="210">
        <f>'soust.uk.JMK př.č.2'!$L$66</f>
        <v>61</v>
      </c>
      <c r="E139" s="210">
        <f t="shared" si="6"/>
        <v>7416</v>
      </c>
      <c r="F139" s="210">
        <f t="shared" si="7"/>
        <v>5408</v>
      </c>
      <c r="H139" s="193"/>
      <c r="I139" s="262"/>
      <c r="J139" s="284"/>
      <c r="K139" s="217"/>
      <c r="P139" s="210">
        <f t="shared" ref="P139:P202" si="8">ROUND((F139*36%),0)</f>
        <v>1947</v>
      </c>
      <c r="S139" s="220"/>
      <c r="T139" s="248"/>
    </row>
    <row r="140" spans="1:20" x14ac:dyDescent="0.2">
      <c r="A140" s="216">
        <v>140</v>
      </c>
      <c r="B140" s="209">
        <v>40.36</v>
      </c>
      <c r="C140" s="210">
        <f>'soust.uk.JMK př.č.2'!$O$66+'soust.uk.JMK př.č.2'!$P$66</f>
        <v>18172</v>
      </c>
      <c r="D140" s="210">
        <f>'soust.uk.JMK př.č.2'!$L$66</f>
        <v>61</v>
      </c>
      <c r="E140" s="210">
        <f t="shared" si="6"/>
        <v>7409</v>
      </c>
      <c r="F140" s="210">
        <f t="shared" si="7"/>
        <v>5403</v>
      </c>
      <c r="H140" s="193"/>
      <c r="I140" s="262"/>
      <c r="J140" s="284"/>
      <c r="K140" s="217"/>
      <c r="P140" s="210">
        <f t="shared" si="8"/>
        <v>1945</v>
      </c>
      <c r="S140" s="220"/>
      <c r="T140" s="248"/>
    </row>
    <row r="141" spans="1:20" x14ac:dyDescent="0.2">
      <c r="A141" s="216">
        <v>141</v>
      </c>
      <c r="B141" s="209">
        <v>40.4</v>
      </c>
      <c r="C141" s="210">
        <f>'soust.uk.JMK př.č.2'!$O$66+'soust.uk.JMK př.č.2'!$P$66</f>
        <v>18172</v>
      </c>
      <c r="D141" s="210">
        <f>'soust.uk.JMK př.č.2'!$L$66</f>
        <v>61</v>
      </c>
      <c r="E141" s="210">
        <f t="shared" si="6"/>
        <v>7402</v>
      </c>
      <c r="F141" s="210">
        <f t="shared" si="7"/>
        <v>5398</v>
      </c>
      <c r="H141" s="193"/>
      <c r="I141" s="262"/>
      <c r="J141" s="284"/>
      <c r="K141" s="217"/>
      <c r="P141" s="210">
        <f t="shared" si="8"/>
        <v>1943</v>
      </c>
      <c r="S141" s="220"/>
      <c r="T141" s="248"/>
    </row>
    <row r="142" spans="1:20" x14ac:dyDescent="0.2">
      <c r="A142" s="216">
        <v>142</v>
      </c>
      <c r="B142" s="209">
        <v>40.44</v>
      </c>
      <c r="C142" s="210">
        <f>'soust.uk.JMK př.č.2'!$O$66+'soust.uk.JMK př.č.2'!$P$66</f>
        <v>18172</v>
      </c>
      <c r="D142" s="210">
        <f>'soust.uk.JMK př.č.2'!$L$66</f>
        <v>61</v>
      </c>
      <c r="E142" s="210">
        <f t="shared" si="6"/>
        <v>7394</v>
      </c>
      <c r="F142" s="210">
        <f t="shared" si="7"/>
        <v>5392</v>
      </c>
      <c r="H142" s="193"/>
      <c r="I142" s="262"/>
      <c r="J142" s="284"/>
      <c r="K142" s="217"/>
      <c r="P142" s="210">
        <f t="shared" si="8"/>
        <v>1941</v>
      </c>
      <c r="S142" s="220"/>
      <c r="T142" s="248"/>
    </row>
    <row r="143" spans="1:20" x14ac:dyDescent="0.2">
      <c r="A143" s="216">
        <v>143</v>
      </c>
      <c r="B143" s="209">
        <v>40.479999999999997</v>
      </c>
      <c r="C143" s="210">
        <f>'soust.uk.JMK př.č.2'!$O$66+'soust.uk.JMK př.č.2'!$P$66</f>
        <v>18172</v>
      </c>
      <c r="D143" s="210">
        <f>'soust.uk.JMK př.č.2'!$L$66</f>
        <v>61</v>
      </c>
      <c r="E143" s="210">
        <f t="shared" si="6"/>
        <v>7387</v>
      </c>
      <c r="F143" s="210">
        <f t="shared" si="7"/>
        <v>5387</v>
      </c>
      <c r="H143" s="193"/>
      <c r="I143" s="262"/>
      <c r="J143" s="284"/>
      <c r="K143" s="217"/>
      <c r="P143" s="210">
        <f t="shared" si="8"/>
        <v>1939</v>
      </c>
      <c r="S143" s="220"/>
      <c r="T143" s="248"/>
    </row>
    <row r="144" spans="1:20" x14ac:dyDescent="0.2">
      <c r="A144" s="216">
        <v>144</v>
      </c>
      <c r="B144" s="209">
        <v>40.520000000000003</v>
      </c>
      <c r="C144" s="210">
        <f>'soust.uk.JMK př.č.2'!$O$66+'soust.uk.JMK př.č.2'!$P$66</f>
        <v>18172</v>
      </c>
      <c r="D144" s="210">
        <f>'soust.uk.JMK př.č.2'!$L$66</f>
        <v>61</v>
      </c>
      <c r="E144" s="210">
        <f t="shared" si="6"/>
        <v>7381</v>
      </c>
      <c r="F144" s="210">
        <f t="shared" si="7"/>
        <v>5382</v>
      </c>
      <c r="H144" s="193"/>
      <c r="I144" s="262"/>
      <c r="J144" s="284"/>
      <c r="K144" s="217"/>
      <c r="P144" s="210">
        <f t="shared" si="8"/>
        <v>1938</v>
      </c>
      <c r="S144" s="220"/>
      <c r="T144" s="248"/>
    </row>
    <row r="145" spans="1:20" x14ac:dyDescent="0.2">
      <c r="A145" s="216">
        <v>145</v>
      </c>
      <c r="B145" s="209">
        <v>40.56</v>
      </c>
      <c r="C145" s="210">
        <f>'soust.uk.JMK př.č.2'!$O$66+'soust.uk.JMK př.č.2'!$P$66</f>
        <v>18172</v>
      </c>
      <c r="D145" s="210">
        <f>'soust.uk.JMK př.č.2'!$L$66</f>
        <v>61</v>
      </c>
      <c r="E145" s="210">
        <f t="shared" si="6"/>
        <v>7372</v>
      </c>
      <c r="F145" s="210">
        <f t="shared" si="7"/>
        <v>5376</v>
      </c>
      <c r="H145" s="193"/>
      <c r="I145" s="262"/>
      <c r="J145" s="284"/>
      <c r="K145" s="217"/>
      <c r="P145" s="210">
        <f t="shared" si="8"/>
        <v>1935</v>
      </c>
      <c r="S145" s="220"/>
      <c r="T145" s="248"/>
    </row>
    <row r="146" spans="1:20" x14ac:dyDescent="0.2">
      <c r="A146" s="216">
        <v>146</v>
      </c>
      <c r="B146" s="209">
        <v>40.61</v>
      </c>
      <c r="C146" s="210">
        <f>'soust.uk.JMK př.č.2'!$O$66+'soust.uk.JMK př.č.2'!$P$66</f>
        <v>18172</v>
      </c>
      <c r="D146" s="210">
        <f>'soust.uk.JMK př.č.2'!$L$66</f>
        <v>61</v>
      </c>
      <c r="E146" s="210">
        <f t="shared" si="6"/>
        <v>7364</v>
      </c>
      <c r="F146" s="210">
        <f t="shared" si="7"/>
        <v>5370</v>
      </c>
      <c r="H146" s="193"/>
      <c r="I146" s="262"/>
      <c r="J146" s="284"/>
      <c r="K146" s="217"/>
      <c r="P146" s="210">
        <f t="shared" si="8"/>
        <v>1933</v>
      </c>
      <c r="S146" s="220"/>
      <c r="T146" s="248"/>
    </row>
    <row r="147" spans="1:20" x14ac:dyDescent="0.2">
      <c r="A147" s="216">
        <v>147</v>
      </c>
      <c r="B147" s="209">
        <v>40.65</v>
      </c>
      <c r="C147" s="210">
        <f>'soust.uk.JMK př.č.2'!$O$66+'soust.uk.JMK př.č.2'!$P$66</f>
        <v>18172</v>
      </c>
      <c r="D147" s="210">
        <f>'soust.uk.JMK př.č.2'!$L$66</f>
        <v>61</v>
      </c>
      <c r="E147" s="210">
        <f t="shared" si="6"/>
        <v>7356</v>
      </c>
      <c r="F147" s="210">
        <f t="shared" si="7"/>
        <v>5364</v>
      </c>
      <c r="H147" s="193"/>
      <c r="I147" s="262"/>
      <c r="J147" s="284"/>
      <c r="K147" s="217"/>
      <c r="P147" s="210">
        <f t="shared" si="8"/>
        <v>1931</v>
      </c>
      <c r="S147" s="220"/>
      <c r="T147" s="248"/>
    </row>
    <row r="148" spans="1:20" x14ac:dyDescent="0.2">
      <c r="A148" s="216">
        <v>148</v>
      </c>
      <c r="B148" s="209">
        <v>40.700000000000003</v>
      </c>
      <c r="C148" s="210">
        <f>'soust.uk.JMK př.č.2'!$O$66+'soust.uk.JMK př.č.2'!$P$66</f>
        <v>18172</v>
      </c>
      <c r="D148" s="210">
        <f>'soust.uk.JMK př.č.2'!$L$66</f>
        <v>61</v>
      </c>
      <c r="E148" s="210">
        <f t="shared" si="6"/>
        <v>7348</v>
      </c>
      <c r="F148" s="210">
        <f t="shared" si="7"/>
        <v>5358</v>
      </c>
      <c r="H148" s="193"/>
      <c r="I148" s="262"/>
      <c r="J148" s="284"/>
      <c r="K148" s="217"/>
      <c r="P148" s="210">
        <f t="shared" si="8"/>
        <v>1929</v>
      </c>
      <c r="S148" s="220"/>
      <c r="T148" s="248"/>
    </row>
    <row r="149" spans="1:20" x14ac:dyDescent="0.2">
      <c r="A149" s="216">
        <v>149</v>
      </c>
      <c r="B149" s="209">
        <v>40.75</v>
      </c>
      <c r="C149" s="210">
        <f>'soust.uk.JMK př.č.2'!$O$66+'soust.uk.JMK př.č.2'!$P$66</f>
        <v>18172</v>
      </c>
      <c r="D149" s="210">
        <f>'soust.uk.JMK př.č.2'!$L$66</f>
        <v>61</v>
      </c>
      <c r="E149" s="210">
        <f t="shared" si="6"/>
        <v>7338</v>
      </c>
      <c r="F149" s="210">
        <f t="shared" si="7"/>
        <v>5351</v>
      </c>
      <c r="H149" s="193"/>
      <c r="I149" s="262"/>
      <c r="J149" s="284"/>
      <c r="K149" s="217"/>
      <c r="P149" s="210">
        <f t="shared" si="8"/>
        <v>1926</v>
      </c>
      <c r="S149" s="220"/>
      <c r="T149" s="248"/>
    </row>
    <row r="150" spans="1:20" x14ac:dyDescent="0.2">
      <c r="A150" s="216">
        <v>150</v>
      </c>
      <c r="B150" s="209">
        <v>40.799999999999997</v>
      </c>
      <c r="C150" s="210">
        <f>'soust.uk.JMK př.č.2'!$O$66+'soust.uk.JMK př.č.2'!$P$66</f>
        <v>18172</v>
      </c>
      <c r="D150" s="210">
        <f>'soust.uk.JMK př.č.2'!$L$66</f>
        <v>61</v>
      </c>
      <c r="E150" s="210">
        <f t="shared" si="6"/>
        <v>7330</v>
      </c>
      <c r="F150" s="210">
        <f t="shared" si="7"/>
        <v>5345</v>
      </c>
      <c r="H150" s="193"/>
      <c r="I150" s="262"/>
      <c r="J150" s="284"/>
      <c r="K150" s="217"/>
      <c r="P150" s="210">
        <f t="shared" si="8"/>
        <v>1924</v>
      </c>
      <c r="S150" s="220"/>
      <c r="T150" s="248"/>
    </row>
    <row r="151" spans="1:20" x14ac:dyDescent="0.2">
      <c r="A151" s="216">
        <v>151</v>
      </c>
      <c r="B151" s="209">
        <v>40.799999999999997</v>
      </c>
      <c r="C151" s="210">
        <f>'soust.uk.JMK př.č.2'!$O$66+'soust.uk.JMK př.č.2'!$P$66</f>
        <v>18172</v>
      </c>
      <c r="D151" s="210">
        <f>'soust.uk.JMK př.č.2'!$L$66</f>
        <v>61</v>
      </c>
      <c r="E151" s="210">
        <f t="shared" si="6"/>
        <v>7330</v>
      </c>
      <c r="F151" s="210">
        <f t="shared" si="7"/>
        <v>5345</v>
      </c>
      <c r="H151" s="193"/>
      <c r="I151" s="262"/>
      <c r="J151" s="284"/>
      <c r="K151" s="217"/>
      <c r="P151" s="210">
        <f t="shared" si="8"/>
        <v>1924</v>
      </c>
      <c r="S151" s="220"/>
      <c r="T151" s="248"/>
    </row>
    <row r="152" spans="1:20" x14ac:dyDescent="0.2">
      <c r="A152" s="216">
        <v>152</v>
      </c>
      <c r="B152" s="209">
        <v>40.799999999999997</v>
      </c>
      <c r="C152" s="210">
        <f>'soust.uk.JMK př.č.2'!$O$66+'soust.uk.JMK př.č.2'!$P$66</f>
        <v>18172</v>
      </c>
      <c r="D152" s="210">
        <f>'soust.uk.JMK př.č.2'!$L$66</f>
        <v>61</v>
      </c>
      <c r="E152" s="210">
        <f t="shared" si="6"/>
        <v>7330</v>
      </c>
      <c r="F152" s="210">
        <f t="shared" si="7"/>
        <v>5345</v>
      </c>
      <c r="H152" s="193"/>
      <c r="I152" s="262"/>
      <c r="J152" s="284"/>
      <c r="K152" s="217"/>
      <c r="P152" s="210">
        <f t="shared" si="8"/>
        <v>1924</v>
      </c>
      <c r="S152" s="220"/>
      <c r="T152" s="248"/>
    </row>
    <row r="153" spans="1:20" x14ac:dyDescent="0.2">
      <c r="A153" s="216">
        <v>153</v>
      </c>
      <c r="B153" s="209">
        <v>40.799999999999997</v>
      </c>
      <c r="C153" s="210">
        <f>'soust.uk.JMK př.č.2'!$O$66+'soust.uk.JMK př.č.2'!$P$66</f>
        <v>18172</v>
      </c>
      <c r="D153" s="210">
        <f>'soust.uk.JMK př.č.2'!$L$66</f>
        <v>61</v>
      </c>
      <c r="E153" s="210">
        <f t="shared" si="6"/>
        <v>7330</v>
      </c>
      <c r="F153" s="210">
        <f t="shared" si="7"/>
        <v>5345</v>
      </c>
      <c r="H153" s="193"/>
      <c r="I153" s="262"/>
      <c r="J153" s="284"/>
      <c r="K153" s="217"/>
      <c r="P153" s="210">
        <f t="shared" si="8"/>
        <v>1924</v>
      </c>
      <c r="S153" s="220"/>
      <c r="T153" s="248"/>
    </row>
    <row r="154" spans="1:20" x14ac:dyDescent="0.2">
      <c r="A154" s="216">
        <v>154</v>
      </c>
      <c r="B154" s="209">
        <v>40.799999999999997</v>
      </c>
      <c r="C154" s="210">
        <f>'soust.uk.JMK př.č.2'!$O$66+'soust.uk.JMK př.č.2'!$P$66</f>
        <v>18172</v>
      </c>
      <c r="D154" s="210">
        <f>'soust.uk.JMK př.č.2'!$L$66</f>
        <v>61</v>
      </c>
      <c r="E154" s="210">
        <f t="shared" si="6"/>
        <v>7330</v>
      </c>
      <c r="F154" s="210">
        <f t="shared" si="7"/>
        <v>5345</v>
      </c>
      <c r="H154" s="193"/>
      <c r="I154" s="262"/>
      <c r="J154" s="284"/>
      <c r="K154" s="217"/>
      <c r="P154" s="210">
        <f t="shared" si="8"/>
        <v>1924</v>
      </c>
      <c r="S154" s="220"/>
      <c r="T154" s="248"/>
    </row>
    <row r="155" spans="1:20" x14ac:dyDescent="0.2">
      <c r="A155" s="216">
        <v>155</v>
      </c>
      <c r="B155" s="209">
        <v>40.799999999999997</v>
      </c>
      <c r="C155" s="210">
        <f>'soust.uk.JMK př.č.2'!$O$66+'soust.uk.JMK př.č.2'!$P$66</f>
        <v>18172</v>
      </c>
      <c r="D155" s="210">
        <f>'soust.uk.JMK př.č.2'!$L$66</f>
        <v>61</v>
      </c>
      <c r="E155" s="210">
        <f t="shared" si="6"/>
        <v>7330</v>
      </c>
      <c r="F155" s="210">
        <f t="shared" si="7"/>
        <v>5345</v>
      </c>
      <c r="H155" s="193"/>
      <c r="I155" s="262"/>
      <c r="J155" s="284"/>
      <c r="K155" s="217"/>
      <c r="P155" s="210">
        <f t="shared" si="8"/>
        <v>1924</v>
      </c>
      <c r="S155" s="220"/>
      <c r="T155" s="248"/>
    </row>
    <row r="156" spans="1:20" x14ac:dyDescent="0.2">
      <c r="A156" s="216">
        <v>156</v>
      </c>
      <c r="B156" s="209">
        <v>40.799999999999997</v>
      </c>
      <c r="C156" s="210">
        <f>'soust.uk.JMK př.č.2'!$O$66+'soust.uk.JMK př.č.2'!$P$66</f>
        <v>18172</v>
      </c>
      <c r="D156" s="210">
        <f>'soust.uk.JMK př.č.2'!$L$66</f>
        <v>61</v>
      </c>
      <c r="E156" s="210">
        <f t="shared" si="6"/>
        <v>7330</v>
      </c>
      <c r="F156" s="210">
        <f t="shared" si="7"/>
        <v>5345</v>
      </c>
      <c r="H156" s="193"/>
      <c r="I156" s="262"/>
      <c r="J156" s="284"/>
      <c r="K156" s="217"/>
      <c r="P156" s="210">
        <f t="shared" si="8"/>
        <v>1924</v>
      </c>
      <c r="S156" s="220"/>
      <c r="T156" s="248"/>
    </row>
    <row r="157" spans="1:20" x14ac:dyDescent="0.2">
      <c r="A157" s="216">
        <v>157</v>
      </c>
      <c r="B157" s="209">
        <v>40.799999999999997</v>
      </c>
      <c r="C157" s="210">
        <f>'soust.uk.JMK př.č.2'!$O$66+'soust.uk.JMK př.č.2'!$P$66</f>
        <v>18172</v>
      </c>
      <c r="D157" s="210">
        <f>'soust.uk.JMK př.č.2'!$L$66</f>
        <v>61</v>
      </c>
      <c r="E157" s="210">
        <f t="shared" si="6"/>
        <v>7330</v>
      </c>
      <c r="F157" s="210">
        <f t="shared" si="7"/>
        <v>5345</v>
      </c>
      <c r="H157" s="193"/>
      <c r="I157" s="262"/>
      <c r="J157" s="284"/>
      <c r="K157" s="217"/>
      <c r="P157" s="210">
        <f t="shared" si="8"/>
        <v>1924</v>
      </c>
      <c r="S157" s="220"/>
      <c r="T157" s="248"/>
    </row>
    <row r="158" spans="1:20" x14ac:dyDescent="0.2">
      <c r="A158" s="216">
        <v>158</v>
      </c>
      <c r="B158" s="209">
        <v>40.799999999999997</v>
      </c>
      <c r="C158" s="210">
        <f>'soust.uk.JMK př.č.2'!$O$66+'soust.uk.JMK př.č.2'!$P$66</f>
        <v>18172</v>
      </c>
      <c r="D158" s="210">
        <f>'soust.uk.JMK př.č.2'!$L$66</f>
        <v>61</v>
      </c>
      <c r="E158" s="210">
        <f t="shared" si="6"/>
        <v>7330</v>
      </c>
      <c r="F158" s="210">
        <f t="shared" si="7"/>
        <v>5345</v>
      </c>
      <c r="H158" s="193"/>
      <c r="I158" s="262"/>
      <c r="J158" s="284"/>
      <c r="K158" s="217"/>
      <c r="P158" s="210">
        <f t="shared" si="8"/>
        <v>1924</v>
      </c>
      <c r="S158" s="220"/>
      <c r="T158" s="248"/>
    </row>
    <row r="159" spans="1:20" x14ac:dyDescent="0.2">
      <c r="A159" s="216">
        <v>159</v>
      </c>
      <c r="B159" s="209">
        <v>40.799999999999997</v>
      </c>
      <c r="C159" s="210">
        <f>'soust.uk.JMK př.č.2'!$O$66+'soust.uk.JMK př.č.2'!$P$66</f>
        <v>18172</v>
      </c>
      <c r="D159" s="210">
        <f>'soust.uk.JMK př.č.2'!$L$66</f>
        <v>61</v>
      </c>
      <c r="E159" s="210">
        <f t="shared" si="6"/>
        <v>7330</v>
      </c>
      <c r="F159" s="210">
        <f t="shared" si="7"/>
        <v>5345</v>
      </c>
      <c r="H159" s="193"/>
      <c r="I159" s="262"/>
      <c r="J159" s="284"/>
      <c r="K159" s="217"/>
      <c r="P159" s="210">
        <f t="shared" si="8"/>
        <v>1924</v>
      </c>
      <c r="S159" s="220"/>
      <c r="T159" s="248"/>
    </row>
    <row r="160" spans="1:20" x14ac:dyDescent="0.2">
      <c r="A160" s="216">
        <v>160</v>
      </c>
      <c r="B160" s="209">
        <v>40.799999999999997</v>
      </c>
      <c r="C160" s="210">
        <f>'soust.uk.JMK př.č.2'!$O$66+'soust.uk.JMK př.č.2'!$P$66</f>
        <v>18172</v>
      </c>
      <c r="D160" s="210">
        <f>'soust.uk.JMK př.č.2'!$L$66</f>
        <v>61</v>
      </c>
      <c r="E160" s="210">
        <f t="shared" si="6"/>
        <v>7330</v>
      </c>
      <c r="F160" s="210">
        <f t="shared" si="7"/>
        <v>5345</v>
      </c>
      <c r="H160" s="193"/>
      <c r="I160" s="262"/>
      <c r="J160" s="284"/>
      <c r="K160" s="217"/>
      <c r="P160" s="210">
        <f t="shared" si="8"/>
        <v>1924</v>
      </c>
      <c r="S160" s="220"/>
      <c r="T160" s="248"/>
    </row>
    <row r="161" spans="1:20" x14ac:dyDescent="0.2">
      <c r="A161" s="216">
        <v>161</v>
      </c>
      <c r="B161" s="209">
        <v>40.799999999999997</v>
      </c>
      <c r="C161" s="210">
        <f>'soust.uk.JMK př.č.2'!$O$66+'soust.uk.JMK př.č.2'!$P$66</f>
        <v>18172</v>
      </c>
      <c r="D161" s="210">
        <f>'soust.uk.JMK př.č.2'!$L$66</f>
        <v>61</v>
      </c>
      <c r="E161" s="210">
        <f t="shared" si="6"/>
        <v>7330</v>
      </c>
      <c r="F161" s="210">
        <f t="shared" si="7"/>
        <v>5345</v>
      </c>
      <c r="H161" s="193"/>
      <c r="I161" s="262"/>
      <c r="J161" s="284"/>
      <c r="K161" s="217"/>
      <c r="P161" s="210">
        <f t="shared" si="8"/>
        <v>1924</v>
      </c>
      <c r="S161" s="220"/>
      <c r="T161" s="248"/>
    </row>
    <row r="162" spans="1:20" x14ac:dyDescent="0.2">
      <c r="A162" s="216">
        <v>162</v>
      </c>
      <c r="B162" s="209">
        <v>40.799999999999997</v>
      </c>
      <c r="C162" s="210">
        <f>'soust.uk.JMK př.č.2'!$O$66+'soust.uk.JMK př.č.2'!$P$66</f>
        <v>18172</v>
      </c>
      <c r="D162" s="210">
        <f>'soust.uk.JMK př.č.2'!$L$66</f>
        <v>61</v>
      </c>
      <c r="E162" s="210">
        <f t="shared" si="6"/>
        <v>7330</v>
      </c>
      <c r="F162" s="210">
        <f t="shared" si="7"/>
        <v>5345</v>
      </c>
      <c r="H162" s="193"/>
      <c r="I162" s="262"/>
      <c r="J162" s="284"/>
      <c r="K162" s="217"/>
      <c r="P162" s="210">
        <f t="shared" si="8"/>
        <v>1924</v>
      </c>
      <c r="S162" s="220"/>
      <c r="T162" s="248"/>
    </row>
    <row r="163" spans="1:20" x14ac:dyDescent="0.2">
      <c r="A163" s="216">
        <v>163</v>
      </c>
      <c r="B163" s="209">
        <v>40.799999999999997</v>
      </c>
      <c r="C163" s="210">
        <f>'soust.uk.JMK př.č.2'!$O$66+'soust.uk.JMK př.č.2'!$P$66</f>
        <v>18172</v>
      </c>
      <c r="D163" s="210">
        <f>'soust.uk.JMK př.č.2'!$L$66</f>
        <v>61</v>
      </c>
      <c r="E163" s="210">
        <f t="shared" si="6"/>
        <v>7330</v>
      </c>
      <c r="F163" s="210">
        <f t="shared" si="7"/>
        <v>5345</v>
      </c>
      <c r="H163" s="193"/>
      <c r="I163" s="262"/>
      <c r="J163" s="284"/>
      <c r="K163" s="217"/>
      <c r="P163" s="210">
        <f t="shared" si="8"/>
        <v>1924</v>
      </c>
      <c r="S163" s="220"/>
      <c r="T163" s="248"/>
    </row>
    <row r="164" spans="1:20" x14ac:dyDescent="0.2">
      <c r="A164" s="216">
        <v>164</v>
      </c>
      <c r="B164" s="209">
        <v>40.799999999999997</v>
      </c>
      <c r="C164" s="210">
        <f>'soust.uk.JMK př.č.2'!$O$66+'soust.uk.JMK př.č.2'!$P$66</f>
        <v>18172</v>
      </c>
      <c r="D164" s="210">
        <f>'soust.uk.JMK př.č.2'!$L$66</f>
        <v>61</v>
      </c>
      <c r="E164" s="210">
        <f t="shared" si="6"/>
        <v>7330</v>
      </c>
      <c r="F164" s="210">
        <f t="shared" si="7"/>
        <v>5345</v>
      </c>
      <c r="H164" s="193"/>
      <c r="I164" s="262"/>
      <c r="J164" s="284"/>
      <c r="K164" s="217"/>
      <c r="P164" s="210">
        <f t="shared" si="8"/>
        <v>1924</v>
      </c>
      <c r="S164" s="220"/>
      <c r="T164" s="248"/>
    </row>
    <row r="165" spans="1:20" x14ac:dyDescent="0.2">
      <c r="A165" s="216">
        <v>165</v>
      </c>
      <c r="B165" s="209">
        <v>40.799999999999997</v>
      </c>
      <c r="C165" s="210">
        <f>'soust.uk.JMK př.č.2'!$O$66+'soust.uk.JMK př.č.2'!$P$66</f>
        <v>18172</v>
      </c>
      <c r="D165" s="210">
        <f>'soust.uk.JMK př.č.2'!$L$66</f>
        <v>61</v>
      </c>
      <c r="E165" s="210">
        <f t="shared" si="6"/>
        <v>7330</v>
      </c>
      <c r="F165" s="210">
        <f t="shared" si="7"/>
        <v>5345</v>
      </c>
      <c r="H165" s="193"/>
      <c r="I165" s="262"/>
      <c r="J165" s="284"/>
      <c r="K165" s="217"/>
      <c r="P165" s="210">
        <f t="shared" si="8"/>
        <v>1924</v>
      </c>
      <c r="S165" s="220"/>
      <c r="T165" s="248"/>
    </row>
    <row r="166" spans="1:20" x14ac:dyDescent="0.2">
      <c r="A166" s="216">
        <v>166</v>
      </c>
      <c r="B166" s="209">
        <v>40.799999999999997</v>
      </c>
      <c r="C166" s="210">
        <f>'soust.uk.JMK př.č.2'!$O$66+'soust.uk.JMK př.č.2'!$P$66</f>
        <v>18172</v>
      </c>
      <c r="D166" s="210">
        <f>'soust.uk.JMK př.č.2'!$L$66</f>
        <v>61</v>
      </c>
      <c r="E166" s="210">
        <f t="shared" si="6"/>
        <v>7330</v>
      </c>
      <c r="F166" s="210">
        <f t="shared" si="7"/>
        <v>5345</v>
      </c>
      <c r="H166" s="193"/>
      <c r="I166" s="262"/>
      <c r="J166" s="284"/>
      <c r="K166" s="217"/>
      <c r="P166" s="210">
        <f t="shared" si="8"/>
        <v>1924</v>
      </c>
      <c r="S166" s="220"/>
      <c r="T166" s="248"/>
    </row>
    <row r="167" spans="1:20" x14ac:dyDescent="0.2">
      <c r="A167" s="216">
        <v>167</v>
      </c>
      <c r="B167" s="209">
        <v>40.799999999999997</v>
      </c>
      <c r="C167" s="210">
        <f>'soust.uk.JMK př.č.2'!$O$66+'soust.uk.JMK př.č.2'!$P$66</f>
        <v>18172</v>
      </c>
      <c r="D167" s="210">
        <f>'soust.uk.JMK př.č.2'!$L$66</f>
        <v>61</v>
      </c>
      <c r="E167" s="210">
        <f t="shared" si="6"/>
        <v>7330</v>
      </c>
      <c r="F167" s="210">
        <f t="shared" si="7"/>
        <v>5345</v>
      </c>
      <c r="H167" s="193"/>
      <c r="I167" s="262"/>
      <c r="J167" s="284"/>
      <c r="K167" s="217"/>
      <c r="P167" s="210">
        <f t="shared" si="8"/>
        <v>1924</v>
      </c>
      <c r="S167" s="220"/>
      <c r="T167" s="248"/>
    </row>
    <row r="168" spans="1:20" x14ac:dyDescent="0.2">
      <c r="A168" s="216">
        <v>168</v>
      </c>
      <c r="B168" s="209">
        <v>40.799999999999997</v>
      </c>
      <c r="C168" s="210">
        <f>'soust.uk.JMK př.č.2'!$O$66+'soust.uk.JMK př.č.2'!$P$66</f>
        <v>18172</v>
      </c>
      <c r="D168" s="210">
        <f>'soust.uk.JMK př.č.2'!$L$66</f>
        <v>61</v>
      </c>
      <c r="E168" s="210">
        <f t="shared" si="6"/>
        <v>7330</v>
      </c>
      <c r="F168" s="210">
        <f t="shared" si="7"/>
        <v>5345</v>
      </c>
      <c r="H168" s="193"/>
      <c r="I168" s="262"/>
      <c r="J168" s="284"/>
      <c r="K168" s="217"/>
      <c r="P168" s="210">
        <f t="shared" si="8"/>
        <v>1924</v>
      </c>
      <c r="S168" s="220"/>
      <c r="T168" s="248"/>
    </row>
    <row r="169" spans="1:20" x14ac:dyDescent="0.2">
      <c r="A169" s="216">
        <v>169</v>
      </c>
      <c r="B169" s="209">
        <v>40.799999999999997</v>
      </c>
      <c r="C169" s="210">
        <f>'soust.uk.JMK př.č.2'!$O$66+'soust.uk.JMK př.č.2'!$P$66</f>
        <v>18172</v>
      </c>
      <c r="D169" s="210">
        <f>'soust.uk.JMK př.č.2'!$L$66</f>
        <v>61</v>
      </c>
      <c r="E169" s="210">
        <f t="shared" si="6"/>
        <v>7330</v>
      </c>
      <c r="F169" s="210">
        <f t="shared" si="7"/>
        <v>5345</v>
      </c>
      <c r="H169" s="193"/>
      <c r="I169" s="262"/>
      <c r="J169" s="284"/>
      <c r="K169" s="217"/>
      <c r="P169" s="210">
        <f t="shared" si="8"/>
        <v>1924</v>
      </c>
      <c r="S169" s="220"/>
      <c r="T169" s="248"/>
    </row>
    <row r="170" spans="1:20" x14ac:dyDescent="0.2">
      <c r="A170" s="216">
        <v>170</v>
      </c>
      <c r="B170" s="209">
        <v>40.799999999999997</v>
      </c>
      <c r="C170" s="210">
        <f>'soust.uk.JMK př.č.2'!$O$66+'soust.uk.JMK př.č.2'!$P$66</f>
        <v>18172</v>
      </c>
      <c r="D170" s="210">
        <f>'soust.uk.JMK př.č.2'!$L$66</f>
        <v>61</v>
      </c>
      <c r="E170" s="210">
        <f t="shared" si="6"/>
        <v>7330</v>
      </c>
      <c r="F170" s="210">
        <f t="shared" si="7"/>
        <v>5345</v>
      </c>
      <c r="H170" s="193"/>
      <c r="I170" s="262"/>
      <c r="J170" s="284"/>
      <c r="K170" s="217"/>
      <c r="P170" s="210">
        <f t="shared" si="8"/>
        <v>1924</v>
      </c>
      <c r="S170" s="220"/>
      <c r="T170" s="248"/>
    </row>
    <row r="171" spans="1:20" x14ac:dyDescent="0.2">
      <c r="A171" s="216">
        <v>171</v>
      </c>
      <c r="B171" s="209">
        <v>40.799999999999997</v>
      </c>
      <c r="C171" s="210">
        <f>'soust.uk.JMK př.č.2'!$O$66+'soust.uk.JMK př.č.2'!$P$66</f>
        <v>18172</v>
      </c>
      <c r="D171" s="210">
        <f>'soust.uk.JMK př.č.2'!$L$66</f>
        <v>61</v>
      </c>
      <c r="E171" s="210">
        <f t="shared" si="6"/>
        <v>7330</v>
      </c>
      <c r="F171" s="210">
        <f t="shared" si="7"/>
        <v>5345</v>
      </c>
      <c r="H171" s="193"/>
      <c r="I171" s="262"/>
      <c r="J171" s="284"/>
      <c r="K171" s="217"/>
      <c r="P171" s="210">
        <f t="shared" si="8"/>
        <v>1924</v>
      </c>
      <c r="S171" s="220"/>
      <c r="T171" s="248"/>
    </row>
    <row r="172" spans="1:20" x14ac:dyDescent="0.2">
      <c r="A172" s="216">
        <v>172</v>
      </c>
      <c r="B172" s="209">
        <v>40.799999999999997</v>
      </c>
      <c r="C172" s="210">
        <f>'soust.uk.JMK př.č.2'!$O$66+'soust.uk.JMK př.č.2'!$P$66</f>
        <v>18172</v>
      </c>
      <c r="D172" s="210">
        <f>'soust.uk.JMK př.č.2'!$L$66</f>
        <v>61</v>
      </c>
      <c r="E172" s="210">
        <f t="shared" si="6"/>
        <v>7330</v>
      </c>
      <c r="F172" s="210">
        <f t="shared" si="7"/>
        <v>5345</v>
      </c>
      <c r="H172" s="193"/>
      <c r="I172" s="262"/>
      <c r="J172" s="284"/>
      <c r="K172" s="217"/>
      <c r="P172" s="210">
        <f t="shared" si="8"/>
        <v>1924</v>
      </c>
      <c r="S172" s="220"/>
      <c r="T172" s="248"/>
    </row>
    <row r="173" spans="1:20" x14ac:dyDescent="0.2">
      <c r="A173" s="216">
        <v>173</v>
      </c>
      <c r="B173" s="209">
        <v>40.799999999999997</v>
      </c>
      <c r="C173" s="210">
        <f>'soust.uk.JMK př.č.2'!$O$66+'soust.uk.JMK př.č.2'!$P$66</f>
        <v>18172</v>
      </c>
      <c r="D173" s="210">
        <f>'soust.uk.JMK př.č.2'!$L$66</f>
        <v>61</v>
      </c>
      <c r="E173" s="210">
        <f t="shared" si="6"/>
        <v>7330</v>
      </c>
      <c r="F173" s="210">
        <f t="shared" si="7"/>
        <v>5345</v>
      </c>
      <c r="H173" s="193"/>
      <c r="I173" s="262"/>
      <c r="J173" s="284"/>
      <c r="K173" s="217"/>
      <c r="P173" s="210">
        <f t="shared" si="8"/>
        <v>1924</v>
      </c>
      <c r="S173" s="220"/>
      <c r="T173" s="248"/>
    </row>
    <row r="174" spans="1:20" x14ac:dyDescent="0.2">
      <c r="A174" s="216">
        <v>174</v>
      </c>
      <c r="B174" s="209">
        <v>40.799999999999997</v>
      </c>
      <c r="C174" s="210">
        <f>'soust.uk.JMK př.č.2'!$O$66+'soust.uk.JMK př.č.2'!$P$66</f>
        <v>18172</v>
      </c>
      <c r="D174" s="210">
        <f>'soust.uk.JMK př.č.2'!$L$66</f>
        <v>61</v>
      </c>
      <c r="E174" s="210">
        <f t="shared" si="6"/>
        <v>7330</v>
      </c>
      <c r="F174" s="210">
        <f t="shared" si="7"/>
        <v>5345</v>
      </c>
      <c r="H174" s="193"/>
      <c r="I174" s="262"/>
      <c r="J174" s="284"/>
      <c r="K174" s="217"/>
      <c r="P174" s="210">
        <f t="shared" si="8"/>
        <v>1924</v>
      </c>
      <c r="S174" s="220"/>
      <c r="T174" s="248"/>
    </row>
    <row r="175" spans="1:20" x14ac:dyDescent="0.2">
      <c r="A175" s="216">
        <v>175</v>
      </c>
      <c r="B175" s="209">
        <v>40.799999999999997</v>
      </c>
      <c r="C175" s="210">
        <f>'soust.uk.JMK př.č.2'!$O$66+'soust.uk.JMK př.č.2'!$P$66</f>
        <v>18172</v>
      </c>
      <c r="D175" s="210">
        <f>'soust.uk.JMK př.č.2'!$L$66</f>
        <v>61</v>
      </c>
      <c r="E175" s="210">
        <f t="shared" si="6"/>
        <v>7330</v>
      </c>
      <c r="F175" s="210">
        <f t="shared" si="7"/>
        <v>5345</v>
      </c>
      <c r="H175" s="193"/>
      <c r="I175" s="262"/>
      <c r="J175" s="284"/>
      <c r="K175" s="217"/>
      <c r="P175" s="210">
        <f t="shared" si="8"/>
        <v>1924</v>
      </c>
      <c r="S175" s="220"/>
      <c r="T175" s="248"/>
    </row>
    <row r="176" spans="1:20" x14ac:dyDescent="0.2">
      <c r="A176" s="216">
        <v>176</v>
      </c>
      <c r="B176" s="209">
        <v>40.799999999999997</v>
      </c>
      <c r="C176" s="210">
        <f>'soust.uk.JMK př.č.2'!$O$66+'soust.uk.JMK př.č.2'!$P$66</f>
        <v>18172</v>
      </c>
      <c r="D176" s="210">
        <f>'soust.uk.JMK př.č.2'!$L$66</f>
        <v>61</v>
      </c>
      <c r="E176" s="210">
        <f t="shared" si="6"/>
        <v>7330</v>
      </c>
      <c r="F176" s="210">
        <f t="shared" si="7"/>
        <v>5345</v>
      </c>
      <c r="H176" s="193"/>
      <c r="I176" s="262"/>
      <c r="J176" s="284"/>
      <c r="K176" s="217"/>
      <c r="P176" s="210">
        <f t="shared" si="8"/>
        <v>1924</v>
      </c>
      <c r="S176" s="220"/>
      <c r="T176" s="248"/>
    </row>
    <row r="177" spans="1:20" x14ac:dyDescent="0.2">
      <c r="A177" s="216">
        <v>177</v>
      </c>
      <c r="B177" s="209">
        <v>40.799999999999997</v>
      </c>
      <c r="C177" s="210">
        <f>'soust.uk.JMK př.č.2'!$O$66+'soust.uk.JMK př.č.2'!$P$66</f>
        <v>18172</v>
      </c>
      <c r="D177" s="210">
        <f>'soust.uk.JMK př.č.2'!$L$66</f>
        <v>61</v>
      </c>
      <c r="E177" s="210">
        <f t="shared" si="6"/>
        <v>7330</v>
      </c>
      <c r="F177" s="210">
        <f t="shared" si="7"/>
        <v>5345</v>
      </c>
      <c r="H177" s="193"/>
      <c r="I177" s="262"/>
      <c r="J177" s="284"/>
      <c r="K177" s="217"/>
      <c r="P177" s="210">
        <f t="shared" si="8"/>
        <v>1924</v>
      </c>
      <c r="S177" s="220"/>
      <c r="T177" s="248"/>
    </row>
    <row r="178" spans="1:20" x14ac:dyDescent="0.2">
      <c r="A178" s="216">
        <v>178</v>
      </c>
      <c r="B178" s="209">
        <v>40.799999999999997</v>
      </c>
      <c r="C178" s="210">
        <f>'soust.uk.JMK př.č.2'!$O$66+'soust.uk.JMK př.č.2'!$P$66</f>
        <v>18172</v>
      </c>
      <c r="D178" s="210">
        <f>'soust.uk.JMK př.č.2'!$L$66</f>
        <v>61</v>
      </c>
      <c r="E178" s="210">
        <f t="shared" si="6"/>
        <v>7330</v>
      </c>
      <c r="F178" s="210">
        <f t="shared" si="7"/>
        <v>5345</v>
      </c>
      <c r="H178" s="193"/>
      <c r="I178" s="262"/>
      <c r="J178" s="284"/>
      <c r="K178" s="217"/>
      <c r="P178" s="210">
        <f t="shared" si="8"/>
        <v>1924</v>
      </c>
      <c r="S178" s="220"/>
      <c r="T178" s="248"/>
    </row>
    <row r="179" spans="1:20" x14ac:dyDescent="0.2">
      <c r="A179" s="216">
        <v>179</v>
      </c>
      <c r="B179" s="209">
        <v>40.799999999999997</v>
      </c>
      <c r="C179" s="210">
        <f>'soust.uk.JMK př.č.2'!$O$66+'soust.uk.JMK př.č.2'!$P$66</f>
        <v>18172</v>
      </c>
      <c r="D179" s="210">
        <f>'soust.uk.JMK př.č.2'!$L$66</f>
        <v>61</v>
      </c>
      <c r="E179" s="210">
        <f t="shared" si="6"/>
        <v>7330</v>
      </c>
      <c r="F179" s="210">
        <f t="shared" si="7"/>
        <v>5345</v>
      </c>
      <c r="H179" s="193"/>
      <c r="I179" s="262"/>
      <c r="J179" s="284"/>
      <c r="K179" s="217"/>
      <c r="P179" s="210">
        <f t="shared" si="8"/>
        <v>1924</v>
      </c>
      <c r="S179" s="220"/>
      <c r="T179" s="248"/>
    </row>
    <row r="180" spans="1:20" x14ac:dyDescent="0.2">
      <c r="A180" s="216">
        <v>180</v>
      </c>
      <c r="B180" s="209">
        <v>40.799999999999997</v>
      </c>
      <c r="C180" s="210">
        <f>'soust.uk.JMK př.č.2'!$O$66+'soust.uk.JMK př.č.2'!$P$66</f>
        <v>18172</v>
      </c>
      <c r="D180" s="210">
        <f>'soust.uk.JMK př.č.2'!$L$66</f>
        <v>61</v>
      </c>
      <c r="E180" s="210">
        <f t="shared" si="6"/>
        <v>7330</v>
      </c>
      <c r="F180" s="210">
        <f t="shared" si="7"/>
        <v>5345</v>
      </c>
      <c r="H180" s="193"/>
      <c r="I180" s="262"/>
      <c r="J180" s="284"/>
      <c r="K180" s="217"/>
      <c r="P180" s="210">
        <f t="shared" si="8"/>
        <v>1924</v>
      </c>
      <c r="S180" s="220"/>
      <c r="T180" s="248"/>
    </row>
    <row r="181" spans="1:20" x14ac:dyDescent="0.2">
      <c r="A181" s="216">
        <v>181</v>
      </c>
      <c r="B181" s="209">
        <v>40.799999999999997</v>
      </c>
      <c r="C181" s="210">
        <f>'soust.uk.JMK př.č.2'!$O$66+'soust.uk.JMK př.č.2'!$P$66</f>
        <v>18172</v>
      </c>
      <c r="D181" s="210">
        <f>'soust.uk.JMK př.č.2'!$L$66</f>
        <v>61</v>
      </c>
      <c r="E181" s="210">
        <f t="shared" si="6"/>
        <v>7330</v>
      </c>
      <c r="F181" s="210">
        <f t="shared" si="7"/>
        <v>5345</v>
      </c>
      <c r="H181" s="193"/>
      <c r="I181" s="262"/>
      <c r="J181" s="284"/>
      <c r="K181" s="217"/>
      <c r="P181" s="210">
        <f t="shared" si="8"/>
        <v>1924</v>
      </c>
      <c r="S181" s="220"/>
      <c r="T181" s="248"/>
    </row>
    <row r="182" spans="1:20" x14ac:dyDescent="0.2">
      <c r="A182" s="216">
        <v>182</v>
      </c>
      <c r="B182" s="209">
        <v>40.799999999999997</v>
      </c>
      <c r="C182" s="210">
        <f>'soust.uk.JMK př.č.2'!$O$66+'soust.uk.JMK př.č.2'!$P$66</f>
        <v>18172</v>
      </c>
      <c r="D182" s="210">
        <f>'soust.uk.JMK př.č.2'!$L$66</f>
        <v>61</v>
      </c>
      <c r="E182" s="210">
        <f t="shared" si="6"/>
        <v>7330</v>
      </c>
      <c r="F182" s="210">
        <f t="shared" si="7"/>
        <v>5345</v>
      </c>
      <c r="H182" s="193"/>
      <c r="I182" s="262"/>
      <c r="J182" s="284"/>
      <c r="K182" s="217"/>
      <c r="P182" s="210">
        <f t="shared" si="8"/>
        <v>1924</v>
      </c>
      <c r="S182" s="220"/>
      <c r="T182" s="248"/>
    </row>
    <row r="183" spans="1:20" x14ac:dyDescent="0.2">
      <c r="A183" s="216">
        <v>183</v>
      </c>
      <c r="B183" s="209">
        <v>40.799999999999997</v>
      </c>
      <c r="C183" s="210">
        <f>'soust.uk.JMK př.č.2'!$O$66+'soust.uk.JMK př.č.2'!$P$66</f>
        <v>18172</v>
      </c>
      <c r="D183" s="210">
        <f>'soust.uk.JMK př.č.2'!$L$66</f>
        <v>61</v>
      </c>
      <c r="E183" s="210">
        <f t="shared" si="6"/>
        <v>7330</v>
      </c>
      <c r="F183" s="210">
        <f t="shared" si="7"/>
        <v>5345</v>
      </c>
      <c r="H183" s="193"/>
      <c r="I183" s="262"/>
      <c r="J183" s="284"/>
      <c r="K183" s="217"/>
      <c r="P183" s="210">
        <f t="shared" si="8"/>
        <v>1924</v>
      </c>
      <c r="S183" s="220"/>
      <c r="T183" s="248"/>
    </row>
    <row r="184" spans="1:20" x14ac:dyDescent="0.2">
      <c r="A184" s="216">
        <v>184</v>
      </c>
      <c r="B184" s="209">
        <v>40.799999999999997</v>
      </c>
      <c r="C184" s="210">
        <f>'soust.uk.JMK př.č.2'!$O$66+'soust.uk.JMK př.č.2'!$P$66</f>
        <v>18172</v>
      </c>
      <c r="D184" s="210">
        <f>'soust.uk.JMK př.č.2'!$L$66</f>
        <v>61</v>
      </c>
      <c r="E184" s="210">
        <f t="shared" si="6"/>
        <v>7330</v>
      </c>
      <c r="F184" s="210">
        <f t="shared" si="7"/>
        <v>5345</v>
      </c>
      <c r="H184" s="193"/>
      <c r="I184" s="262"/>
      <c r="J184" s="284"/>
      <c r="K184" s="217"/>
      <c r="P184" s="210">
        <f t="shared" si="8"/>
        <v>1924</v>
      </c>
      <c r="S184" s="220"/>
      <c r="T184" s="248"/>
    </row>
    <row r="185" spans="1:20" x14ac:dyDescent="0.2">
      <c r="A185" s="216">
        <v>185</v>
      </c>
      <c r="B185" s="209">
        <v>40.799999999999997</v>
      </c>
      <c r="C185" s="210">
        <f>'soust.uk.JMK př.č.2'!$O$66+'soust.uk.JMK př.č.2'!$P$66</f>
        <v>18172</v>
      </c>
      <c r="D185" s="210">
        <f>'soust.uk.JMK př.č.2'!$L$66</f>
        <v>61</v>
      </c>
      <c r="E185" s="210">
        <f t="shared" si="6"/>
        <v>7330</v>
      </c>
      <c r="F185" s="210">
        <f t="shared" si="7"/>
        <v>5345</v>
      </c>
      <c r="H185" s="193"/>
      <c r="I185" s="262"/>
      <c r="J185" s="284"/>
      <c r="K185" s="217"/>
      <c r="P185" s="210">
        <f t="shared" si="8"/>
        <v>1924</v>
      </c>
      <c r="S185" s="220"/>
      <c r="T185" s="248"/>
    </row>
    <row r="186" spans="1:20" x14ac:dyDescent="0.2">
      <c r="A186" s="216">
        <v>186</v>
      </c>
      <c r="B186" s="209">
        <v>40.799999999999997</v>
      </c>
      <c r="C186" s="210">
        <f>'soust.uk.JMK př.č.2'!$O$66+'soust.uk.JMK př.č.2'!$P$66</f>
        <v>18172</v>
      </c>
      <c r="D186" s="210">
        <f>'soust.uk.JMK př.č.2'!$L$66</f>
        <v>61</v>
      </c>
      <c r="E186" s="210">
        <f t="shared" si="6"/>
        <v>7330</v>
      </c>
      <c r="F186" s="210">
        <f t="shared" si="7"/>
        <v>5345</v>
      </c>
      <c r="H186" s="193"/>
      <c r="I186" s="262"/>
      <c r="J186" s="284"/>
      <c r="K186" s="217"/>
      <c r="P186" s="210">
        <f t="shared" si="8"/>
        <v>1924</v>
      </c>
      <c r="S186" s="220"/>
      <c r="T186" s="248"/>
    </row>
    <row r="187" spans="1:20" x14ac:dyDescent="0.2">
      <c r="A187" s="216">
        <v>187</v>
      </c>
      <c r="B187" s="209">
        <v>40.799999999999997</v>
      </c>
      <c r="C187" s="210">
        <f>'soust.uk.JMK př.č.2'!$O$66+'soust.uk.JMK př.č.2'!$P$66</f>
        <v>18172</v>
      </c>
      <c r="D187" s="210">
        <f>'soust.uk.JMK př.č.2'!$L$66</f>
        <v>61</v>
      </c>
      <c r="E187" s="210">
        <f t="shared" si="6"/>
        <v>7330</v>
      </c>
      <c r="F187" s="210">
        <f t="shared" si="7"/>
        <v>5345</v>
      </c>
      <c r="H187" s="193"/>
      <c r="I187" s="262"/>
      <c r="J187" s="284"/>
      <c r="K187" s="217"/>
      <c r="P187" s="210">
        <f t="shared" si="8"/>
        <v>1924</v>
      </c>
      <c r="S187" s="220"/>
      <c r="T187" s="248"/>
    </row>
    <row r="188" spans="1:20" x14ac:dyDescent="0.2">
      <c r="A188" s="216">
        <v>188</v>
      </c>
      <c r="B188" s="209">
        <v>40.799999999999997</v>
      </c>
      <c r="C188" s="210">
        <f>'soust.uk.JMK př.č.2'!$O$66+'soust.uk.JMK př.č.2'!$P$66</f>
        <v>18172</v>
      </c>
      <c r="D188" s="210">
        <f>'soust.uk.JMK př.č.2'!$L$66</f>
        <v>61</v>
      </c>
      <c r="E188" s="210">
        <f t="shared" si="6"/>
        <v>7330</v>
      </c>
      <c r="F188" s="210">
        <f t="shared" si="7"/>
        <v>5345</v>
      </c>
      <c r="H188" s="193"/>
      <c r="I188" s="262"/>
      <c r="J188" s="284"/>
      <c r="K188" s="217"/>
      <c r="P188" s="210">
        <f t="shared" si="8"/>
        <v>1924</v>
      </c>
      <c r="S188" s="220"/>
      <c r="T188" s="248"/>
    </row>
    <row r="189" spans="1:20" x14ac:dyDescent="0.2">
      <c r="A189" s="216">
        <v>189</v>
      </c>
      <c r="B189" s="209">
        <v>40.799999999999997</v>
      </c>
      <c r="C189" s="210">
        <f>'soust.uk.JMK př.č.2'!$O$66+'soust.uk.JMK př.č.2'!$P$66</f>
        <v>18172</v>
      </c>
      <c r="D189" s="210">
        <f>'soust.uk.JMK př.č.2'!$L$66</f>
        <v>61</v>
      </c>
      <c r="E189" s="210">
        <f t="shared" si="6"/>
        <v>7330</v>
      </c>
      <c r="F189" s="210">
        <f t="shared" si="7"/>
        <v>5345</v>
      </c>
      <c r="H189" s="193"/>
      <c r="I189" s="262"/>
      <c r="J189" s="284"/>
      <c r="K189" s="217"/>
      <c r="P189" s="210">
        <f t="shared" si="8"/>
        <v>1924</v>
      </c>
      <c r="S189" s="220"/>
      <c r="T189" s="248"/>
    </row>
    <row r="190" spans="1:20" x14ac:dyDescent="0.2">
      <c r="A190" s="216">
        <v>190</v>
      </c>
      <c r="B190" s="209">
        <v>40.799999999999997</v>
      </c>
      <c r="C190" s="210">
        <f>'soust.uk.JMK př.č.2'!$O$66+'soust.uk.JMK př.č.2'!$P$66</f>
        <v>18172</v>
      </c>
      <c r="D190" s="210">
        <f>'soust.uk.JMK př.č.2'!$L$66</f>
        <v>61</v>
      </c>
      <c r="E190" s="210">
        <f t="shared" si="6"/>
        <v>7330</v>
      </c>
      <c r="F190" s="210">
        <f t="shared" si="7"/>
        <v>5345</v>
      </c>
      <c r="H190" s="193"/>
      <c r="I190" s="262"/>
      <c r="J190" s="284"/>
      <c r="K190" s="217"/>
      <c r="P190" s="210">
        <f t="shared" si="8"/>
        <v>1924</v>
      </c>
      <c r="S190" s="220"/>
      <c r="T190" s="248"/>
    </row>
    <row r="191" spans="1:20" x14ac:dyDescent="0.2">
      <c r="A191" s="216">
        <v>191</v>
      </c>
      <c r="B191" s="209">
        <v>40.799999999999997</v>
      </c>
      <c r="C191" s="210">
        <f>'soust.uk.JMK př.č.2'!$O$66+'soust.uk.JMK př.č.2'!$P$66</f>
        <v>18172</v>
      </c>
      <c r="D191" s="210">
        <f>'soust.uk.JMK př.č.2'!$L$66</f>
        <v>61</v>
      </c>
      <c r="E191" s="210">
        <f t="shared" si="6"/>
        <v>7330</v>
      </c>
      <c r="F191" s="210">
        <f t="shared" si="7"/>
        <v>5345</v>
      </c>
      <c r="H191" s="193"/>
      <c r="I191" s="262"/>
      <c r="J191" s="284"/>
      <c r="K191" s="217"/>
      <c r="P191" s="210">
        <f t="shared" si="8"/>
        <v>1924</v>
      </c>
      <c r="S191" s="220"/>
      <c r="T191" s="248"/>
    </row>
    <row r="192" spans="1:20" x14ac:dyDescent="0.2">
      <c r="A192" s="216">
        <v>192</v>
      </c>
      <c r="B192" s="209">
        <v>40.799999999999997</v>
      </c>
      <c r="C192" s="210">
        <f>'soust.uk.JMK př.č.2'!$O$66+'soust.uk.JMK př.č.2'!$P$66</f>
        <v>18172</v>
      </c>
      <c r="D192" s="210">
        <f>'soust.uk.JMK př.č.2'!$L$66</f>
        <v>61</v>
      </c>
      <c r="E192" s="210">
        <f t="shared" si="6"/>
        <v>7330</v>
      </c>
      <c r="F192" s="210">
        <f t="shared" si="7"/>
        <v>5345</v>
      </c>
      <c r="H192" s="193"/>
      <c r="I192" s="262"/>
      <c r="J192" s="284"/>
      <c r="K192" s="217"/>
      <c r="P192" s="210">
        <f t="shared" si="8"/>
        <v>1924</v>
      </c>
      <c r="S192" s="220"/>
      <c r="T192" s="248"/>
    </row>
    <row r="193" spans="1:20" x14ac:dyDescent="0.2">
      <c r="A193" s="216">
        <v>193</v>
      </c>
      <c r="B193" s="209">
        <v>40.799999999999997</v>
      </c>
      <c r="C193" s="210">
        <f>'soust.uk.JMK př.č.2'!$O$66+'soust.uk.JMK př.č.2'!$P$66</f>
        <v>18172</v>
      </c>
      <c r="D193" s="210">
        <f>'soust.uk.JMK př.č.2'!$L$66</f>
        <v>61</v>
      </c>
      <c r="E193" s="210">
        <f t="shared" si="6"/>
        <v>7330</v>
      </c>
      <c r="F193" s="210">
        <f t="shared" si="7"/>
        <v>5345</v>
      </c>
      <c r="H193" s="193"/>
      <c r="I193" s="262"/>
      <c r="J193" s="284"/>
      <c r="K193" s="217"/>
      <c r="P193" s="210">
        <f t="shared" si="8"/>
        <v>1924</v>
      </c>
      <c r="S193" s="220"/>
      <c r="T193" s="248"/>
    </row>
    <row r="194" spans="1:20" x14ac:dyDescent="0.2">
      <c r="A194" s="216">
        <v>194</v>
      </c>
      <c r="B194" s="209">
        <v>40.799999999999997</v>
      </c>
      <c r="C194" s="210">
        <f>'soust.uk.JMK př.č.2'!$O$66+'soust.uk.JMK př.č.2'!$P$66</f>
        <v>18172</v>
      </c>
      <c r="D194" s="210">
        <f>'soust.uk.JMK př.č.2'!$L$66</f>
        <v>61</v>
      </c>
      <c r="E194" s="210">
        <f t="shared" si="6"/>
        <v>7330</v>
      </c>
      <c r="F194" s="210">
        <f t="shared" si="7"/>
        <v>5345</v>
      </c>
      <c r="H194" s="193"/>
      <c r="I194" s="262"/>
      <c r="J194" s="284"/>
      <c r="K194" s="217"/>
      <c r="P194" s="210">
        <f t="shared" si="8"/>
        <v>1924</v>
      </c>
      <c r="S194" s="220"/>
      <c r="T194" s="248"/>
    </row>
    <row r="195" spans="1:20" x14ac:dyDescent="0.2">
      <c r="A195" s="216">
        <v>195</v>
      </c>
      <c r="B195" s="209">
        <v>40.799999999999997</v>
      </c>
      <c r="C195" s="210">
        <f>'soust.uk.JMK př.č.2'!$O$66+'soust.uk.JMK př.č.2'!$P$66</f>
        <v>18172</v>
      </c>
      <c r="D195" s="210">
        <f>'soust.uk.JMK př.č.2'!$L$66</f>
        <v>61</v>
      </c>
      <c r="E195" s="210">
        <f t="shared" si="6"/>
        <v>7330</v>
      </c>
      <c r="F195" s="210">
        <f t="shared" si="7"/>
        <v>5345</v>
      </c>
      <c r="H195" s="193"/>
      <c r="I195" s="262"/>
      <c r="J195" s="284"/>
      <c r="K195" s="217"/>
      <c r="P195" s="210">
        <f t="shared" si="8"/>
        <v>1924</v>
      </c>
      <c r="S195" s="220"/>
      <c r="T195" s="248"/>
    </row>
    <row r="196" spans="1:20" x14ac:dyDescent="0.2">
      <c r="A196" s="216">
        <v>196</v>
      </c>
      <c r="B196" s="209">
        <v>40.799999999999997</v>
      </c>
      <c r="C196" s="210">
        <f>'soust.uk.JMK př.č.2'!$O$66+'soust.uk.JMK př.č.2'!$P$66</f>
        <v>18172</v>
      </c>
      <c r="D196" s="210">
        <f>'soust.uk.JMK př.č.2'!$L$66</f>
        <v>61</v>
      </c>
      <c r="E196" s="210">
        <f t="shared" si="6"/>
        <v>7330</v>
      </c>
      <c r="F196" s="210">
        <f t="shared" si="7"/>
        <v>5345</v>
      </c>
      <c r="H196" s="193"/>
      <c r="I196" s="262"/>
      <c r="J196" s="284"/>
      <c r="K196" s="217"/>
      <c r="P196" s="210">
        <f t="shared" si="8"/>
        <v>1924</v>
      </c>
      <c r="S196" s="220"/>
      <c r="T196" s="248"/>
    </row>
    <row r="197" spans="1:20" x14ac:dyDescent="0.2">
      <c r="A197" s="216">
        <v>197</v>
      </c>
      <c r="B197" s="209">
        <v>40.799999999999997</v>
      </c>
      <c r="C197" s="210">
        <f>'soust.uk.JMK př.č.2'!$O$66+'soust.uk.JMK př.č.2'!$P$66</f>
        <v>18172</v>
      </c>
      <c r="D197" s="210">
        <f>'soust.uk.JMK př.č.2'!$L$66</f>
        <v>61</v>
      </c>
      <c r="E197" s="210">
        <f t="shared" si="6"/>
        <v>7330</v>
      </c>
      <c r="F197" s="210">
        <f t="shared" si="7"/>
        <v>5345</v>
      </c>
      <c r="H197" s="193"/>
      <c r="I197" s="262"/>
      <c r="J197" s="284"/>
      <c r="K197" s="217"/>
      <c r="P197" s="210">
        <f t="shared" si="8"/>
        <v>1924</v>
      </c>
      <c r="S197" s="220"/>
      <c r="T197" s="248"/>
    </row>
    <row r="198" spans="1:20" x14ac:dyDescent="0.2">
      <c r="A198" s="216">
        <v>198</v>
      </c>
      <c r="B198" s="209">
        <v>40.799999999999997</v>
      </c>
      <c r="C198" s="210">
        <f>'soust.uk.JMK př.č.2'!$O$66+'soust.uk.JMK př.č.2'!$P$66</f>
        <v>18172</v>
      </c>
      <c r="D198" s="210">
        <f>'soust.uk.JMK př.č.2'!$L$66</f>
        <v>61</v>
      </c>
      <c r="E198" s="210">
        <f t="shared" si="6"/>
        <v>7330</v>
      </c>
      <c r="F198" s="210">
        <f t="shared" si="7"/>
        <v>5345</v>
      </c>
      <c r="H198" s="193"/>
      <c r="I198" s="262"/>
      <c r="J198" s="284"/>
      <c r="K198" s="217"/>
      <c r="P198" s="210">
        <f t="shared" si="8"/>
        <v>1924</v>
      </c>
      <c r="S198" s="220"/>
      <c r="T198" s="248"/>
    </row>
    <row r="199" spans="1:20" x14ac:dyDescent="0.2">
      <c r="A199" s="216">
        <v>199</v>
      </c>
      <c r="B199" s="209">
        <v>40.799999999999997</v>
      </c>
      <c r="C199" s="210">
        <f>'soust.uk.JMK př.č.2'!$O$66+'soust.uk.JMK př.č.2'!$P$66</f>
        <v>18172</v>
      </c>
      <c r="D199" s="210">
        <f>'soust.uk.JMK př.č.2'!$L$66</f>
        <v>61</v>
      </c>
      <c r="E199" s="210">
        <f t="shared" si="6"/>
        <v>7330</v>
      </c>
      <c r="F199" s="210">
        <f t="shared" si="7"/>
        <v>5345</v>
      </c>
      <c r="H199" s="193"/>
      <c r="I199" s="262"/>
      <c r="J199" s="284"/>
      <c r="K199" s="217"/>
      <c r="P199" s="210">
        <f t="shared" si="8"/>
        <v>1924</v>
      </c>
      <c r="S199" s="220"/>
      <c r="T199" s="248"/>
    </row>
    <row r="200" spans="1:20" x14ac:dyDescent="0.2">
      <c r="A200" s="216">
        <v>200</v>
      </c>
      <c r="B200" s="209">
        <v>40.799999999999997</v>
      </c>
      <c r="C200" s="210">
        <f>'soust.uk.JMK př.č.2'!$O$66+'soust.uk.JMK př.č.2'!$P$66</f>
        <v>18172</v>
      </c>
      <c r="D200" s="210">
        <f>'soust.uk.JMK př.č.2'!$L$66</f>
        <v>61</v>
      </c>
      <c r="E200" s="210">
        <f t="shared" si="6"/>
        <v>7330</v>
      </c>
      <c r="F200" s="210">
        <f t="shared" si="7"/>
        <v>5345</v>
      </c>
      <c r="H200" s="193"/>
      <c r="I200" s="262"/>
      <c r="J200" s="284"/>
      <c r="K200" s="217"/>
      <c r="P200" s="210">
        <f t="shared" si="8"/>
        <v>1924</v>
      </c>
      <c r="S200" s="220"/>
      <c r="T200" s="248"/>
    </row>
    <row r="201" spans="1:20" x14ac:dyDescent="0.2">
      <c r="A201" s="216">
        <v>201</v>
      </c>
      <c r="B201" s="209">
        <v>40.799999999999997</v>
      </c>
      <c r="C201" s="210">
        <f>'soust.uk.JMK př.č.2'!$O$66+'soust.uk.JMK př.č.2'!$P$66</f>
        <v>18172</v>
      </c>
      <c r="D201" s="210">
        <f>'soust.uk.JMK př.č.2'!$L$66</f>
        <v>61</v>
      </c>
      <c r="E201" s="210">
        <f t="shared" si="6"/>
        <v>7330</v>
      </c>
      <c r="F201" s="210">
        <f t="shared" si="7"/>
        <v>5345</v>
      </c>
      <c r="H201" s="193"/>
      <c r="I201" s="262"/>
      <c r="J201" s="284"/>
      <c r="K201" s="217"/>
      <c r="P201" s="210">
        <f t="shared" si="8"/>
        <v>1924</v>
      </c>
      <c r="S201" s="220"/>
      <c r="T201" s="248"/>
    </row>
    <row r="202" spans="1:20" x14ac:dyDescent="0.2">
      <c r="A202" s="216">
        <v>202</v>
      </c>
      <c r="B202" s="209">
        <v>40.799999999999997</v>
      </c>
      <c r="C202" s="210">
        <f>'soust.uk.JMK př.č.2'!$O$66+'soust.uk.JMK př.č.2'!$P$66</f>
        <v>18172</v>
      </c>
      <c r="D202" s="210">
        <f>'soust.uk.JMK př.č.2'!$L$66</f>
        <v>61</v>
      </c>
      <c r="E202" s="210">
        <f>SUM(F202,P202,D202)</f>
        <v>7330</v>
      </c>
      <c r="F202" s="210">
        <f>ROUND(1/B202*C202*12,0)</f>
        <v>5345</v>
      </c>
      <c r="H202" s="193"/>
      <c r="I202" s="262"/>
      <c r="J202" s="284"/>
      <c r="K202" s="217"/>
      <c r="P202" s="210">
        <f t="shared" si="8"/>
        <v>1924</v>
      </c>
      <c r="S202" s="220"/>
      <c r="T202" s="248"/>
    </row>
    <row r="203" spans="1:20" x14ac:dyDescent="0.2">
      <c r="A203" s="216">
        <v>203</v>
      </c>
      <c r="B203" s="209">
        <v>40.799999999999997</v>
      </c>
      <c r="C203" s="210">
        <f>'soust.uk.JMK př.č.2'!$O$66+'soust.uk.JMK př.č.2'!$P$66</f>
        <v>18172</v>
      </c>
      <c r="D203" s="210">
        <f>'soust.uk.JMK př.č.2'!$L$66</f>
        <v>61</v>
      </c>
      <c r="E203" s="210">
        <f>SUM(F203,P203,D203)</f>
        <v>7330</v>
      </c>
      <c r="F203" s="210">
        <f>ROUND(1/B203*C203*12,0)</f>
        <v>5345</v>
      </c>
      <c r="H203" s="193"/>
      <c r="I203" s="262"/>
      <c r="J203" s="284"/>
      <c r="K203" s="217"/>
      <c r="P203" s="210">
        <f t="shared" ref="P203:P205" si="9">ROUND((F203*36%),0)</f>
        <v>1924</v>
      </c>
      <c r="S203" s="220"/>
      <c r="T203" s="248"/>
    </row>
    <row r="204" spans="1:20" x14ac:dyDescent="0.2">
      <c r="A204" s="216">
        <v>204</v>
      </c>
      <c r="B204" s="209">
        <v>40.799999999999997</v>
      </c>
      <c r="C204" s="210">
        <f>'soust.uk.JMK př.č.2'!$O$66+'soust.uk.JMK př.č.2'!$P$66</f>
        <v>18172</v>
      </c>
      <c r="D204" s="210">
        <f>'soust.uk.JMK př.č.2'!$L$66</f>
        <v>61</v>
      </c>
      <c r="E204" s="210">
        <f>SUM(F204,P204,D204)</f>
        <v>7330</v>
      </c>
      <c r="F204" s="210">
        <f>ROUND(1/B204*C204*12,0)</f>
        <v>5345</v>
      </c>
      <c r="H204" s="193"/>
      <c r="I204" s="262"/>
      <c r="J204" s="284"/>
      <c r="K204" s="217"/>
      <c r="P204" s="210">
        <f t="shared" si="9"/>
        <v>1924</v>
      </c>
      <c r="S204" s="220"/>
      <c r="T204" s="248"/>
    </row>
    <row r="205" spans="1:20" x14ac:dyDescent="0.2">
      <c r="A205" s="216" t="s">
        <v>706</v>
      </c>
      <c r="B205" s="209">
        <v>40.799999999999997</v>
      </c>
      <c r="C205" s="210">
        <f>'soust.uk.JMK př.č.2'!$O$66+'soust.uk.JMK př.č.2'!$P$66</f>
        <v>18172</v>
      </c>
      <c r="D205" s="210">
        <f>'soust.uk.JMK př.č.2'!$L$66</f>
        <v>61</v>
      </c>
      <c r="E205" s="210">
        <f>SUM(F205,P205,D205)</f>
        <v>7330</v>
      </c>
      <c r="F205" s="210">
        <f>ROUND(1/B205*C205*12,0)</f>
        <v>5345</v>
      </c>
      <c r="H205" s="193"/>
      <c r="I205" s="262"/>
      <c r="J205" s="284"/>
      <c r="K205" s="217"/>
      <c r="P205" s="210">
        <f t="shared" si="9"/>
        <v>1924</v>
      </c>
      <c r="S205" s="220"/>
      <c r="T205" s="248"/>
    </row>
    <row r="206" spans="1:20" x14ac:dyDescent="0.2">
      <c r="A206" s="194"/>
      <c r="B206" s="193"/>
      <c r="C206" s="194"/>
      <c r="D206" s="194"/>
      <c r="E206" s="193"/>
      <c r="F206" s="194"/>
      <c r="G206" s="194"/>
      <c r="H206" s="193"/>
      <c r="I206" s="194"/>
      <c r="J206" s="220"/>
      <c r="K206" s="217"/>
      <c r="R206" s="220"/>
      <c r="S206" s="248"/>
    </row>
    <row r="207" spans="1:20" x14ac:dyDescent="0.2">
      <c r="A207" s="194"/>
      <c r="B207" s="193"/>
      <c r="C207" s="194"/>
      <c r="D207" s="194"/>
      <c r="E207" s="193"/>
      <c r="F207" s="194"/>
      <c r="G207" s="194"/>
      <c r="H207" s="193"/>
      <c r="I207" s="194"/>
      <c r="J207" s="220"/>
      <c r="K207" s="217"/>
      <c r="R207" s="220"/>
      <c r="S207" s="248"/>
    </row>
    <row r="208" spans="1:20" x14ac:dyDescent="0.2">
      <c r="A208" s="194"/>
      <c r="B208" s="193"/>
      <c r="C208" s="194"/>
      <c r="D208" s="194"/>
      <c r="E208" s="193"/>
      <c r="F208" s="194"/>
      <c r="G208" s="194"/>
      <c r="H208" s="193"/>
      <c r="I208" s="194"/>
      <c r="J208" s="220"/>
      <c r="K208" s="217"/>
      <c r="R208" s="220"/>
      <c r="S208" s="248"/>
    </row>
    <row r="209" spans="1:19" x14ac:dyDescent="0.2">
      <c r="A209" s="194"/>
      <c r="B209" s="193"/>
      <c r="C209" s="194"/>
      <c r="D209" s="194"/>
      <c r="E209" s="193"/>
      <c r="F209" s="194"/>
      <c r="G209" s="194"/>
      <c r="H209" s="193"/>
      <c r="I209" s="194"/>
      <c r="J209" s="220"/>
      <c r="K209" s="217"/>
      <c r="R209" s="220"/>
      <c r="S209" s="248"/>
    </row>
    <row r="210" spans="1:19" ht="13.5" thickBot="1" x14ac:dyDescent="0.25">
      <c r="A210" s="218" t="s">
        <v>663</v>
      </c>
      <c r="B210" s="222"/>
      <c r="C210" s="222"/>
      <c r="D210" s="198"/>
      <c r="E210" s="198"/>
      <c r="F210" s="222"/>
      <c r="G210" s="222"/>
      <c r="H210" s="198"/>
      <c r="I210" s="220"/>
      <c r="J210" s="249"/>
      <c r="K210" s="222"/>
      <c r="N210" s="222"/>
      <c r="O210" s="222"/>
      <c r="R210" s="220"/>
      <c r="S210" s="248"/>
    </row>
    <row r="211" spans="1:19" ht="13.5" thickBot="1" x14ac:dyDescent="0.25">
      <c r="A211" s="232" t="s">
        <v>704</v>
      </c>
      <c r="B211" s="563" t="s">
        <v>673</v>
      </c>
      <c r="C211" s="564"/>
      <c r="D211" s="553" t="s">
        <v>674</v>
      </c>
      <c r="E211" s="564"/>
      <c r="F211" s="553" t="s">
        <v>675</v>
      </c>
      <c r="G211" s="564"/>
      <c r="H211" s="553" t="s">
        <v>676</v>
      </c>
      <c r="I211" s="564"/>
      <c r="J211" s="553" t="s">
        <v>677</v>
      </c>
      <c r="K211" s="564"/>
      <c r="L211" s="553" t="s">
        <v>678</v>
      </c>
      <c r="M211" s="564"/>
      <c r="N211" s="553" t="s">
        <v>679</v>
      </c>
      <c r="O211" s="554"/>
    </row>
    <row r="212" spans="1:19" x14ac:dyDescent="0.2">
      <c r="A212" s="233" t="s">
        <v>705</v>
      </c>
      <c r="B212" s="650">
        <v>23.56</v>
      </c>
      <c r="C212" s="651"/>
      <c r="D212" s="652"/>
      <c r="E212" s="653"/>
      <c r="F212" s="654"/>
      <c r="G212" s="655"/>
      <c r="H212" s="654"/>
      <c r="I212" s="655"/>
      <c r="J212" s="654"/>
      <c r="K212" s="655"/>
      <c r="L212" s="654"/>
      <c r="M212" s="655"/>
      <c r="N212" s="654"/>
      <c r="O212" s="656"/>
    </row>
    <row r="213" spans="1:19" x14ac:dyDescent="0.2">
      <c r="A213" s="236" t="s">
        <v>707</v>
      </c>
      <c r="B213" s="657">
        <v>22.141276699999999</v>
      </c>
      <c r="C213" s="658"/>
      <c r="D213" s="659">
        <v>0.133055433</v>
      </c>
      <c r="E213" s="658"/>
      <c r="F213" s="659">
        <v>1.0091404999999999E-3</v>
      </c>
      <c r="G213" s="658"/>
      <c r="H213" s="660"/>
      <c r="I213" s="661">
        <v>7.9744816599999996E-6</v>
      </c>
      <c r="J213" s="285"/>
      <c r="K213" s="286"/>
      <c r="L213" s="285"/>
      <c r="M213" s="286"/>
      <c r="N213" s="285"/>
      <c r="O213" s="287"/>
    </row>
    <row r="214" spans="1:19" x14ac:dyDescent="0.2">
      <c r="A214" s="236" t="s">
        <v>708</v>
      </c>
      <c r="B214" s="662">
        <v>22.4494863</v>
      </c>
      <c r="C214" s="661"/>
      <c r="D214" s="663">
        <v>0.21937416800000001</v>
      </c>
      <c r="E214" s="663"/>
      <c r="F214" s="660">
        <v>-4.4693897700000002E-3</v>
      </c>
      <c r="G214" s="661"/>
      <c r="H214" s="660">
        <v>1.00238667E-4</v>
      </c>
      <c r="I214" s="661"/>
      <c r="J214" s="660">
        <v>-9.9424795499999994E-7</v>
      </c>
      <c r="K214" s="661"/>
      <c r="L214" s="660">
        <v>4.3390956800000002E-9</v>
      </c>
      <c r="M214" s="661"/>
      <c r="N214" s="660">
        <v>-6.9404967900000002E-12</v>
      </c>
      <c r="O214" s="664"/>
    </row>
    <row r="215" spans="1:19" ht="13.5" thickBot="1" x14ac:dyDescent="0.25">
      <c r="A215" s="237" t="s">
        <v>709</v>
      </c>
      <c r="B215" s="665">
        <v>43.07</v>
      </c>
      <c r="C215" s="666"/>
      <c r="D215" s="667"/>
      <c r="E215" s="668"/>
      <c r="F215" s="667"/>
      <c r="G215" s="668"/>
      <c r="H215" s="667"/>
      <c r="I215" s="668"/>
      <c r="J215" s="669"/>
      <c r="K215" s="670"/>
      <c r="L215" s="667"/>
      <c r="M215" s="668"/>
      <c r="N215" s="667"/>
      <c r="O215" s="671"/>
    </row>
    <row r="216" spans="1:19" x14ac:dyDescent="0.2">
      <c r="A216" s="194"/>
      <c r="B216" s="193"/>
      <c r="C216" s="194"/>
      <c r="D216" s="194"/>
      <c r="E216" s="193"/>
      <c r="F216" s="194"/>
      <c r="G216" s="194"/>
      <c r="H216" s="193"/>
      <c r="I216" s="194"/>
      <c r="J216" s="220"/>
      <c r="K216" s="217"/>
      <c r="R216" s="220"/>
      <c r="S216" s="248"/>
    </row>
    <row r="217" spans="1:19" x14ac:dyDescent="0.2">
      <c r="A217" s="194"/>
      <c r="B217" s="193"/>
      <c r="C217" s="194"/>
      <c r="D217" s="194"/>
      <c r="E217" s="193"/>
      <c r="F217" s="194"/>
      <c r="G217" s="194"/>
      <c r="H217" s="193"/>
      <c r="I217" s="194"/>
      <c r="J217" s="220"/>
      <c r="K217" s="217"/>
      <c r="R217" s="220"/>
      <c r="S217" s="248"/>
    </row>
    <row r="218" spans="1:19" x14ac:dyDescent="0.2">
      <c r="A218" s="198"/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1"/>
      <c r="M218" s="191"/>
      <c r="N218" s="191"/>
      <c r="O218" s="194"/>
    </row>
    <row r="219" spans="1:19" x14ac:dyDescent="0.2">
      <c r="A219" s="198"/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1"/>
      <c r="M219" s="191"/>
      <c r="N219" s="191"/>
      <c r="O219" s="194"/>
    </row>
    <row r="220" spans="1:19" x14ac:dyDescent="0.2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1"/>
      <c r="M220" s="191"/>
      <c r="N220" s="191"/>
      <c r="O220" s="194"/>
    </row>
  </sheetData>
  <mergeCells count="34">
    <mergeCell ref="J214:K214"/>
    <mergeCell ref="L214:M214"/>
    <mergeCell ref="N214:O214"/>
    <mergeCell ref="B215:C215"/>
    <mergeCell ref="D215:E215"/>
    <mergeCell ref="F215:G215"/>
    <mergeCell ref="H215:I215"/>
    <mergeCell ref="J215:K215"/>
    <mergeCell ref="L215:M215"/>
    <mergeCell ref="N215:O215"/>
    <mergeCell ref="B213:C213"/>
    <mergeCell ref="D213:E213"/>
    <mergeCell ref="F213:G213"/>
    <mergeCell ref="H213:I213"/>
    <mergeCell ref="B214:C214"/>
    <mergeCell ref="D214:E214"/>
    <mergeCell ref="F214:G214"/>
    <mergeCell ref="H214:I214"/>
    <mergeCell ref="B3:D3"/>
    <mergeCell ref="E3:F3"/>
    <mergeCell ref="L211:M211"/>
    <mergeCell ref="N211:O211"/>
    <mergeCell ref="B212:C212"/>
    <mergeCell ref="D212:E212"/>
    <mergeCell ref="F212:G212"/>
    <mergeCell ref="H212:I212"/>
    <mergeCell ref="J212:K212"/>
    <mergeCell ref="L212:M212"/>
    <mergeCell ref="N212:O212"/>
    <mergeCell ref="B211:C211"/>
    <mergeCell ref="D211:E211"/>
    <mergeCell ref="F211:G211"/>
    <mergeCell ref="H211:I211"/>
    <mergeCell ref="J211:K211"/>
  </mergeCells>
  <conditionalFormatting sqref="G10:G205">
    <cfRule type="cellIs" dxfId="4" priority="1" stopIfTrue="1" operator="greaterThan">
      <formula>0</formula>
    </cfRule>
  </conditionalFormatting>
  <printOptions horizontalCentered="1"/>
  <pageMargins left="0.98425196850393704" right="0.39370078740157483" top="0.51181102362204722" bottom="0.39370078740157483" header="0.31496062992125984" footer="0.11811023622047245"/>
  <pageSetup paperSize="9" scale="72" orientation="portrait" horizontalDpi="300" verticalDpi="300" r:id="rId1"/>
  <headerFooter alignWithMargins="0">
    <oddHeader xml:space="preserve">&amp;R&amp;"Times New Roman,Kurzíva"&amp;12&amp;UPříloha č. 2h
 pracovního postupu  Rozpis rozpočtu přímých výdajů na vzdělávání 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S218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B10" sqref="B10"/>
    </sheetView>
  </sheetViews>
  <sheetFormatPr defaultColWidth="9.140625" defaultRowHeight="12.75" x14ac:dyDescent="0.2"/>
  <cols>
    <col min="1" max="1" width="9.42578125" style="193" customWidth="1"/>
    <col min="2" max="2" width="7.7109375" style="221" customWidth="1"/>
    <col min="3" max="3" width="9.85546875" style="192" customWidth="1"/>
    <col min="4" max="4" width="8.140625" style="192" customWidth="1"/>
    <col min="5" max="5" width="9.7109375" style="221" customWidth="1"/>
    <col min="6" max="6" width="8.85546875" style="192" customWidth="1"/>
    <col min="7" max="7" width="7.7109375" style="192" customWidth="1"/>
    <col min="8" max="8" width="7.7109375" style="221" customWidth="1"/>
    <col min="9" max="9" width="7.42578125" style="192" customWidth="1"/>
    <col min="10" max="10" width="7.7109375" style="192" customWidth="1"/>
    <col min="11" max="11" width="7.5703125" style="193" customWidth="1"/>
    <col min="12" max="12" width="7" style="198" customWidth="1"/>
    <col min="13" max="13" width="7.5703125" style="198" customWidth="1"/>
    <col min="14" max="14" width="8.5703125" style="198" customWidth="1"/>
    <col min="15" max="15" width="7.42578125" style="198" customWidth="1"/>
    <col min="16" max="16" width="10.85546875" style="198" customWidth="1"/>
    <col min="17" max="17" width="8.42578125" style="198" customWidth="1"/>
    <col min="18" max="16384" width="9.140625" style="198"/>
  </cols>
  <sheetData>
    <row r="1" spans="1:16" s="283" customFormat="1" ht="15.75" x14ac:dyDescent="0.25">
      <c r="A1" s="279" t="s">
        <v>710</v>
      </c>
      <c r="B1" s="280"/>
      <c r="C1" s="281"/>
      <c r="D1" s="281"/>
      <c r="E1" s="280"/>
      <c r="F1" s="281"/>
      <c r="G1" s="281"/>
      <c r="H1" s="280"/>
      <c r="I1" s="281"/>
      <c r="J1" s="281"/>
      <c r="K1" s="282"/>
    </row>
    <row r="3" spans="1:16" ht="30" customHeight="1" x14ac:dyDescent="0.2">
      <c r="A3" s="483"/>
      <c r="B3" s="624" t="s">
        <v>659</v>
      </c>
      <c r="C3" s="624"/>
      <c r="D3" s="624"/>
      <c r="E3" s="552" t="s">
        <v>660</v>
      </c>
      <c r="F3" s="552"/>
    </row>
    <row r="4" spans="1:16" x14ac:dyDescent="0.2">
      <c r="A4" s="481" t="s">
        <v>704</v>
      </c>
      <c r="B4" s="482" t="s">
        <v>663</v>
      </c>
      <c r="C4" s="482" t="s">
        <v>665</v>
      </c>
      <c r="D4" s="482" t="s">
        <v>9</v>
      </c>
      <c r="E4" s="482" t="s">
        <v>666</v>
      </c>
      <c r="F4" s="482" t="s">
        <v>667</v>
      </c>
      <c r="G4" s="240"/>
      <c r="H4" s="201"/>
      <c r="I4" s="201"/>
      <c r="J4" s="240"/>
      <c r="K4" s="201"/>
      <c r="L4" s="202"/>
      <c r="M4" s="240"/>
      <c r="N4" s="201"/>
      <c r="P4" s="247" t="s">
        <v>668</v>
      </c>
    </row>
    <row r="5" spans="1:16" s="194" customFormat="1" hidden="1" x14ac:dyDescent="0.2">
      <c r="A5" s="205"/>
      <c r="B5" s="206"/>
      <c r="C5" s="206"/>
      <c r="D5" s="206"/>
      <c r="E5" s="206"/>
      <c r="F5" s="206"/>
      <c r="G5" s="240"/>
      <c r="H5" s="201"/>
      <c r="I5" s="201"/>
      <c r="J5" s="240"/>
      <c r="K5" s="201"/>
      <c r="L5" s="195"/>
      <c r="M5" s="240"/>
      <c r="N5" s="201"/>
      <c r="P5" s="205"/>
    </row>
    <row r="6" spans="1:16" s="194" customFormat="1" hidden="1" x14ac:dyDescent="0.2">
      <c r="A6" s="205"/>
      <c r="B6" s="206"/>
      <c r="C6" s="206"/>
      <c r="D6" s="206"/>
      <c r="E6" s="206"/>
      <c r="F6" s="206"/>
      <c r="G6" s="240"/>
      <c r="H6" s="201"/>
      <c r="I6" s="201"/>
      <c r="J6" s="240"/>
      <c r="K6" s="201"/>
      <c r="L6" s="195"/>
      <c r="M6" s="240"/>
      <c r="N6" s="201"/>
      <c r="P6" s="205"/>
    </row>
    <row r="7" spans="1:16" s="194" customFormat="1" hidden="1" x14ac:dyDescent="0.2">
      <c r="A7" s="205"/>
      <c r="B7" s="206"/>
      <c r="C7" s="206"/>
      <c r="D7" s="206"/>
      <c r="E7" s="206"/>
      <c r="F7" s="206"/>
      <c r="G7" s="240"/>
      <c r="H7" s="201"/>
      <c r="I7" s="201"/>
      <c r="J7" s="240"/>
      <c r="K7" s="201"/>
      <c r="L7" s="195"/>
      <c r="M7" s="240"/>
      <c r="N7" s="201"/>
      <c r="P7" s="205"/>
    </row>
    <row r="8" spans="1:16" s="194" customFormat="1" hidden="1" x14ac:dyDescent="0.2">
      <c r="A8" s="205"/>
      <c r="B8" s="206"/>
      <c r="C8" s="206"/>
      <c r="D8" s="206"/>
      <c r="E8" s="206"/>
      <c r="F8" s="206"/>
      <c r="G8" s="240"/>
      <c r="H8" s="201"/>
      <c r="I8" s="201"/>
      <c r="J8" s="240"/>
      <c r="K8" s="201"/>
      <c r="L8" s="195"/>
      <c r="M8" s="240"/>
      <c r="N8" s="201"/>
      <c r="P8" s="205"/>
    </row>
    <row r="9" spans="1:16" s="194" customFormat="1" hidden="1" x14ac:dyDescent="0.2">
      <c r="A9" s="205"/>
      <c r="B9" s="206"/>
      <c r="C9" s="206"/>
      <c r="D9" s="206"/>
      <c r="E9" s="206"/>
      <c r="F9" s="206"/>
      <c r="G9" s="240"/>
      <c r="H9" s="201"/>
      <c r="I9" s="201"/>
      <c r="J9" s="240"/>
      <c r="K9" s="201"/>
      <c r="L9" s="195"/>
      <c r="M9" s="240"/>
      <c r="N9" s="201"/>
      <c r="P9" s="205"/>
    </row>
    <row r="10" spans="1:16" x14ac:dyDescent="0.2">
      <c r="A10" s="208" t="s">
        <v>705</v>
      </c>
      <c r="B10" s="209">
        <v>30.63</v>
      </c>
      <c r="C10" s="210">
        <f>'soust.uk.JMK př.č.2'!$O$69+'soust.uk.JMK př.č.2'!$P$69</f>
        <v>18172</v>
      </c>
      <c r="D10" s="210">
        <f>'soust.uk.JMK př.č.2'!$L$69</f>
        <v>37</v>
      </c>
      <c r="E10" s="210">
        <f t="shared" ref="E10:E73" si="0">SUM(F10,P10,D10)</f>
        <v>9719</v>
      </c>
      <c r="F10" s="210">
        <f t="shared" ref="F10:F73" si="1">ROUND(1/B10*C10*12,0)</f>
        <v>7119</v>
      </c>
      <c r="I10" s="262"/>
      <c r="P10" s="210">
        <f>ROUND((F10*36%),0)</f>
        <v>2563</v>
      </c>
    </row>
    <row r="11" spans="1:16" x14ac:dyDescent="0.2">
      <c r="A11" s="216">
        <v>11</v>
      </c>
      <c r="B11" s="209">
        <v>30.85</v>
      </c>
      <c r="C11" s="210">
        <f>'soust.uk.JMK př.č.2'!$O$69+'soust.uk.JMK př.č.2'!$P$69</f>
        <v>18172</v>
      </c>
      <c r="D11" s="210">
        <f>'soust.uk.JMK př.č.2'!$L$69</f>
        <v>37</v>
      </c>
      <c r="E11" s="210">
        <f t="shared" si="0"/>
        <v>9651</v>
      </c>
      <c r="F11" s="210">
        <f t="shared" si="1"/>
        <v>7069</v>
      </c>
      <c r="H11" s="212"/>
      <c r="I11" s="211"/>
      <c r="K11" s="238"/>
      <c r="L11" s="202"/>
      <c r="M11" s="202"/>
      <c r="N11" s="202"/>
      <c r="P11" s="210">
        <f t="shared" ref="P11:P74" si="2">ROUND((F11*36%),0)</f>
        <v>2545</v>
      </c>
    </row>
    <row r="12" spans="1:16" x14ac:dyDescent="0.2">
      <c r="A12" s="216">
        <v>12</v>
      </c>
      <c r="B12" s="209">
        <v>31.05</v>
      </c>
      <c r="C12" s="210">
        <f>'soust.uk.JMK př.č.2'!$O$69+'soust.uk.JMK př.č.2'!$P$69</f>
        <v>18172</v>
      </c>
      <c r="D12" s="210">
        <f>'soust.uk.JMK př.č.2'!$L$69</f>
        <v>37</v>
      </c>
      <c r="E12" s="210">
        <f t="shared" si="0"/>
        <v>9588</v>
      </c>
      <c r="F12" s="210">
        <f t="shared" si="1"/>
        <v>7023</v>
      </c>
      <c r="I12" s="262"/>
      <c r="P12" s="210">
        <f t="shared" si="2"/>
        <v>2528</v>
      </c>
    </row>
    <row r="13" spans="1:16" x14ac:dyDescent="0.2">
      <c r="A13" s="216">
        <v>13</v>
      </c>
      <c r="B13" s="209">
        <v>31.25</v>
      </c>
      <c r="C13" s="210">
        <f>'soust.uk.JMK př.č.2'!$O$69+'soust.uk.JMK př.č.2'!$P$69</f>
        <v>18172</v>
      </c>
      <c r="D13" s="210">
        <f>'soust.uk.JMK př.č.2'!$L$69</f>
        <v>37</v>
      </c>
      <c r="E13" s="210">
        <f t="shared" si="0"/>
        <v>9527</v>
      </c>
      <c r="F13" s="210">
        <f t="shared" si="1"/>
        <v>6978</v>
      </c>
      <c r="H13" s="212"/>
      <c r="I13" s="211"/>
      <c r="K13" s="238"/>
      <c r="L13" s="202"/>
      <c r="M13" s="202"/>
      <c r="N13" s="202"/>
      <c r="P13" s="210">
        <f t="shared" si="2"/>
        <v>2512</v>
      </c>
    </row>
    <row r="14" spans="1:16" x14ac:dyDescent="0.2">
      <c r="A14" s="216">
        <v>14</v>
      </c>
      <c r="B14" s="209">
        <v>31.46</v>
      </c>
      <c r="C14" s="210">
        <f>'soust.uk.JMK př.č.2'!$O$69+'soust.uk.JMK př.č.2'!$P$69</f>
        <v>18172</v>
      </c>
      <c r="D14" s="210">
        <f>'soust.uk.JMK př.č.2'!$L$69</f>
        <v>37</v>
      </c>
      <c r="E14" s="210">
        <f t="shared" si="0"/>
        <v>9463</v>
      </c>
      <c r="F14" s="210">
        <f t="shared" si="1"/>
        <v>6931</v>
      </c>
      <c r="I14" s="262"/>
      <c r="P14" s="210">
        <f t="shared" si="2"/>
        <v>2495</v>
      </c>
    </row>
    <row r="15" spans="1:16" x14ac:dyDescent="0.2">
      <c r="A15" s="216">
        <v>15</v>
      </c>
      <c r="B15" s="209">
        <v>31.67</v>
      </c>
      <c r="C15" s="210">
        <f>'soust.uk.JMK př.č.2'!$O$69+'soust.uk.JMK př.č.2'!$P$69</f>
        <v>18172</v>
      </c>
      <c r="D15" s="210">
        <f>'soust.uk.JMK př.č.2'!$L$69</f>
        <v>37</v>
      </c>
      <c r="E15" s="210">
        <f t="shared" si="0"/>
        <v>9402</v>
      </c>
      <c r="F15" s="210">
        <f t="shared" si="1"/>
        <v>6886</v>
      </c>
      <c r="H15" s="212"/>
      <c r="I15" s="211"/>
      <c r="K15" s="238"/>
      <c r="L15" s="202"/>
      <c r="M15" s="202"/>
      <c r="N15" s="202"/>
      <c r="P15" s="210">
        <f t="shared" si="2"/>
        <v>2479</v>
      </c>
    </row>
    <row r="16" spans="1:16" x14ac:dyDescent="0.2">
      <c r="A16" s="216">
        <v>16</v>
      </c>
      <c r="B16" s="209">
        <v>31.89</v>
      </c>
      <c r="C16" s="210">
        <f>'soust.uk.JMK př.č.2'!$O$69+'soust.uk.JMK př.č.2'!$P$69</f>
        <v>18172</v>
      </c>
      <c r="D16" s="210">
        <f>'soust.uk.JMK př.č.2'!$L$69</f>
        <v>37</v>
      </c>
      <c r="E16" s="210">
        <f t="shared" si="0"/>
        <v>9337</v>
      </c>
      <c r="F16" s="210">
        <f t="shared" si="1"/>
        <v>6838</v>
      </c>
      <c r="I16" s="262"/>
      <c r="P16" s="210">
        <f t="shared" si="2"/>
        <v>2462</v>
      </c>
    </row>
    <row r="17" spans="1:16" x14ac:dyDescent="0.2">
      <c r="A17" s="216">
        <v>17</v>
      </c>
      <c r="B17" s="209">
        <v>32.1</v>
      </c>
      <c r="C17" s="210">
        <f>'soust.uk.JMK př.č.2'!$O$69+'soust.uk.JMK př.č.2'!$P$69</f>
        <v>18172</v>
      </c>
      <c r="D17" s="210">
        <f>'soust.uk.JMK př.č.2'!$L$69</f>
        <v>37</v>
      </c>
      <c r="E17" s="210">
        <f t="shared" si="0"/>
        <v>9275</v>
      </c>
      <c r="F17" s="210">
        <f t="shared" si="1"/>
        <v>6793</v>
      </c>
      <c r="H17" s="212"/>
      <c r="I17" s="211"/>
      <c r="K17" s="238"/>
      <c r="L17" s="202"/>
      <c r="M17" s="202"/>
      <c r="N17" s="202"/>
      <c r="P17" s="210">
        <f t="shared" si="2"/>
        <v>2445</v>
      </c>
    </row>
    <row r="18" spans="1:16" x14ac:dyDescent="0.2">
      <c r="A18" s="216">
        <v>18</v>
      </c>
      <c r="B18" s="209">
        <v>32.32</v>
      </c>
      <c r="C18" s="210">
        <f>'soust.uk.JMK př.č.2'!$O$69+'soust.uk.JMK př.č.2'!$P$69</f>
        <v>18172</v>
      </c>
      <c r="D18" s="210">
        <f>'soust.uk.JMK př.č.2'!$L$69</f>
        <v>37</v>
      </c>
      <c r="E18" s="210">
        <f t="shared" si="0"/>
        <v>9213</v>
      </c>
      <c r="F18" s="210">
        <f t="shared" si="1"/>
        <v>6747</v>
      </c>
      <c r="I18" s="262"/>
      <c r="P18" s="210">
        <f t="shared" si="2"/>
        <v>2429</v>
      </c>
    </row>
    <row r="19" spans="1:16" x14ac:dyDescent="0.2">
      <c r="A19" s="216">
        <v>19</v>
      </c>
      <c r="B19" s="209">
        <v>32.54</v>
      </c>
      <c r="C19" s="210">
        <f>'soust.uk.JMK př.č.2'!$O$69+'soust.uk.JMK př.č.2'!$P$69</f>
        <v>18172</v>
      </c>
      <c r="D19" s="210">
        <f>'soust.uk.JMK př.č.2'!$L$69</f>
        <v>37</v>
      </c>
      <c r="E19" s="210">
        <f t="shared" si="0"/>
        <v>9150</v>
      </c>
      <c r="F19" s="210">
        <f t="shared" si="1"/>
        <v>6701</v>
      </c>
      <c r="H19" s="212"/>
      <c r="I19" s="211"/>
      <c r="K19" s="238"/>
      <c r="L19" s="202"/>
      <c r="M19" s="202"/>
      <c r="N19" s="202"/>
      <c r="P19" s="210">
        <f t="shared" si="2"/>
        <v>2412</v>
      </c>
    </row>
    <row r="20" spans="1:16" x14ac:dyDescent="0.2">
      <c r="A20" s="216">
        <v>20</v>
      </c>
      <c r="B20" s="209">
        <v>32.770000000000003</v>
      </c>
      <c r="C20" s="210">
        <f>'soust.uk.JMK př.č.2'!$O$69+'soust.uk.JMK př.č.2'!$P$69</f>
        <v>18172</v>
      </c>
      <c r="D20" s="210">
        <f>'soust.uk.JMK př.č.2'!$L$69</f>
        <v>37</v>
      </c>
      <c r="E20" s="210">
        <f t="shared" si="0"/>
        <v>9086</v>
      </c>
      <c r="F20" s="210">
        <f t="shared" si="1"/>
        <v>6654</v>
      </c>
      <c r="I20" s="262"/>
      <c r="P20" s="210">
        <f t="shared" si="2"/>
        <v>2395</v>
      </c>
    </row>
    <row r="21" spans="1:16" x14ac:dyDescent="0.2">
      <c r="A21" s="216">
        <v>21</v>
      </c>
      <c r="B21" s="209">
        <v>32.99</v>
      </c>
      <c r="C21" s="210">
        <f>'soust.uk.JMK př.č.2'!$O$69+'soust.uk.JMK př.č.2'!$P$69</f>
        <v>18172</v>
      </c>
      <c r="D21" s="210">
        <f>'soust.uk.JMK př.č.2'!$L$69</f>
        <v>37</v>
      </c>
      <c r="E21" s="210">
        <f t="shared" si="0"/>
        <v>9027</v>
      </c>
      <c r="F21" s="210">
        <f t="shared" si="1"/>
        <v>6610</v>
      </c>
      <c r="H21" s="212"/>
      <c r="I21" s="211"/>
      <c r="K21" s="238"/>
      <c r="L21" s="202"/>
      <c r="M21" s="202"/>
      <c r="N21" s="202"/>
      <c r="P21" s="210">
        <f t="shared" si="2"/>
        <v>2380</v>
      </c>
    </row>
    <row r="22" spans="1:16" x14ac:dyDescent="0.2">
      <c r="A22" s="216">
        <v>22</v>
      </c>
      <c r="B22" s="209">
        <v>33.22</v>
      </c>
      <c r="C22" s="210">
        <f>'soust.uk.JMK př.č.2'!$O$69+'soust.uk.JMK př.č.2'!$P$69</f>
        <v>18172</v>
      </c>
      <c r="D22" s="210">
        <f>'soust.uk.JMK př.č.2'!$L$69</f>
        <v>37</v>
      </c>
      <c r="E22" s="210">
        <f t="shared" si="0"/>
        <v>8964</v>
      </c>
      <c r="F22" s="210">
        <f t="shared" si="1"/>
        <v>6564</v>
      </c>
      <c r="I22" s="262"/>
      <c r="P22" s="210">
        <f t="shared" si="2"/>
        <v>2363</v>
      </c>
    </row>
    <row r="23" spans="1:16" x14ac:dyDescent="0.2">
      <c r="A23" s="216">
        <v>23</v>
      </c>
      <c r="B23" s="209">
        <v>33.46</v>
      </c>
      <c r="C23" s="210">
        <f>'soust.uk.JMK př.č.2'!$O$69+'soust.uk.JMK př.č.2'!$P$69</f>
        <v>18172</v>
      </c>
      <c r="D23" s="210">
        <f>'soust.uk.JMK př.č.2'!$L$69</f>
        <v>37</v>
      </c>
      <c r="E23" s="210">
        <f t="shared" si="0"/>
        <v>8900</v>
      </c>
      <c r="F23" s="210">
        <f t="shared" si="1"/>
        <v>6517</v>
      </c>
      <c r="H23" s="212"/>
      <c r="I23" s="211"/>
      <c r="K23" s="238"/>
      <c r="L23" s="202"/>
      <c r="M23" s="202"/>
      <c r="N23" s="202"/>
      <c r="P23" s="210">
        <f t="shared" si="2"/>
        <v>2346</v>
      </c>
    </row>
    <row r="24" spans="1:16" x14ac:dyDescent="0.2">
      <c r="A24" s="216">
        <v>24</v>
      </c>
      <c r="B24" s="209">
        <v>33.69</v>
      </c>
      <c r="C24" s="210">
        <f>'soust.uk.JMK př.č.2'!$O$69+'soust.uk.JMK př.č.2'!$P$69</f>
        <v>18172</v>
      </c>
      <c r="D24" s="210">
        <f>'soust.uk.JMK př.č.2'!$L$69</f>
        <v>37</v>
      </c>
      <c r="E24" s="210">
        <f t="shared" si="0"/>
        <v>8840</v>
      </c>
      <c r="F24" s="210">
        <f t="shared" si="1"/>
        <v>6473</v>
      </c>
      <c r="I24" s="262"/>
      <c r="P24" s="210">
        <f t="shared" si="2"/>
        <v>2330</v>
      </c>
    </row>
    <row r="25" spans="1:16" x14ac:dyDescent="0.2">
      <c r="A25" s="216">
        <v>25</v>
      </c>
      <c r="B25" s="209">
        <v>33.93</v>
      </c>
      <c r="C25" s="210">
        <f>'soust.uk.JMK př.č.2'!$O$69+'soust.uk.JMK př.č.2'!$P$69</f>
        <v>18172</v>
      </c>
      <c r="D25" s="210">
        <f>'soust.uk.JMK př.č.2'!$L$69</f>
        <v>37</v>
      </c>
      <c r="E25" s="210">
        <f t="shared" si="0"/>
        <v>8778</v>
      </c>
      <c r="F25" s="210">
        <f t="shared" si="1"/>
        <v>6427</v>
      </c>
      <c r="H25" s="212"/>
      <c r="I25" s="211"/>
      <c r="K25" s="238"/>
      <c r="L25" s="202"/>
      <c r="M25" s="202"/>
      <c r="N25" s="202"/>
      <c r="P25" s="210">
        <f t="shared" si="2"/>
        <v>2314</v>
      </c>
    </row>
    <row r="26" spans="1:16" x14ac:dyDescent="0.2">
      <c r="A26" s="216">
        <v>26</v>
      </c>
      <c r="B26" s="209">
        <v>34.17</v>
      </c>
      <c r="C26" s="210">
        <f>'soust.uk.JMK př.č.2'!$O$69+'soust.uk.JMK př.č.2'!$P$69</f>
        <v>18172</v>
      </c>
      <c r="D26" s="210">
        <f>'soust.uk.JMK př.č.2'!$L$69</f>
        <v>37</v>
      </c>
      <c r="E26" s="210">
        <f t="shared" si="0"/>
        <v>8717</v>
      </c>
      <c r="F26" s="210">
        <f t="shared" si="1"/>
        <v>6382</v>
      </c>
      <c r="I26" s="262"/>
      <c r="P26" s="210">
        <f t="shared" si="2"/>
        <v>2298</v>
      </c>
    </row>
    <row r="27" spans="1:16" x14ac:dyDescent="0.2">
      <c r="A27" s="216">
        <v>27</v>
      </c>
      <c r="B27" s="209">
        <v>34.409999999999997</v>
      </c>
      <c r="C27" s="210">
        <f>'soust.uk.JMK př.č.2'!$O$69+'soust.uk.JMK př.č.2'!$P$69</f>
        <v>18172</v>
      </c>
      <c r="D27" s="210">
        <f>'soust.uk.JMK př.č.2'!$L$69</f>
        <v>37</v>
      </c>
      <c r="E27" s="210">
        <f t="shared" si="0"/>
        <v>8655</v>
      </c>
      <c r="F27" s="210">
        <f t="shared" si="1"/>
        <v>6337</v>
      </c>
      <c r="I27" s="262"/>
      <c r="P27" s="210">
        <f t="shared" si="2"/>
        <v>2281</v>
      </c>
    </row>
    <row r="28" spans="1:16" x14ac:dyDescent="0.2">
      <c r="A28" s="216">
        <v>28</v>
      </c>
      <c r="B28" s="209">
        <v>34.659999999999997</v>
      </c>
      <c r="C28" s="210">
        <f>'soust.uk.JMK př.č.2'!$O$69+'soust.uk.JMK př.č.2'!$P$69</f>
        <v>18172</v>
      </c>
      <c r="D28" s="210">
        <f>'soust.uk.JMK př.č.2'!$L$69</f>
        <v>37</v>
      </c>
      <c r="E28" s="210">
        <f t="shared" si="0"/>
        <v>8594</v>
      </c>
      <c r="F28" s="210">
        <f t="shared" si="1"/>
        <v>6292</v>
      </c>
      <c r="I28" s="262"/>
      <c r="P28" s="210">
        <f t="shared" si="2"/>
        <v>2265</v>
      </c>
    </row>
    <row r="29" spans="1:16" x14ac:dyDescent="0.2">
      <c r="A29" s="216">
        <v>29</v>
      </c>
      <c r="B29" s="209">
        <v>34.9</v>
      </c>
      <c r="C29" s="210">
        <f>'soust.uk.JMK př.č.2'!$O$69+'soust.uk.JMK př.č.2'!$P$69</f>
        <v>18172</v>
      </c>
      <c r="D29" s="210">
        <f>'soust.uk.JMK př.č.2'!$L$69</f>
        <v>37</v>
      </c>
      <c r="E29" s="210">
        <f t="shared" si="0"/>
        <v>8534</v>
      </c>
      <c r="F29" s="210">
        <f t="shared" si="1"/>
        <v>6248</v>
      </c>
      <c r="I29" s="262"/>
      <c r="P29" s="210">
        <f t="shared" si="2"/>
        <v>2249</v>
      </c>
    </row>
    <row r="30" spans="1:16" x14ac:dyDescent="0.2">
      <c r="A30" s="216">
        <v>30</v>
      </c>
      <c r="B30" s="209">
        <v>35.159999999999997</v>
      </c>
      <c r="C30" s="210">
        <f>'soust.uk.JMK př.č.2'!$O$69+'soust.uk.JMK př.č.2'!$P$69</f>
        <v>18172</v>
      </c>
      <c r="D30" s="210">
        <f>'soust.uk.JMK př.č.2'!$L$69</f>
        <v>37</v>
      </c>
      <c r="E30" s="210">
        <f t="shared" si="0"/>
        <v>8472</v>
      </c>
      <c r="F30" s="210">
        <f t="shared" si="1"/>
        <v>6202</v>
      </c>
      <c r="I30" s="262"/>
      <c r="P30" s="210">
        <f t="shared" si="2"/>
        <v>2233</v>
      </c>
    </row>
    <row r="31" spans="1:16" x14ac:dyDescent="0.2">
      <c r="A31" s="216">
        <v>31</v>
      </c>
      <c r="B31" s="209">
        <v>35.380000000000003</v>
      </c>
      <c r="C31" s="210">
        <f>'soust.uk.JMK př.č.2'!$O$69+'soust.uk.JMK př.č.2'!$P$69</f>
        <v>18172</v>
      </c>
      <c r="D31" s="210">
        <f>'soust.uk.JMK př.č.2'!$L$69</f>
        <v>37</v>
      </c>
      <c r="E31" s="210">
        <f t="shared" si="0"/>
        <v>8419</v>
      </c>
      <c r="F31" s="210">
        <f t="shared" si="1"/>
        <v>6163</v>
      </c>
      <c r="I31" s="262"/>
      <c r="P31" s="210">
        <f t="shared" si="2"/>
        <v>2219</v>
      </c>
    </row>
    <row r="32" spans="1:16" x14ac:dyDescent="0.2">
      <c r="A32" s="216">
        <v>32</v>
      </c>
      <c r="B32" s="209">
        <v>35.61</v>
      </c>
      <c r="C32" s="210">
        <f>'soust.uk.JMK př.č.2'!$O$69+'soust.uk.JMK př.č.2'!$P$69</f>
        <v>18172</v>
      </c>
      <c r="D32" s="210">
        <f>'soust.uk.JMK př.č.2'!$L$69</f>
        <v>37</v>
      </c>
      <c r="E32" s="210">
        <f t="shared" si="0"/>
        <v>8366</v>
      </c>
      <c r="F32" s="210">
        <f t="shared" si="1"/>
        <v>6124</v>
      </c>
      <c r="I32" s="262"/>
      <c r="P32" s="210">
        <f t="shared" si="2"/>
        <v>2205</v>
      </c>
    </row>
    <row r="33" spans="1:16" x14ac:dyDescent="0.2">
      <c r="A33" s="216">
        <v>33</v>
      </c>
      <c r="B33" s="209">
        <v>35.83</v>
      </c>
      <c r="C33" s="210">
        <f>'soust.uk.JMK př.č.2'!$O$69+'soust.uk.JMK př.č.2'!$P$69</f>
        <v>18172</v>
      </c>
      <c r="D33" s="210">
        <f>'soust.uk.JMK př.č.2'!$L$69</f>
        <v>37</v>
      </c>
      <c r="E33" s="210">
        <f t="shared" si="0"/>
        <v>8314</v>
      </c>
      <c r="F33" s="210">
        <f t="shared" si="1"/>
        <v>6086</v>
      </c>
      <c r="I33" s="262"/>
      <c r="P33" s="210">
        <f t="shared" si="2"/>
        <v>2191</v>
      </c>
    </row>
    <row r="34" spans="1:16" x14ac:dyDescent="0.2">
      <c r="A34" s="216">
        <v>34</v>
      </c>
      <c r="B34" s="209">
        <v>36.049999999999997</v>
      </c>
      <c r="C34" s="210">
        <f>'soust.uk.JMK př.č.2'!$O$69+'soust.uk.JMK př.č.2'!$P$69</f>
        <v>18172</v>
      </c>
      <c r="D34" s="210">
        <f>'soust.uk.JMK př.č.2'!$L$69</f>
        <v>37</v>
      </c>
      <c r="E34" s="210">
        <f t="shared" si="0"/>
        <v>8264</v>
      </c>
      <c r="F34" s="210">
        <f t="shared" si="1"/>
        <v>6049</v>
      </c>
      <c r="I34" s="262"/>
      <c r="P34" s="210">
        <f t="shared" si="2"/>
        <v>2178</v>
      </c>
    </row>
    <row r="35" spans="1:16" x14ac:dyDescent="0.2">
      <c r="A35" s="216">
        <v>35</v>
      </c>
      <c r="B35" s="209">
        <v>36.270000000000003</v>
      </c>
      <c r="C35" s="210">
        <f>'soust.uk.JMK př.č.2'!$O$69+'soust.uk.JMK př.č.2'!$P$69</f>
        <v>18172</v>
      </c>
      <c r="D35" s="210">
        <f>'soust.uk.JMK př.č.2'!$L$69</f>
        <v>37</v>
      </c>
      <c r="E35" s="210">
        <f t="shared" si="0"/>
        <v>8213</v>
      </c>
      <c r="F35" s="210">
        <f t="shared" si="1"/>
        <v>6012</v>
      </c>
      <c r="I35" s="262"/>
      <c r="P35" s="210">
        <f t="shared" si="2"/>
        <v>2164</v>
      </c>
    </row>
    <row r="36" spans="1:16" x14ac:dyDescent="0.2">
      <c r="A36" s="216">
        <v>36</v>
      </c>
      <c r="B36" s="209">
        <v>36.49</v>
      </c>
      <c r="C36" s="210">
        <f>'soust.uk.JMK př.č.2'!$O$69+'soust.uk.JMK př.č.2'!$P$69</f>
        <v>18172</v>
      </c>
      <c r="D36" s="210">
        <f>'soust.uk.JMK př.č.2'!$L$69</f>
        <v>37</v>
      </c>
      <c r="E36" s="210">
        <f t="shared" si="0"/>
        <v>8164</v>
      </c>
      <c r="F36" s="210">
        <f t="shared" si="1"/>
        <v>5976</v>
      </c>
      <c r="I36" s="262"/>
      <c r="P36" s="210">
        <f t="shared" si="2"/>
        <v>2151</v>
      </c>
    </row>
    <row r="37" spans="1:16" x14ac:dyDescent="0.2">
      <c r="A37" s="216">
        <v>37</v>
      </c>
      <c r="B37" s="209">
        <v>36.71</v>
      </c>
      <c r="C37" s="210">
        <f>'soust.uk.JMK př.č.2'!$O$69+'soust.uk.JMK př.č.2'!$P$69</f>
        <v>18172</v>
      </c>
      <c r="D37" s="210">
        <f>'soust.uk.JMK př.č.2'!$L$69</f>
        <v>37</v>
      </c>
      <c r="E37" s="210">
        <f t="shared" si="0"/>
        <v>8115</v>
      </c>
      <c r="F37" s="210">
        <f t="shared" si="1"/>
        <v>5940</v>
      </c>
      <c r="I37" s="262"/>
      <c r="P37" s="210">
        <f t="shared" si="2"/>
        <v>2138</v>
      </c>
    </row>
    <row r="38" spans="1:16" x14ac:dyDescent="0.2">
      <c r="A38" s="216">
        <v>38</v>
      </c>
      <c r="B38" s="209">
        <v>36.93</v>
      </c>
      <c r="C38" s="210">
        <f>'soust.uk.JMK př.č.2'!$O$69+'soust.uk.JMK př.č.2'!$P$69</f>
        <v>18172</v>
      </c>
      <c r="D38" s="210">
        <f>'soust.uk.JMK př.č.2'!$L$69</f>
        <v>37</v>
      </c>
      <c r="E38" s="210">
        <f t="shared" si="0"/>
        <v>8068</v>
      </c>
      <c r="F38" s="210">
        <f t="shared" si="1"/>
        <v>5905</v>
      </c>
      <c r="I38" s="262"/>
      <c r="P38" s="210">
        <f t="shared" si="2"/>
        <v>2126</v>
      </c>
    </row>
    <row r="39" spans="1:16" x14ac:dyDescent="0.2">
      <c r="A39" s="216">
        <v>39</v>
      </c>
      <c r="B39" s="209">
        <v>37.15</v>
      </c>
      <c r="C39" s="210">
        <f>'soust.uk.JMK př.č.2'!$O$69+'soust.uk.JMK př.č.2'!$P$69</f>
        <v>18172</v>
      </c>
      <c r="D39" s="210">
        <f>'soust.uk.JMK př.č.2'!$L$69</f>
        <v>37</v>
      </c>
      <c r="E39" s="210">
        <f t="shared" si="0"/>
        <v>8020</v>
      </c>
      <c r="F39" s="210">
        <f t="shared" si="1"/>
        <v>5870</v>
      </c>
      <c r="I39" s="262"/>
      <c r="P39" s="210">
        <f t="shared" si="2"/>
        <v>2113</v>
      </c>
    </row>
    <row r="40" spans="1:16" x14ac:dyDescent="0.2">
      <c r="A40" s="216">
        <v>40</v>
      </c>
      <c r="B40" s="209">
        <v>37.369999999999997</v>
      </c>
      <c r="C40" s="210">
        <f>'soust.uk.JMK př.č.2'!$O$69+'soust.uk.JMK př.č.2'!$P$69</f>
        <v>18172</v>
      </c>
      <c r="D40" s="210">
        <f>'soust.uk.JMK př.č.2'!$L$69</f>
        <v>37</v>
      </c>
      <c r="E40" s="210">
        <f t="shared" si="0"/>
        <v>7973</v>
      </c>
      <c r="F40" s="210">
        <f t="shared" si="1"/>
        <v>5835</v>
      </c>
      <c r="I40" s="262"/>
      <c r="P40" s="210">
        <f t="shared" si="2"/>
        <v>2101</v>
      </c>
    </row>
    <row r="41" spans="1:16" x14ac:dyDescent="0.2">
      <c r="A41" s="216">
        <v>41</v>
      </c>
      <c r="B41" s="209">
        <v>37.590000000000003</v>
      </c>
      <c r="C41" s="210">
        <f>'soust.uk.JMK př.č.2'!$O$69+'soust.uk.JMK př.č.2'!$P$69</f>
        <v>18172</v>
      </c>
      <c r="D41" s="210">
        <f>'soust.uk.JMK př.č.2'!$L$69</f>
        <v>37</v>
      </c>
      <c r="E41" s="210">
        <f t="shared" si="0"/>
        <v>7926</v>
      </c>
      <c r="F41" s="210">
        <f t="shared" si="1"/>
        <v>5801</v>
      </c>
      <c r="I41" s="262"/>
      <c r="P41" s="210">
        <f t="shared" si="2"/>
        <v>2088</v>
      </c>
    </row>
    <row r="42" spans="1:16" x14ac:dyDescent="0.2">
      <c r="A42" s="216">
        <v>42</v>
      </c>
      <c r="B42" s="209">
        <v>37.81</v>
      </c>
      <c r="C42" s="210">
        <f>'soust.uk.JMK př.č.2'!$O$69+'soust.uk.JMK př.č.2'!$P$69</f>
        <v>18172</v>
      </c>
      <c r="D42" s="210">
        <f>'soust.uk.JMK př.č.2'!$L$69</f>
        <v>37</v>
      </c>
      <c r="E42" s="210">
        <f t="shared" si="0"/>
        <v>7880</v>
      </c>
      <c r="F42" s="210">
        <f t="shared" si="1"/>
        <v>5767</v>
      </c>
      <c r="I42" s="262"/>
      <c r="P42" s="210">
        <f t="shared" si="2"/>
        <v>2076</v>
      </c>
    </row>
    <row r="43" spans="1:16" x14ac:dyDescent="0.2">
      <c r="A43" s="216">
        <v>43</v>
      </c>
      <c r="B43" s="209">
        <v>38.03</v>
      </c>
      <c r="C43" s="210">
        <f>'soust.uk.JMK př.č.2'!$O$69+'soust.uk.JMK př.č.2'!$P$69</f>
        <v>18172</v>
      </c>
      <c r="D43" s="210">
        <f>'soust.uk.JMK př.č.2'!$L$69</f>
        <v>37</v>
      </c>
      <c r="E43" s="210">
        <f t="shared" si="0"/>
        <v>7835</v>
      </c>
      <c r="F43" s="210">
        <f t="shared" si="1"/>
        <v>5734</v>
      </c>
      <c r="I43" s="262"/>
      <c r="P43" s="210">
        <f t="shared" si="2"/>
        <v>2064</v>
      </c>
    </row>
    <row r="44" spans="1:16" x14ac:dyDescent="0.2">
      <c r="A44" s="216">
        <v>44</v>
      </c>
      <c r="B44" s="209">
        <v>38.25</v>
      </c>
      <c r="C44" s="210">
        <f>'soust.uk.JMK př.č.2'!$O$69+'soust.uk.JMK př.č.2'!$P$69</f>
        <v>18172</v>
      </c>
      <c r="D44" s="210">
        <f>'soust.uk.JMK př.č.2'!$L$69</f>
        <v>37</v>
      </c>
      <c r="E44" s="210">
        <f t="shared" si="0"/>
        <v>7790</v>
      </c>
      <c r="F44" s="210">
        <f t="shared" si="1"/>
        <v>5701</v>
      </c>
      <c r="I44" s="262"/>
      <c r="P44" s="210">
        <f t="shared" si="2"/>
        <v>2052</v>
      </c>
    </row>
    <row r="45" spans="1:16" x14ac:dyDescent="0.2">
      <c r="A45" s="216">
        <v>45</v>
      </c>
      <c r="B45" s="209">
        <v>38.47</v>
      </c>
      <c r="C45" s="210">
        <f>'soust.uk.JMK př.č.2'!$O$69+'soust.uk.JMK př.č.2'!$P$69</f>
        <v>18172</v>
      </c>
      <c r="D45" s="210">
        <f>'soust.uk.JMK př.č.2'!$L$69</f>
        <v>37</v>
      </c>
      <c r="E45" s="210">
        <f t="shared" si="0"/>
        <v>7745</v>
      </c>
      <c r="F45" s="210">
        <f t="shared" si="1"/>
        <v>5668</v>
      </c>
      <c r="I45" s="262"/>
      <c r="P45" s="210">
        <f t="shared" si="2"/>
        <v>2040</v>
      </c>
    </row>
    <row r="46" spans="1:16" x14ac:dyDescent="0.2">
      <c r="A46" s="216">
        <v>46</v>
      </c>
      <c r="B46" s="209">
        <v>38.69</v>
      </c>
      <c r="C46" s="210">
        <f>'soust.uk.JMK př.č.2'!$O$69+'soust.uk.JMK př.č.2'!$P$69</f>
        <v>18172</v>
      </c>
      <c r="D46" s="210">
        <f>'soust.uk.JMK př.č.2'!$L$69</f>
        <v>37</v>
      </c>
      <c r="E46" s="210">
        <f t="shared" si="0"/>
        <v>7702</v>
      </c>
      <c r="F46" s="210">
        <f t="shared" si="1"/>
        <v>5636</v>
      </c>
      <c r="I46" s="262"/>
      <c r="P46" s="210">
        <f t="shared" si="2"/>
        <v>2029</v>
      </c>
    </row>
    <row r="47" spans="1:16" x14ac:dyDescent="0.2">
      <c r="A47" s="216">
        <v>47</v>
      </c>
      <c r="B47" s="209">
        <v>38.909999999999997</v>
      </c>
      <c r="C47" s="210">
        <f>'soust.uk.JMK př.č.2'!$O$69+'soust.uk.JMK př.č.2'!$P$69</f>
        <v>18172</v>
      </c>
      <c r="D47" s="210">
        <f>'soust.uk.JMK př.č.2'!$L$69</f>
        <v>37</v>
      </c>
      <c r="E47" s="210">
        <f t="shared" si="0"/>
        <v>7658</v>
      </c>
      <c r="F47" s="210">
        <f t="shared" si="1"/>
        <v>5604</v>
      </c>
      <c r="I47" s="262"/>
      <c r="P47" s="210">
        <f t="shared" si="2"/>
        <v>2017</v>
      </c>
    </row>
    <row r="48" spans="1:16" x14ac:dyDescent="0.2">
      <c r="A48" s="216">
        <v>48</v>
      </c>
      <c r="B48" s="209">
        <v>39.119999999999997</v>
      </c>
      <c r="C48" s="210">
        <f>'soust.uk.JMK př.č.2'!$O$69+'soust.uk.JMK př.č.2'!$P$69</f>
        <v>18172</v>
      </c>
      <c r="D48" s="210">
        <f>'soust.uk.JMK př.č.2'!$L$69</f>
        <v>37</v>
      </c>
      <c r="E48" s="210">
        <f t="shared" si="0"/>
        <v>7618</v>
      </c>
      <c r="F48" s="210">
        <f t="shared" si="1"/>
        <v>5574</v>
      </c>
      <c r="I48" s="262"/>
      <c r="P48" s="210">
        <f t="shared" si="2"/>
        <v>2007</v>
      </c>
    </row>
    <row r="49" spans="1:19" x14ac:dyDescent="0.2">
      <c r="A49" s="216">
        <v>49</v>
      </c>
      <c r="B49" s="209">
        <v>39.340000000000003</v>
      </c>
      <c r="C49" s="210">
        <f>'soust.uk.JMK př.č.2'!$O$69+'soust.uk.JMK př.č.2'!$P$69</f>
        <v>18172</v>
      </c>
      <c r="D49" s="210">
        <f>'soust.uk.JMK př.č.2'!$L$69</f>
        <v>37</v>
      </c>
      <c r="E49" s="210">
        <f t="shared" si="0"/>
        <v>7575</v>
      </c>
      <c r="F49" s="210">
        <f t="shared" si="1"/>
        <v>5543</v>
      </c>
      <c r="I49" s="262"/>
      <c r="P49" s="210">
        <f t="shared" si="2"/>
        <v>1995</v>
      </c>
    </row>
    <row r="50" spans="1:19" x14ac:dyDescent="0.2">
      <c r="A50" s="216">
        <v>50</v>
      </c>
      <c r="B50" s="209">
        <v>39.56</v>
      </c>
      <c r="C50" s="210">
        <f>'soust.uk.JMK př.č.2'!$O$69+'soust.uk.JMK př.č.2'!$P$69</f>
        <v>18172</v>
      </c>
      <c r="D50" s="210">
        <f>'soust.uk.JMK př.č.2'!$L$69</f>
        <v>37</v>
      </c>
      <c r="E50" s="210">
        <f t="shared" si="0"/>
        <v>7533</v>
      </c>
      <c r="F50" s="210">
        <f t="shared" si="1"/>
        <v>5512</v>
      </c>
      <c r="I50" s="262"/>
      <c r="P50" s="210">
        <f t="shared" si="2"/>
        <v>1984</v>
      </c>
    </row>
    <row r="51" spans="1:19" x14ac:dyDescent="0.2">
      <c r="A51" s="216">
        <v>51</v>
      </c>
      <c r="B51" s="209">
        <v>39.78</v>
      </c>
      <c r="C51" s="210">
        <f>'soust.uk.JMK př.č.2'!$O$69+'soust.uk.JMK př.č.2'!$P$69</f>
        <v>18172</v>
      </c>
      <c r="D51" s="210">
        <f>'soust.uk.JMK př.č.2'!$L$69</f>
        <v>37</v>
      </c>
      <c r="E51" s="210">
        <f t="shared" si="0"/>
        <v>7493</v>
      </c>
      <c r="F51" s="210">
        <f t="shared" si="1"/>
        <v>5482</v>
      </c>
      <c r="H51" s="193"/>
      <c r="I51" s="262"/>
      <c r="K51" s="217"/>
      <c r="P51" s="210">
        <f t="shared" si="2"/>
        <v>1974</v>
      </c>
      <c r="R51" s="220"/>
      <c r="S51" s="248"/>
    </row>
    <row r="52" spans="1:19" x14ac:dyDescent="0.2">
      <c r="A52" s="216">
        <v>52</v>
      </c>
      <c r="B52" s="209">
        <v>40</v>
      </c>
      <c r="C52" s="210">
        <f>'soust.uk.JMK př.č.2'!$O$69+'soust.uk.JMK př.č.2'!$P$69</f>
        <v>18172</v>
      </c>
      <c r="D52" s="210">
        <f>'soust.uk.JMK př.č.2'!$L$69</f>
        <v>37</v>
      </c>
      <c r="E52" s="210">
        <f t="shared" si="0"/>
        <v>7452</v>
      </c>
      <c r="F52" s="210">
        <f t="shared" si="1"/>
        <v>5452</v>
      </c>
      <c r="H52" s="193"/>
      <c r="I52" s="262"/>
      <c r="K52" s="217"/>
      <c r="P52" s="210">
        <f t="shared" si="2"/>
        <v>1963</v>
      </c>
      <c r="R52" s="220"/>
      <c r="S52" s="248"/>
    </row>
    <row r="53" spans="1:19" x14ac:dyDescent="0.2">
      <c r="A53" s="216">
        <v>53</v>
      </c>
      <c r="B53" s="209">
        <v>40.21</v>
      </c>
      <c r="C53" s="210">
        <f>'soust.uk.JMK př.č.2'!$O$69+'soust.uk.JMK př.č.2'!$P$69</f>
        <v>18172</v>
      </c>
      <c r="D53" s="210">
        <f>'soust.uk.JMK př.č.2'!$L$69</f>
        <v>37</v>
      </c>
      <c r="E53" s="210">
        <f t="shared" si="0"/>
        <v>7412</v>
      </c>
      <c r="F53" s="210">
        <f t="shared" si="1"/>
        <v>5423</v>
      </c>
      <c r="H53" s="193"/>
      <c r="I53" s="262"/>
      <c r="K53" s="217"/>
      <c r="P53" s="210">
        <f t="shared" si="2"/>
        <v>1952</v>
      </c>
      <c r="R53" s="220"/>
      <c r="S53" s="248"/>
    </row>
    <row r="54" spans="1:19" x14ac:dyDescent="0.2">
      <c r="A54" s="216">
        <v>54</v>
      </c>
      <c r="B54" s="209">
        <v>40.43</v>
      </c>
      <c r="C54" s="210">
        <f>'soust.uk.JMK př.č.2'!$O$69+'soust.uk.JMK př.č.2'!$P$69</f>
        <v>18172</v>
      </c>
      <c r="D54" s="210">
        <f>'soust.uk.JMK př.č.2'!$L$69</f>
        <v>37</v>
      </c>
      <c r="E54" s="210">
        <f t="shared" si="0"/>
        <v>7373</v>
      </c>
      <c r="F54" s="210">
        <f t="shared" si="1"/>
        <v>5394</v>
      </c>
      <c r="H54" s="193"/>
      <c r="I54" s="262"/>
      <c r="K54" s="217"/>
      <c r="P54" s="210">
        <f t="shared" si="2"/>
        <v>1942</v>
      </c>
      <c r="R54" s="220"/>
      <c r="S54" s="248"/>
    </row>
    <row r="55" spans="1:19" x14ac:dyDescent="0.2">
      <c r="A55" s="216">
        <v>55</v>
      </c>
      <c r="B55" s="209">
        <v>40.65</v>
      </c>
      <c r="C55" s="210">
        <f>'soust.uk.JMK př.č.2'!$O$69+'soust.uk.JMK př.č.2'!$P$69</f>
        <v>18172</v>
      </c>
      <c r="D55" s="210">
        <f>'soust.uk.JMK př.č.2'!$L$69</f>
        <v>37</v>
      </c>
      <c r="E55" s="210">
        <f t="shared" si="0"/>
        <v>7332</v>
      </c>
      <c r="F55" s="210">
        <f t="shared" si="1"/>
        <v>5364</v>
      </c>
      <c r="H55" s="193"/>
      <c r="I55" s="262"/>
      <c r="K55" s="217"/>
      <c r="P55" s="210">
        <f t="shared" si="2"/>
        <v>1931</v>
      </c>
      <c r="R55" s="220"/>
      <c r="S55" s="248"/>
    </row>
    <row r="56" spans="1:19" x14ac:dyDescent="0.2">
      <c r="A56" s="216">
        <v>56</v>
      </c>
      <c r="B56" s="209">
        <v>40.86</v>
      </c>
      <c r="C56" s="210">
        <f>'soust.uk.JMK př.č.2'!$O$69+'soust.uk.JMK př.č.2'!$P$69</f>
        <v>18172</v>
      </c>
      <c r="D56" s="210">
        <f>'soust.uk.JMK př.č.2'!$L$69</f>
        <v>37</v>
      </c>
      <c r="E56" s="210">
        <f t="shared" si="0"/>
        <v>7295</v>
      </c>
      <c r="F56" s="210">
        <f t="shared" si="1"/>
        <v>5337</v>
      </c>
      <c r="H56" s="193"/>
      <c r="I56" s="262"/>
      <c r="K56" s="217"/>
      <c r="P56" s="210">
        <f t="shared" si="2"/>
        <v>1921</v>
      </c>
      <c r="R56" s="220"/>
      <c r="S56" s="248"/>
    </row>
    <row r="57" spans="1:19" x14ac:dyDescent="0.2">
      <c r="A57" s="216">
        <v>57</v>
      </c>
      <c r="B57" s="209">
        <v>41.08</v>
      </c>
      <c r="C57" s="210">
        <f>'soust.uk.JMK př.č.2'!$O$69+'soust.uk.JMK př.č.2'!$P$69</f>
        <v>18172</v>
      </c>
      <c r="D57" s="210">
        <f>'soust.uk.JMK př.č.2'!$L$69</f>
        <v>37</v>
      </c>
      <c r="E57" s="210">
        <f t="shared" si="0"/>
        <v>7256</v>
      </c>
      <c r="F57" s="210">
        <f t="shared" si="1"/>
        <v>5308</v>
      </c>
      <c r="H57" s="193"/>
      <c r="I57" s="262"/>
      <c r="K57" s="217"/>
      <c r="P57" s="210">
        <f t="shared" si="2"/>
        <v>1911</v>
      </c>
      <c r="R57" s="220"/>
      <c r="S57" s="248"/>
    </row>
    <row r="58" spans="1:19" x14ac:dyDescent="0.2">
      <c r="A58" s="216">
        <v>58</v>
      </c>
      <c r="B58" s="209">
        <v>41.3</v>
      </c>
      <c r="C58" s="210">
        <f>'soust.uk.JMK př.č.2'!$O$69+'soust.uk.JMK př.č.2'!$P$69</f>
        <v>18172</v>
      </c>
      <c r="D58" s="210">
        <f>'soust.uk.JMK př.č.2'!$L$69</f>
        <v>37</v>
      </c>
      <c r="E58" s="210">
        <f t="shared" si="0"/>
        <v>7218</v>
      </c>
      <c r="F58" s="210">
        <f t="shared" si="1"/>
        <v>5280</v>
      </c>
      <c r="H58" s="193"/>
      <c r="I58" s="262"/>
      <c r="K58" s="217"/>
      <c r="P58" s="210">
        <f t="shared" si="2"/>
        <v>1901</v>
      </c>
      <c r="R58" s="220"/>
      <c r="S58" s="248"/>
    </row>
    <row r="59" spans="1:19" x14ac:dyDescent="0.2">
      <c r="A59" s="216">
        <v>59</v>
      </c>
      <c r="B59" s="209">
        <v>41.51</v>
      </c>
      <c r="C59" s="210">
        <f>'soust.uk.JMK př.č.2'!$O$69+'soust.uk.JMK př.č.2'!$P$69</f>
        <v>18172</v>
      </c>
      <c r="D59" s="210">
        <f>'soust.uk.JMK př.č.2'!$L$69</f>
        <v>37</v>
      </c>
      <c r="E59" s="210">
        <f t="shared" si="0"/>
        <v>7181</v>
      </c>
      <c r="F59" s="210">
        <f t="shared" si="1"/>
        <v>5253</v>
      </c>
      <c r="H59" s="193"/>
      <c r="I59" s="262"/>
      <c r="K59" s="217"/>
      <c r="P59" s="210">
        <f t="shared" si="2"/>
        <v>1891</v>
      </c>
      <c r="R59" s="220"/>
      <c r="S59" s="248"/>
    </row>
    <row r="60" spans="1:19" x14ac:dyDescent="0.2">
      <c r="A60" s="216">
        <v>60</v>
      </c>
      <c r="B60" s="209">
        <v>41.73</v>
      </c>
      <c r="C60" s="210">
        <f>'soust.uk.JMK př.č.2'!$O$69+'soust.uk.JMK př.č.2'!$P$69</f>
        <v>18172</v>
      </c>
      <c r="D60" s="210">
        <f>'soust.uk.JMK př.č.2'!$L$69</f>
        <v>37</v>
      </c>
      <c r="E60" s="210">
        <f t="shared" si="0"/>
        <v>7144</v>
      </c>
      <c r="F60" s="210">
        <f t="shared" si="1"/>
        <v>5226</v>
      </c>
      <c r="H60" s="193"/>
      <c r="I60" s="262"/>
      <c r="K60" s="217"/>
      <c r="P60" s="210">
        <f t="shared" si="2"/>
        <v>1881</v>
      </c>
      <c r="R60" s="220"/>
      <c r="S60" s="248"/>
    </row>
    <row r="61" spans="1:19" x14ac:dyDescent="0.2">
      <c r="A61" s="216">
        <v>61</v>
      </c>
      <c r="B61" s="209">
        <v>41.94</v>
      </c>
      <c r="C61" s="210">
        <f>'soust.uk.JMK př.č.2'!$O$69+'soust.uk.JMK př.č.2'!$P$69</f>
        <v>18172</v>
      </c>
      <c r="D61" s="210">
        <f>'soust.uk.JMK př.č.2'!$L$69</f>
        <v>37</v>
      </c>
      <c r="E61" s="210">
        <f t="shared" si="0"/>
        <v>7108</v>
      </c>
      <c r="F61" s="210">
        <f t="shared" si="1"/>
        <v>5199</v>
      </c>
      <c r="H61" s="193"/>
      <c r="I61" s="262"/>
      <c r="K61" s="217"/>
      <c r="P61" s="210">
        <f t="shared" si="2"/>
        <v>1872</v>
      </c>
      <c r="R61" s="220"/>
      <c r="S61" s="248"/>
    </row>
    <row r="62" spans="1:19" x14ac:dyDescent="0.2">
      <c r="A62" s="216">
        <v>62</v>
      </c>
      <c r="B62" s="209">
        <v>42.16</v>
      </c>
      <c r="C62" s="210">
        <f>'soust.uk.JMK př.č.2'!$O$69+'soust.uk.JMK př.č.2'!$P$69</f>
        <v>18172</v>
      </c>
      <c r="D62" s="210">
        <f>'soust.uk.JMK př.č.2'!$L$69</f>
        <v>37</v>
      </c>
      <c r="E62" s="210">
        <f t="shared" si="0"/>
        <v>7071</v>
      </c>
      <c r="F62" s="210">
        <f t="shared" si="1"/>
        <v>5172</v>
      </c>
      <c r="H62" s="193"/>
      <c r="I62" s="262"/>
      <c r="K62" s="217"/>
      <c r="P62" s="210">
        <f t="shared" si="2"/>
        <v>1862</v>
      </c>
      <c r="R62" s="220"/>
      <c r="S62" s="248"/>
    </row>
    <row r="63" spans="1:19" x14ac:dyDescent="0.2">
      <c r="A63" s="216">
        <v>63</v>
      </c>
      <c r="B63" s="209">
        <v>42.37</v>
      </c>
      <c r="C63" s="210">
        <f>'soust.uk.JMK př.č.2'!$O$69+'soust.uk.JMK př.č.2'!$P$69</f>
        <v>18172</v>
      </c>
      <c r="D63" s="210">
        <f>'soust.uk.JMK př.č.2'!$L$69</f>
        <v>37</v>
      </c>
      <c r="E63" s="210">
        <f t="shared" si="0"/>
        <v>7037</v>
      </c>
      <c r="F63" s="210">
        <f t="shared" si="1"/>
        <v>5147</v>
      </c>
      <c r="H63" s="193"/>
      <c r="I63" s="262"/>
      <c r="K63" s="217"/>
      <c r="P63" s="210">
        <f t="shared" si="2"/>
        <v>1853</v>
      </c>
      <c r="R63" s="220"/>
      <c r="S63" s="248"/>
    </row>
    <row r="64" spans="1:19" x14ac:dyDescent="0.2">
      <c r="A64" s="216">
        <v>64</v>
      </c>
      <c r="B64" s="209">
        <v>42.58</v>
      </c>
      <c r="C64" s="210">
        <f>'soust.uk.JMK př.č.2'!$O$69+'soust.uk.JMK př.č.2'!$P$69</f>
        <v>18172</v>
      </c>
      <c r="D64" s="210">
        <f>'soust.uk.JMK př.č.2'!$L$69</f>
        <v>37</v>
      </c>
      <c r="E64" s="210">
        <f t="shared" si="0"/>
        <v>7002</v>
      </c>
      <c r="F64" s="210">
        <f t="shared" si="1"/>
        <v>5121</v>
      </c>
      <c r="H64" s="193"/>
      <c r="I64" s="262"/>
      <c r="K64" s="217"/>
      <c r="P64" s="210">
        <f t="shared" si="2"/>
        <v>1844</v>
      </c>
      <c r="R64" s="220"/>
      <c r="S64" s="248"/>
    </row>
    <row r="65" spans="1:19" x14ac:dyDescent="0.2">
      <c r="A65" s="216">
        <v>65</v>
      </c>
      <c r="B65" s="209">
        <v>42.79</v>
      </c>
      <c r="C65" s="210">
        <f>'soust.uk.JMK př.č.2'!$O$69+'soust.uk.JMK př.č.2'!$P$69</f>
        <v>18172</v>
      </c>
      <c r="D65" s="210">
        <f>'soust.uk.JMK př.č.2'!$L$69</f>
        <v>37</v>
      </c>
      <c r="E65" s="210">
        <f t="shared" si="0"/>
        <v>6968</v>
      </c>
      <c r="F65" s="210">
        <f t="shared" si="1"/>
        <v>5096</v>
      </c>
      <c r="H65" s="193"/>
      <c r="I65" s="262"/>
      <c r="K65" s="217"/>
      <c r="P65" s="210">
        <f t="shared" si="2"/>
        <v>1835</v>
      </c>
      <c r="R65" s="220"/>
      <c r="S65" s="248"/>
    </row>
    <row r="66" spans="1:19" x14ac:dyDescent="0.2">
      <c r="A66" s="216">
        <v>66</v>
      </c>
      <c r="B66" s="209">
        <v>43</v>
      </c>
      <c r="C66" s="210">
        <f>'soust.uk.JMK př.č.2'!$O$69+'soust.uk.JMK př.č.2'!$P$69</f>
        <v>18172</v>
      </c>
      <c r="D66" s="210">
        <f>'soust.uk.JMK př.č.2'!$L$69</f>
        <v>37</v>
      </c>
      <c r="E66" s="210">
        <f t="shared" si="0"/>
        <v>6934</v>
      </c>
      <c r="F66" s="210">
        <f t="shared" si="1"/>
        <v>5071</v>
      </c>
      <c r="H66" s="193"/>
      <c r="I66" s="262"/>
      <c r="K66" s="217"/>
      <c r="P66" s="210">
        <f t="shared" si="2"/>
        <v>1826</v>
      </c>
      <c r="R66" s="220"/>
      <c r="S66" s="248"/>
    </row>
    <row r="67" spans="1:19" x14ac:dyDescent="0.2">
      <c r="A67" s="216">
        <v>67</v>
      </c>
      <c r="B67" s="209">
        <v>43.21</v>
      </c>
      <c r="C67" s="210">
        <f>'soust.uk.JMK př.č.2'!$O$69+'soust.uk.JMK př.č.2'!$P$69</f>
        <v>18172</v>
      </c>
      <c r="D67" s="210">
        <f>'soust.uk.JMK př.č.2'!$L$69</f>
        <v>37</v>
      </c>
      <c r="E67" s="210">
        <f t="shared" si="0"/>
        <v>6901</v>
      </c>
      <c r="F67" s="210">
        <f t="shared" si="1"/>
        <v>5047</v>
      </c>
      <c r="H67" s="193"/>
      <c r="I67" s="262"/>
      <c r="K67" s="217"/>
      <c r="P67" s="210">
        <f t="shared" si="2"/>
        <v>1817</v>
      </c>
      <c r="R67" s="220"/>
      <c r="S67" s="248"/>
    </row>
    <row r="68" spans="1:19" x14ac:dyDescent="0.2">
      <c r="A68" s="216">
        <v>68</v>
      </c>
      <c r="B68" s="209">
        <v>43.42</v>
      </c>
      <c r="C68" s="210">
        <f>'soust.uk.JMK př.č.2'!$O$69+'soust.uk.JMK př.č.2'!$P$69</f>
        <v>18172</v>
      </c>
      <c r="D68" s="210">
        <f>'soust.uk.JMK př.č.2'!$L$69</f>
        <v>37</v>
      </c>
      <c r="E68" s="210">
        <f t="shared" si="0"/>
        <v>6867</v>
      </c>
      <c r="F68" s="210">
        <f t="shared" si="1"/>
        <v>5022</v>
      </c>
      <c r="H68" s="193"/>
      <c r="I68" s="262"/>
      <c r="K68" s="217"/>
      <c r="P68" s="210">
        <f t="shared" si="2"/>
        <v>1808</v>
      </c>
      <c r="R68" s="220"/>
      <c r="S68" s="248"/>
    </row>
    <row r="69" spans="1:19" x14ac:dyDescent="0.2">
      <c r="A69" s="216">
        <v>69</v>
      </c>
      <c r="B69" s="209">
        <v>43.63</v>
      </c>
      <c r="C69" s="210">
        <f>'soust.uk.JMK př.č.2'!$O$69+'soust.uk.JMK př.č.2'!$P$69</f>
        <v>18172</v>
      </c>
      <c r="D69" s="210">
        <f>'soust.uk.JMK př.č.2'!$L$69</f>
        <v>37</v>
      </c>
      <c r="E69" s="210">
        <f t="shared" si="0"/>
        <v>6834</v>
      </c>
      <c r="F69" s="210">
        <f t="shared" si="1"/>
        <v>4998</v>
      </c>
      <c r="H69" s="193"/>
      <c r="I69" s="262"/>
      <c r="K69" s="217"/>
      <c r="P69" s="210">
        <f t="shared" si="2"/>
        <v>1799</v>
      </c>
      <c r="R69" s="220"/>
      <c r="S69" s="248"/>
    </row>
    <row r="70" spans="1:19" x14ac:dyDescent="0.2">
      <c r="A70" s="216">
        <v>70</v>
      </c>
      <c r="B70" s="209">
        <v>43.84</v>
      </c>
      <c r="C70" s="210">
        <f>'soust.uk.JMK př.č.2'!$O$69+'soust.uk.JMK př.č.2'!$P$69</f>
        <v>18172</v>
      </c>
      <c r="D70" s="210">
        <f>'soust.uk.JMK př.č.2'!$L$69</f>
        <v>37</v>
      </c>
      <c r="E70" s="210">
        <f t="shared" si="0"/>
        <v>6802</v>
      </c>
      <c r="F70" s="210">
        <f t="shared" si="1"/>
        <v>4974</v>
      </c>
      <c r="H70" s="193"/>
      <c r="I70" s="262"/>
      <c r="K70" s="217"/>
      <c r="P70" s="210">
        <f t="shared" si="2"/>
        <v>1791</v>
      </c>
      <c r="R70" s="220"/>
      <c r="S70" s="248"/>
    </row>
    <row r="71" spans="1:19" x14ac:dyDescent="0.2">
      <c r="A71" s="216">
        <v>71</v>
      </c>
      <c r="B71" s="209">
        <v>44.04</v>
      </c>
      <c r="C71" s="210">
        <f>'soust.uk.JMK př.č.2'!$O$69+'soust.uk.JMK př.č.2'!$P$69</f>
        <v>18172</v>
      </c>
      <c r="D71" s="210">
        <f>'soust.uk.JMK př.č.2'!$L$69</f>
        <v>37</v>
      </c>
      <c r="E71" s="210">
        <f t="shared" si="0"/>
        <v>6770</v>
      </c>
      <c r="F71" s="210">
        <f t="shared" si="1"/>
        <v>4951</v>
      </c>
      <c r="H71" s="193"/>
      <c r="I71" s="262"/>
      <c r="K71" s="217"/>
      <c r="P71" s="210">
        <f t="shared" si="2"/>
        <v>1782</v>
      </c>
      <c r="R71" s="220"/>
      <c r="S71" s="248"/>
    </row>
    <row r="72" spans="1:19" x14ac:dyDescent="0.2">
      <c r="A72" s="216">
        <v>72</v>
      </c>
      <c r="B72" s="209">
        <v>44.25</v>
      </c>
      <c r="C72" s="210">
        <f>'soust.uk.JMK př.č.2'!$O$69+'soust.uk.JMK př.č.2'!$P$69</f>
        <v>18172</v>
      </c>
      <c r="D72" s="210">
        <f>'soust.uk.JMK př.č.2'!$L$69</f>
        <v>37</v>
      </c>
      <c r="E72" s="210">
        <f t="shared" si="0"/>
        <v>6739</v>
      </c>
      <c r="F72" s="210">
        <f t="shared" si="1"/>
        <v>4928</v>
      </c>
      <c r="H72" s="193"/>
      <c r="I72" s="262"/>
      <c r="K72" s="217"/>
      <c r="P72" s="210">
        <f t="shared" si="2"/>
        <v>1774</v>
      </c>
      <c r="R72" s="220"/>
      <c r="S72" s="248"/>
    </row>
    <row r="73" spans="1:19" x14ac:dyDescent="0.2">
      <c r="A73" s="216">
        <v>73</v>
      </c>
      <c r="B73" s="209">
        <v>44.45</v>
      </c>
      <c r="C73" s="210">
        <f>'soust.uk.JMK př.č.2'!$O$69+'soust.uk.JMK př.č.2'!$P$69</f>
        <v>18172</v>
      </c>
      <c r="D73" s="210">
        <f>'soust.uk.JMK př.č.2'!$L$69</f>
        <v>37</v>
      </c>
      <c r="E73" s="210">
        <f t="shared" si="0"/>
        <v>6709</v>
      </c>
      <c r="F73" s="210">
        <f t="shared" si="1"/>
        <v>4906</v>
      </c>
      <c r="H73" s="193"/>
      <c r="I73" s="262"/>
      <c r="K73" s="217"/>
      <c r="P73" s="210">
        <f t="shared" si="2"/>
        <v>1766</v>
      </c>
      <c r="R73" s="220"/>
      <c r="S73" s="248"/>
    </row>
    <row r="74" spans="1:19" x14ac:dyDescent="0.2">
      <c r="A74" s="216">
        <v>74</v>
      </c>
      <c r="B74" s="209">
        <v>44.65</v>
      </c>
      <c r="C74" s="210">
        <f>'soust.uk.JMK př.č.2'!$O$69+'soust.uk.JMK př.č.2'!$P$69</f>
        <v>18172</v>
      </c>
      <c r="D74" s="210">
        <f>'soust.uk.JMK př.č.2'!$L$69</f>
        <v>37</v>
      </c>
      <c r="E74" s="210">
        <f t="shared" ref="E74:E137" si="3">SUM(F74,P74,D74)</f>
        <v>6679</v>
      </c>
      <c r="F74" s="210">
        <f t="shared" ref="F74:F137" si="4">ROUND(1/B74*C74*12,0)</f>
        <v>4884</v>
      </c>
      <c r="H74" s="193"/>
      <c r="I74" s="262"/>
      <c r="K74" s="217"/>
      <c r="P74" s="210">
        <f t="shared" si="2"/>
        <v>1758</v>
      </c>
      <c r="R74" s="220"/>
      <c r="S74" s="248"/>
    </row>
    <row r="75" spans="1:19" x14ac:dyDescent="0.2">
      <c r="A75" s="216">
        <v>75</v>
      </c>
      <c r="B75" s="209">
        <v>44.85</v>
      </c>
      <c r="C75" s="210">
        <f>'soust.uk.JMK př.č.2'!$O$69+'soust.uk.JMK př.č.2'!$P$69</f>
        <v>18172</v>
      </c>
      <c r="D75" s="210">
        <f>'soust.uk.JMK př.č.2'!$L$69</f>
        <v>37</v>
      </c>
      <c r="E75" s="210">
        <f t="shared" si="3"/>
        <v>6649</v>
      </c>
      <c r="F75" s="210">
        <f t="shared" si="4"/>
        <v>4862</v>
      </c>
      <c r="H75" s="193"/>
      <c r="I75" s="262"/>
      <c r="K75" s="217"/>
      <c r="P75" s="210">
        <f t="shared" ref="P75:P138" si="5">ROUND((F75*36%),0)</f>
        <v>1750</v>
      </c>
      <c r="R75" s="220"/>
      <c r="S75" s="248"/>
    </row>
    <row r="76" spans="1:19" x14ac:dyDescent="0.2">
      <c r="A76" s="216">
        <v>76</v>
      </c>
      <c r="B76" s="209">
        <v>45.05</v>
      </c>
      <c r="C76" s="210">
        <f>'soust.uk.JMK př.č.2'!$O$69+'soust.uk.JMK př.č.2'!$P$69</f>
        <v>18172</v>
      </c>
      <c r="D76" s="210">
        <f>'soust.uk.JMK př.č.2'!$L$69</f>
        <v>37</v>
      </c>
      <c r="E76" s="210">
        <f t="shared" si="3"/>
        <v>6619</v>
      </c>
      <c r="F76" s="210">
        <f t="shared" si="4"/>
        <v>4840</v>
      </c>
      <c r="H76" s="193"/>
      <c r="I76" s="262"/>
      <c r="K76" s="217"/>
      <c r="P76" s="210">
        <f t="shared" si="5"/>
        <v>1742</v>
      </c>
      <c r="R76" s="220"/>
      <c r="S76" s="248"/>
    </row>
    <row r="77" spans="1:19" x14ac:dyDescent="0.2">
      <c r="A77" s="216">
        <v>77</v>
      </c>
      <c r="B77" s="209">
        <v>45.25</v>
      </c>
      <c r="C77" s="210">
        <f>'soust.uk.JMK př.č.2'!$O$69+'soust.uk.JMK př.č.2'!$P$69</f>
        <v>18172</v>
      </c>
      <c r="D77" s="210">
        <f>'soust.uk.JMK př.č.2'!$L$69</f>
        <v>37</v>
      </c>
      <c r="E77" s="210">
        <f t="shared" si="3"/>
        <v>6591</v>
      </c>
      <c r="F77" s="210">
        <f t="shared" si="4"/>
        <v>4819</v>
      </c>
      <c r="H77" s="193"/>
      <c r="I77" s="262"/>
      <c r="K77" s="217"/>
      <c r="P77" s="210">
        <f t="shared" si="5"/>
        <v>1735</v>
      </c>
      <c r="R77" s="220"/>
      <c r="S77" s="248"/>
    </row>
    <row r="78" spans="1:19" x14ac:dyDescent="0.2">
      <c r="A78" s="216">
        <v>78</v>
      </c>
      <c r="B78" s="209">
        <v>45.44</v>
      </c>
      <c r="C78" s="210">
        <f>'soust.uk.JMK př.č.2'!$O$69+'soust.uk.JMK př.č.2'!$P$69</f>
        <v>18172</v>
      </c>
      <c r="D78" s="210">
        <f>'soust.uk.JMK př.č.2'!$L$69</f>
        <v>37</v>
      </c>
      <c r="E78" s="210">
        <f t="shared" si="3"/>
        <v>6564</v>
      </c>
      <c r="F78" s="210">
        <f t="shared" si="4"/>
        <v>4799</v>
      </c>
      <c r="H78" s="193"/>
      <c r="I78" s="262"/>
      <c r="K78" s="217"/>
      <c r="P78" s="210">
        <f t="shared" si="5"/>
        <v>1728</v>
      </c>
      <c r="R78" s="220"/>
      <c r="S78" s="248"/>
    </row>
    <row r="79" spans="1:19" x14ac:dyDescent="0.2">
      <c r="A79" s="216">
        <v>79</v>
      </c>
      <c r="B79" s="209">
        <v>45.64</v>
      </c>
      <c r="C79" s="210">
        <f>'soust.uk.JMK př.č.2'!$O$69+'soust.uk.JMK př.č.2'!$P$69</f>
        <v>18172</v>
      </c>
      <c r="D79" s="210">
        <f>'soust.uk.JMK př.č.2'!$L$69</f>
        <v>37</v>
      </c>
      <c r="E79" s="210">
        <f t="shared" si="3"/>
        <v>6535</v>
      </c>
      <c r="F79" s="210">
        <f t="shared" si="4"/>
        <v>4778</v>
      </c>
      <c r="H79" s="193"/>
      <c r="I79" s="262"/>
      <c r="K79" s="217"/>
      <c r="P79" s="210">
        <f t="shared" si="5"/>
        <v>1720</v>
      </c>
      <c r="R79" s="220"/>
      <c r="S79" s="248"/>
    </row>
    <row r="80" spans="1:19" x14ac:dyDescent="0.2">
      <c r="A80" s="216">
        <v>80</v>
      </c>
      <c r="B80" s="209">
        <v>45.83</v>
      </c>
      <c r="C80" s="210">
        <f>'soust.uk.JMK př.č.2'!$O$69+'soust.uk.JMK př.č.2'!$P$69</f>
        <v>18172</v>
      </c>
      <c r="D80" s="210">
        <f>'soust.uk.JMK př.č.2'!$L$69</f>
        <v>37</v>
      </c>
      <c r="E80" s="210">
        <f t="shared" si="3"/>
        <v>6508</v>
      </c>
      <c r="F80" s="210">
        <f t="shared" si="4"/>
        <v>4758</v>
      </c>
      <c r="H80" s="193"/>
      <c r="I80" s="262"/>
      <c r="K80" s="217"/>
      <c r="P80" s="210">
        <f t="shared" si="5"/>
        <v>1713</v>
      </c>
      <c r="R80" s="220"/>
      <c r="S80" s="248"/>
    </row>
    <row r="81" spans="1:19" x14ac:dyDescent="0.2">
      <c r="A81" s="216">
        <v>81</v>
      </c>
      <c r="B81" s="209">
        <v>46.02</v>
      </c>
      <c r="C81" s="210">
        <f>'soust.uk.JMK př.č.2'!$O$69+'soust.uk.JMK př.č.2'!$P$69</f>
        <v>18172</v>
      </c>
      <c r="D81" s="210">
        <f>'soust.uk.JMK př.č.2'!$L$69</f>
        <v>37</v>
      </c>
      <c r="E81" s="210">
        <f t="shared" si="3"/>
        <v>6481</v>
      </c>
      <c r="F81" s="210">
        <f t="shared" si="4"/>
        <v>4738</v>
      </c>
      <c r="H81" s="193"/>
      <c r="I81" s="262"/>
      <c r="K81" s="217"/>
      <c r="P81" s="210">
        <f t="shared" si="5"/>
        <v>1706</v>
      </c>
      <c r="R81" s="220"/>
      <c r="S81" s="248"/>
    </row>
    <row r="82" spans="1:19" x14ac:dyDescent="0.2">
      <c r="A82" s="216">
        <v>82</v>
      </c>
      <c r="B82" s="209">
        <v>46.2</v>
      </c>
      <c r="C82" s="210">
        <f>'soust.uk.JMK př.č.2'!$O$69+'soust.uk.JMK př.č.2'!$P$69</f>
        <v>18172</v>
      </c>
      <c r="D82" s="210">
        <f>'soust.uk.JMK př.č.2'!$L$69</f>
        <v>37</v>
      </c>
      <c r="E82" s="210">
        <f t="shared" si="3"/>
        <v>6456</v>
      </c>
      <c r="F82" s="210">
        <f t="shared" si="4"/>
        <v>4720</v>
      </c>
      <c r="H82" s="193"/>
      <c r="I82" s="262"/>
      <c r="K82" s="217"/>
      <c r="P82" s="210">
        <f t="shared" si="5"/>
        <v>1699</v>
      </c>
      <c r="R82" s="220"/>
      <c r="S82" s="248"/>
    </row>
    <row r="83" spans="1:19" x14ac:dyDescent="0.2">
      <c r="A83" s="216">
        <v>83</v>
      </c>
      <c r="B83" s="209">
        <v>46.39</v>
      </c>
      <c r="C83" s="210">
        <f>'soust.uk.JMK př.č.2'!$O$69+'soust.uk.JMK př.č.2'!$P$69</f>
        <v>18172</v>
      </c>
      <c r="D83" s="210">
        <f>'soust.uk.JMK př.č.2'!$L$69</f>
        <v>37</v>
      </c>
      <c r="E83" s="210">
        <f t="shared" si="3"/>
        <v>6430</v>
      </c>
      <c r="F83" s="210">
        <f t="shared" si="4"/>
        <v>4701</v>
      </c>
      <c r="H83" s="193"/>
      <c r="I83" s="262"/>
      <c r="K83" s="217"/>
      <c r="P83" s="210">
        <f t="shared" si="5"/>
        <v>1692</v>
      </c>
      <c r="R83" s="220"/>
      <c r="S83" s="248"/>
    </row>
    <row r="84" spans="1:19" x14ac:dyDescent="0.2">
      <c r="A84" s="216">
        <v>84</v>
      </c>
      <c r="B84" s="209">
        <v>46.57</v>
      </c>
      <c r="C84" s="210">
        <f>'soust.uk.JMK př.č.2'!$O$69+'soust.uk.JMK př.č.2'!$P$69</f>
        <v>18172</v>
      </c>
      <c r="D84" s="210">
        <f>'soust.uk.JMK př.č.2'!$L$69</f>
        <v>37</v>
      </c>
      <c r="E84" s="210">
        <f t="shared" si="3"/>
        <v>6405</v>
      </c>
      <c r="F84" s="210">
        <f t="shared" si="4"/>
        <v>4682</v>
      </c>
      <c r="H84" s="193"/>
      <c r="I84" s="262"/>
      <c r="K84" s="217"/>
      <c r="P84" s="210">
        <f t="shared" si="5"/>
        <v>1686</v>
      </c>
      <c r="R84" s="220"/>
      <c r="S84" s="248"/>
    </row>
    <row r="85" spans="1:19" x14ac:dyDescent="0.2">
      <c r="A85" s="216">
        <v>85</v>
      </c>
      <c r="B85" s="209">
        <v>46.75</v>
      </c>
      <c r="C85" s="210">
        <f>'soust.uk.JMK př.č.2'!$O$69+'soust.uk.JMK př.č.2'!$P$69</f>
        <v>18172</v>
      </c>
      <c r="D85" s="210">
        <f>'soust.uk.JMK př.č.2'!$L$69</f>
        <v>37</v>
      </c>
      <c r="E85" s="210">
        <f t="shared" si="3"/>
        <v>6380</v>
      </c>
      <c r="F85" s="210">
        <f t="shared" si="4"/>
        <v>4664</v>
      </c>
      <c r="H85" s="193"/>
      <c r="I85" s="262"/>
      <c r="K85" s="217"/>
      <c r="P85" s="210">
        <f t="shared" si="5"/>
        <v>1679</v>
      </c>
      <c r="R85" s="220"/>
      <c r="S85" s="248"/>
    </row>
    <row r="86" spans="1:19" x14ac:dyDescent="0.2">
      <c r="A86" s="216">
        <v>86</v>
      </c>
      <c r="B86" s="209">
        <v>46.93</v>
      </c>
      <c r="C86" s="210">
        <f>'soust.uk.JMK př.č.2'!$O$69+'soust.uk.JMK př.č.2'!$P$69</f>
        <v>18172</v>
      </c>
      <c r="D86" s="210">
        <f>'soust.uk.JMK př.č.2'!$L$69</f>
        <v>37</v>
      </c>
      <c r="E86" s="210">
        <f t="shared" si="3"/>
        <v>6357</v>
      </c>
      <c r="F86" s="210">
        <f t="shared" si="4"/>
        <v>4647</v>
      </c>
      <c r="H86" s="193"/>
      <c r="I86" s="262"/>
      <c r="K86" s="217"/>
      <c r="P86" s="210">
        <f t="shared" si="5"/>
        <v>1673</v>
      </c>
      <c r="R86" s="220"/>
      <c r="S86" s="248"/>
    </row>
    <row r="87" spans="1:19" x14ac:dyDescent="0.2">
      <c r="A87" s="216">
        <v>87</v>
      </c>
      <c r="B87" s="209">
        <v>47.11</v>
      </c>
      <c r="C87" s="210">
        <f>'soust.uk.JMK př.č.2'!$O$69+'soust.uk.JMK př.č.2'!$P$69</f>
        <v>18172</v>
      </c>
      <c r="D87" s="210">
        <f>'soust.uk.JMK př.č.2'!$L$69</f>
        <v>37</v>
      </c>
      <c r="E87" s="210">
        <f t="shared" si="3"/>
        <v>6332</v>
      </c>
      <c r="F87" s="210">
        <f t="shared" si="4"/>
        <v>4629</v>
      </c>
      <c r="H87" s="193"/>
      <c r="I87" s="262"/>
      <c r="K87" s="217"/>
      <c r="P87" s="210">
        <f t="shared" si="5"/>
        <v>1666</v>
      </c>
      <c r="R87" s="220"/>
      <c r="S87" s="248"/>
    </row>
    <row r="88" spans="1:19" x14ac:dyDescent="0.2">
      <c r="A88" s="216">
        <v>88</v>
      </c>
      <c r="B88" s="209">
        <v>47.28</v>
      </c>
      <c r="C88" s="210">
        <f>'soust.uk.JMK př.č.2'!$O$69+'soust.uk.JMK př.č.2'!$P$69</f>
        <v>18172</v>
      </c>
      <c r="D88" s="210">
        <f>'soust.uk.JMK př.č.2'!$L$69</f>
        <v>37</v>
      </c>
      <c r="E88" s="210">
        <f t="shared" si="3"/>
        <v>6309</v>
      </c>
      <c r="F88" s="210">
        <f t="shared" si="4"/>
        <v>4612</v>
      </c>
      <c r="H88" s="193"/>
      <c r="I88" s="262"/>
      <c r="K88" s="217"/>
      <c r="P88" s="210">
        <f t="shared" si="5"/>
        <v>1660</v>
      </c>
      <c r="R88" s="220"/>
      <c r="S88" s="248"/>
    </row>
    <row r="89" spans="1:19" x14ac:dyDescent="0.2">
      <c r="A89" s="216">
        <v>89</v>
      </c>
      <c r="B89" s="209">
        <v>47.45</v>
      </c>
      <c r="C89" s="210">
        <f>'soust.uk.JMK př.č.2'!$O$69+'soust.uk.JMK př.č.2'!$P$69</f>
        <v>18172</v>
      </c>
      <c r="D89" s="210">
        <f>'soust.uk.JMK př.č.2'!$L$69</f>
        <v>37</v>
      </c>
      <c r="E89" s="210">
        <f t="shared" si="3"/>
        <v>6288</v>
      </c>
      <c r="F89" s="210">
        <f t="shared" si="4"/>
        <v>4596</v>
      </c>
      <c r="H89" s="193"/>
      <c r="I89" s="262"/>
      <c r="K89" s="217"/>
      <c r="P89" s="210">
        <f t="shared" si="5"/>
        <v>1655</v>
      </c>
      <c r="R89" s="220"/>
      <c r="S89" s="248"/>
    </row>
    <row r="90" spans="1:19" x14ac:dyDescent="0.2">
      <c r="A90" s="216">
        <v>90</v>
      </c>
      <c r="B90" s="209">
        <v>47.62</v>
      </c>
      <c r="C90" s="210">
        <f>'soust.uk.JMK př.č.2'!$O$69+'soust.uk.JMK př.č.2'!$P$69</f>
        <v>18172</v>
      </c>
      <c r="D90" s="210">
        <f>'soust.uk.JMK př.č.2'!$L$69</f>
        <v>37</v>
      </c>
      <c r="E90" s="210">
        <f t="shared" si="3"/>
        <v>6264</v>
      </c>
      <c r="F90" s="210">
        <f t="shared" si="4"/>
        <v>4579</v>
      </c>
      <c r="H90" s="193"/>
      <c r="I90" s="262"/>
      <c r="K90" s="217"/>
      <c r="P90" s="210">
        <f t="shared" si="5"/>
        <v>1648</v>
      </c>
      <c r="R90" s="220"/>
      <c r="S90" s="248"/>
    </row>
    <row r="91" spans="1:19" x14ac:dyDescent="0.2">
      <c r="A91" s="216">
        <v>91</v>
      </c>
      <c r="B91" s="209">
        <v>47.79</v>
      </c>
      <c r="C91" s="210">
        <f>'soust.uk.JMK př.č.2'!$O$69+'soust.uk.JMK př.č.2'!$P$69</f>
        <v>18172</v>
      </c>
      <c r="D91" s="210">
        <f>'soust.uk.JMK př.č.2'!$L$69</f>
        <v>37</v>
      </c>
      <c r="E91" s="210">
        <f t="shared" si="3"/>
        <v>6243</v>
      </c>
      <c r="F91" s="210">
        <f t="shared" si="4"/>
        <v>4563</v>
      </c>
      <c r="H91" s="193"/>
      <c r="I91" s="262"/>
      <c r="K91" s="217"/>
      <c r="P91" s="210">
        <f t="shared" si="5"/>
        <v>1643</v>
      </c>
      <c r="R91" s="220"/>
      <c r="S91" s="248"/>
    </row>
    <row r="92" spans="1:19" x14ac:dyDescent="0.2">
      <c r="A92" s="216">
        <v>92</v>
      </c>
      <c r="B92" s="209">
        <v>47.95</v>
      </c>
      <c r="C92" s="210">
        <f>'soust.uk.JMK př.č.2'!$O$69+'soust.uk.JMK př.č.2'!$P$69</f>
        <v>18172</v>
      </c>
      <c r="D92" s="210">
        <f>'soust.uk.JMK př.č.2'!$L$69</f>
        <v>37</v>
      </c>
      <c r="E92" s="210">
        <f t="shared" si="3"/>
        <v>6222</v>
      </c>
      <c r="F92" s="210">
        <f t="shared" si="4"/>
        <v>4548</v>
      </c>
      <c r="H92" s="193"/>
      <c r="I92" s="262"/>
      <c r="K92" s="217"/>
      <c r="P92" s="210">
        <f t="shared" si="5"/>
        <v>1637</v>
      </c>
      <c r="R92" s="220"/>
      <c r="S92" s="248"/>
    </row>
    <row r="93" spans="1:19" x14ac:dyDescent="0.2">
      <c r="A93" s="216">
        <v>93</v>
      </c>
      <c r="B93" s="209">
        <v>48.11</v>
      </c>
      <c r="C93" s="210">
        <f>'soust.uk.JMK př.č.2'!$O$69+'soust.uk.JMK př.č.2'!$P$69</f>
        <v>18172</v>
      </c>
      <c r="D93" s="210">
        <f>'soust.uk.JMK př.č.2'!$L$69</f>
        <v>37</v>
      </c>
      <c r="E93" s="210">
        <f t="shared" si="3"/>
        <v>6202</v>
      </c>
      <c r="F93" s="210">
        <f t="shared" si="4"/>
        <v>4533</v>
      </c>
      <c r="H93" s="193"/>
      <c r="I93" s="262"/>
      <c r="K93" s="217"/>
      <c r="P93" s="210">
        <f t="shared" si="5"/>
        <v>1632</v>
      </c>
      <c r="R93" s="220"/>
      <c r="S93" s="248"/>
    </row>
    <row r="94" spans="1:19" x14ac:dyDescent="0.2">
      <c r="A94" s="216">
        <v>94</v>
      </c>
      <c r="B94" s="209">
        <v>48.27</v>
      </c>
      <c r="C94" s="210">
        <f>'soust.uk.JMK př.č.2'!$O$69+'soust.uk.JMK př.č.2'!$P$69</f>
        <v>18172</v>
      </c>
      <c r="D94" s="210">
        <f>'soust.uk.JMK př.č.2'!$L$69</f>
        <v>37</v>
      </c>
      <c r="E94" s="210">
        <f t="shared" si="3"/>
        <v>6181</v>
      </c>
      <c r="F94" s="210">
        <f t="shared" si="4"/>
        <v>4518</v>
      </c>
      <c r="H94" s="193"/>
      <c r="I94" s="262"/>
      <c r="K94" s="217"/>
      <c r="P94" s="210">
        <f t="shared" si="5"/>
        <v>1626</v>
      </c>
      <c r="R94" s="220"/>
      <c r="S94" s="248"/>
    </row>
    <row r="95" spans="1:19" x14ac:dyDescent="0.2">
      <c r="A95" s="216">
        <v>95</v>
      </c>
      <c r="B95" s="209">
        <v>48.43</v>
      </c>
      <c r="C95" s="210">
        <f>'soust.uk.JMK př.č.2'!$O$69+'soust.uk.JMK př.č.2'!$P$69</f>
        <v>18172</v>
      </c>
      <c r="D95" s="210">
        <f>'soust.uk.JMK př.č.2'!$L$69</f>
        <v>37</v>
      </c>
      <c r="E95" s="210">
        <f t="shared" si="3"/>
        <v>6161</v>
      </c>
      <c r="F95" s="210">
        <f t="shared" si="4"/>
        <v>4503</v>
      </c>
      <c r="H95" s="193"/>
      <c r="I95" s="262"/>
      <c r="K95" s="217"/>
      <c r="P95" s="210">
        <f t="shared" si="5"/>
        <v>1621</v>
      </c>
      <c r="R95" s="220"/>
      <c r="S95" s="248"/>
    </row>
    <row r="96" spans="1:19" x14ac:dyDescent="0.2">
      <c r="A96" s="216">
        <v>96</v>
      </c>
      <c r="B96" s="209">
        <v>48.58</v>
      </c>
      <c r="C96" s="210">
        <f>'soust.uk.JMK př.č.2'!$O$69+'soust.uk.JMK př.č.2'!$P$69</f>
        <v>18172</v>
      </c>
      <c r="D96" s="210">
        <f>'soust.uk.JMK př.č.2'!$L$69</f>
        <v>37</v>
      </c>
      <c r="E96" s="210">
        <f t="shared" si="3"/>
        <v>6142</v>
      </c>
      <c r="F96" s="210">
        <f t="shared" si="4"/>
        <v>4489</v>
      </c>
      <c r="H96" s="193"/>
      <c r="I96" s="262"/>
      <c r="K96" s="217"/>
      <c r="P96" s="210">
        <f t="shared" si="5"/>
        <v>1616</v>
      </c>
      <c r="R96" s="220"/>
      <c r="S96" s="248"/>
    </row>
    <row r="97" spans="1:19" x14ac:dyDescent="0.2">
      <c r="A97" s="216">
        <v>97</v>
      </c>
      <c r="B97" s="209">
        <v>48.73</v>
      </c>
      <c r="C97" s="210">
        <f>'soust.uk.JMK př.č.2'!$O$69+'soust.uk.JMK př.č.2'!$P$69</f>
        <v>18172</v>
      </c>
      <c r="D97" s="210">
        <f>'soust.uk.JMK př.č.2'!$L$69</f>
        <v>37</v>
      </c>
      <c r="E97" s="210">
        <f t="shared" si="3"/>
        <v>6123</v>
      </c>
      <c r="F97" s="210">
        <f t="shared" si="4"/>
        <v>4475</v>
      </c>
      <c r="H97" s="193"/>
      <c r="I97" s="262"/>
      <c r="K97" s="217"/>
      <c r="P97" s="210">
        <f t="shared" si="5"/>
        <v>1611</v>
      </c>
      <c r="R97" s="220"/>
      <c r="S97" s="248"/>
    </row>
    <row r="98" spans="1:19" x14ac:dyDescent="0.2">
      <c r="A98" s="216">
        <v>98</v>
      </c>
      <c r="B98" s="209">
        <v>48.87</v>
      </c>
      <c r="C98" s="210">
        <f>'soust.uk.JMK př.č.2'!$O$69+'soust.uk.JMK př.č.2'!$P$69</f>
        <v>18172</v>
      </c>
      <c r="D98" s="210">
        <f>'soust.uk.JMK př.č.2'!$L$69</f>
        <v>37</v>
      </c>
      <c r="E98" s="210">
        <f t="shared" si="3"/>
        <v>6105</v>
      </c>
      <c r="F98" s="210">
        <f t="shared" si="4"/>
        <v>4462</v>
      </c>
      <c r="H98" s="193"/>
      <c r="I98" s="262"/>
      <c r="K98" s="217"/>
      <c r="P98" s="210">
        <f t="shared" si="5"/>
        <v>1606</v>
      </c>
      <c r="R98" s="220"/>
      <c r="S98" s="248"/>
    </row>
    <row r="99" spans="1:19" x14ac:dyDescent="0.2">
      <c r="A99" s="216">
        <v>99</v>
      </c>
      <c r="B99" s="209">
        <v>49.02</v>
      </c>
      <c r="C99" s="210">
        <f>'soust.uk.JMK př.č.2'!$O$69+'soust.uk.JMK př.č.2'!$P$69</f>
        <v>18172</v>
      </c>
      <c r="D99" s="210">
        <f>'soust.uk.JMK př.č.2'!$L$69</f>
        <v>37</v>
      </c>
      <c r="E99" s="210">
        <f t="shared" si="3"/>
        <v>6086</v>
      </c>
      <c r="F99" s="210">
        <f t="shared" si="4"/>
        <v>4448</v>
      </c>
      <c r="H99" s="193"/>
      <c r="I99" s="262"/>
      <c r="K99" s="217"/>
      <c r="P99" s="210">
        <f t="shared" si="5"/>
        <v>1601</v>
      </c>
      <c r="R99" s="220"/>
      <c r="S99" s="248"/>
    </row>
    <row r="100" spans="1:19" x14ac:dyDescent="0.2">
      <c r="A100" s="216">
        <v>100</v>
      </c>
      <c r="B100" s="209">
        <v>49.16</v>
      </c>
      <c r="C100" s="210">
        <f>'soust.uk.JMK př.č.2'!$O$69+'soust.uk.JMK př.č.2'!$P$69</f>
        <v>18172</v>
      </c>
      <c r="D100" s="210">
        <f>'soust.uk.JMK př.č.2'!$L$69</f>
        <v>37</v>
      </c>
      <c r="E100" s="210">
        <f t="shared" si="3"/>
        <v>6070</v>
      </c>
      <c r="F100" s="210">
        <f t="shared" si="4"/>
        <v>4436</v>
      </c>
      <c r="H100" s="193"/>
      <c r="I100" s="262"/>
      <c r="K100" s="217"/>
      <c r="P100" s="210">
        <f t="shared" si="5"/>
        <v>1597</v>
      </c>
      <c r="R100" s="220"/>
      <c r="S100" s="248"/>
    </row>
    <row r="101" spans="1:19" x14ac:dyDescent="0.2">
      <c r="A101" s="216">
        <v>101</v>
      </c>
      <c r="B101" s="209">
        <v>49.29</v>
      </c>
      <c r="C101" s="210">
        <f>'soust.uk.JMK př.č.2'!$O$69+'soust.uk.JMK př.č.2'!$P$69</f>
        <v>18172</v>
      </c>
      <c r="D101" s="210">
        <f>'soust.uk.JMK př.č.2'!$L$69</f>
        <v>37</v>
      </c>
      <c r="E101" s="210">
        <f t="shared" si="3"/>
        <v>6054</v>
      </c>
      <c r="F101" s="210">
        <f t="shared" si="4"/>
        <v>4424</v>
      </c>
      <c r="H101" s="193"/>
      <c r="I101" s="262"/>
      <c r="K101" s="217"/>
      <c r="P101" s="210">
        <f t="shared" si="5"/>
        <v>1593</v>
      </c>
      <c r="R101" s="220"/>
      <c r="S101" s="248"/>
    </row>
    <row r="102" spans="1:19" x14ac:dyDescent="0.2">
      <c r="A102" s="216">
        <v>102</v>
      </c>
      <c r="B102" s="209">
        <v>49.43</v>
      </c>
      <c r="C102" s="210">
        <f>'soust.uk.JMK př.č.2'!$O$69+'soust.uk.JMK př.č.2'!$P$69</f>
        <v>18172</v>
      </c>
      <c r="D102" s="210">
        <f>'soust.uk.JMK př.č.2'!$L$69</f>
        <v>37</v>
      </c>
      <c r="E102" s="210">
        <f t="shared" si="3"/>
        <v>6037</v>
      </c>
      <c r="F102" s="210">
        <f t="shared" si="4"/>
        <v>4412</v>
      </c>
      <c r="H102" s="193"/>
      <c r="I102" s="262"/>
      <c r="K102" s="217"/>
      <c r="P102" s="210">
        <f t="shared" si="5"/>
        <v>1588</v>
      </c>
      <c r="R102" s="220"/>
      <c r="S102" s="248"/>
    </row>
    <row r="103" spans="1:19" x14ac:dyDescent="0.2">
      <c r="A103" s="216">
        <v>103</v>
      </c>
      <c r="B103" s="209">
        <v>49.56</v>
      </c>
      <c r="C103" s="210">
        <f>'soust.uk.JMK př.č.2'!$O$69+'soust.uk.JMK př.č.2'!$P$69</f>
        <v>18172</v>
      </c>
      <c r="D103" s="210">
        <f>'soust.uk.JMK př.č.2'!$L$69</f>
        <v>37</v>
      </c>
      <c r="E103" s="210">
        <f t="shared" si="3"/>
        <v>6021</v>
      </c>
      <c r="F103" s="210">
        <f t="shared" si="4"/>
        <v>4400</v>
      </c>
      <c r="H103" s="193"/>
      <c r="I103" s="262"/>
      <c r="K103" s="217"/>
      <c r="P103" s="210">
        <f t="shared" si="5"/>
        <v>1584</v>
      </c>
      <c r="R103" s="220"/>
      <c r="S103" s="248"/>
    </row>
    <row r="104" spans="1:19" x14ac:dyDescent="0.2">
      <c r="A104" s="216">
        <v>104</v>
      </c>
      <c r="B104" s="209">
        <v>49.69</v>
      </c>
      <c r="C104" s="210">
        <f>'soust.uk.JMK př.č.2'!$O$69+'soust.uk.JMK př.č.2'!$P$69</f>
        <v>18172</v>
      </c>
      <c r="D104" s="210">
        <f>'soust.uk.JMK př.č.2'!$L$69</f>
        <v>37</v>
      </c>
      <c r="E104" s="210">
        <f t="shared" si="3"/>
        <v>6005</v>
      </c>
      <c r="F104" s="210">
        <f t="shared" si="4"/>
        <v>4388</v>
      </c>
      <c r="H104" s="193"/>
      <c r="I104" s="262"/>
      <c r="K104" s="217"/>
      <c r="P104" s="210">
        <f t="shared" si="5"/>
        <v>1580</v>
      </c>
      <c r="R104" s="220"/>
      <c r="S104" s="248"/>
    </row>
    <row r="105" spans="1:19" x14ac:dyDescent="0.2">
      <c r="A105" s="216">
        <v>105</v>
      </c>
      <c r="B105" s="209">
        <v>49.81</v>
      </c>
      <c r="C105" s="210">
        <f>'soust.uk.JMK př.č.2'!$O$69+'soust.uk.JMK př.č.2'!$P$69</f>
        <v>18172</v>
      </c>
      <c r="D105" s="210">
        <f>'soust.uk.JMK př.č.2'!$L$69</f>
        <v>37</v>
      </c>
      <c r="E105" s="210">
        <f t="shared" si="3"/>
        <v>5991</v>
      </c>
      <c r="F105" s="210">
        <f t="shared" si="4"/>
        <v>4378</v>
      </c>
      <c r="H105" s="193"/>
      <c r="I105" s="262"/>
      <c r="K105" s="217"/>
      <c r="P105" s="210">
        <f t="shared" si="5"/>
        <v>1576</v>
      </c>
      <c r="R105" s="220"/>
      <c r="S105" s="248"/>
    </row>
    <row r="106" spans="1:19" x14ac:dyDescent="0.2">
      <c r="A106" s="216">
        <v>106</v>
      </c>
      <c r="B106" s="209">
        <v>49.93</v>
      </c>
      <c r="C106" s="210">
        <f>'soust.uk.JMK př.č.2'!$O$69+'soust.uk.JMK př.č.2'!$P$69</f>
        <v>18172</v>
      </c>
      <c r="D106" s="210">
        <f>'soust.uk.JMK př.č.2'!$L$69</f>
        <v>37</v>
      </c>
      <c r="E106" s="210">
        <f t="shared" si="3"/>
        <v>5976</v>
      </c>
      <c r="F106" s="210">
        <f t="shared" si="4"/>
        <v>4367</v>
      </c>
      <c r="H106" s="193"/>
      <c r="I106" s="262"/>
      <c r="K106" s="217"/>
      <c r="P106" s="210">
        <f t="shared" si="5"/>
        <v>1572</v>
      </c>
      <c r="R106" s="220"/>
      <c r="S106" s="248"/>
    </row>
    <row r="107" spans="1:19" x14ac:dyDescent="0.2">
      <c r="A107" s="216">
        <v>107</v>
      </c>
      <c r="B107" s="209">
        <v>50.05</v>
      </c>
      <c r="C107" s="210">
        <f>'soust.uk.JMK př.č.2'!$O$69+'soust.uk.JMK př.č.2'!$P$69</f>
        <v>18172</v>
      </c>
      <c r="D107" s="210">
        <f>'soust.uk.JMK př.č.2'!$L$69</f>
        <v>37</v>
      </c>
      <c r="E107" s="210">
        <f t="shared" si="3"/>
        <v>5963</v>
      </c>
      <c r="F107" s="210">
        <f t="shared" si="4"/>
        <v>4357</v>
      </c>
      <c r="H107" s="193"/>
      <c r="I107" s="262"/>
      <c r="K107" s="217"/>
      <c r="P107" s="210">
        <f t="shared" si="5"/>
        <v>1569</v>
      </c>
      <c r="R107" s="220"/>
      <c r="S107" s="248"/>
    </row>
    <row r="108" spans="1:19" x14ac:dyDescent="0.2">
      <c r="A108" s="216">
        <v>108</v>
      </c>
      <c r="B108" s="209">
        <v>50.16</v>
      </c>
      <c r="C108" s="210">
        <f>'soust.uk.JMK př.č.2'!$O$69+'soust.uk.JMK př.č.2'!$P$69</f>
        <v>18172</v>
      </c>
      <c r="D108" s="210">
        <f>'soust.uk.JMK př.č.2'!$L$69</f>
        <v>37</v>
      </c>
      <c r="E108" s="210">
        <f t="shared" si="3"/>
        <v>5949</v>
      </c>
      <c r="F108" s="210">
        <f t="shared" si="4"/>
        <v>4347</v>
      </c>
      <c r="H108" s="193"/>
      <c r="I108" s="262"/>
      <c r="K108" s="217"/>
      <c r="P108" s="210">
        <f t="shared" si="5"/>
        <v>1565</v>
      </c>
      <c r="R108" s="220"/>
      <c r="S108" s="248"/>
    </row>
    <row r="109" spans="1:19" x14ac:dyDescent="0.2">
      <c r="A109" s="216">
        <v>109</v>
      </c>
      <c r="B109" s="209">
        <v>50.28</v>
      </c>
      <c r="C109" s="210">
        <f>'soust.uk.JMK př.č.2'!$O$69+'soust.uk.JMK př.č.2'!$P$69</f>
        <v>18172</v>
      </c>
      <c r="D109" s="210">
        <f>'soust.uk.JMK př.č.2'!$L$69</f>
        <v>37</v>
      </c>
      <c r="E109" s="210">
        <f t="shared" si="3"/>
        <v>5935</v>
      </c>
      <c r="F109" s="210">
        <f t="shared" si="4"/>
        <v>4337</v>
      </c>
      <c r="H109" s="193"/>
      <c r="I109" s="262"/>
      <c r="K109" s="217"/>
      <c r="P109" s="210">
        <f t="shared" si="5"/>
        <v>1561</v>
      </c>
      <c r="R109" s="220"/>
      <c r="S109" s="248"/>
    </row>
    <row r="110" spans="1:19" x14ac:dyDescent="0.2">
      <c r="A110" s="216">
        <v>110</v>
      </c>
      <c r="B110" s="209">
        <v>50.39</v>
      </c>
      <c r="C110" s="210">
        <f>'soust.uk.JMK př.č.2'!$O$69+'soust.uk.JMK př.č.2'!$P$69</f>
        <v>18172</v>
      </c>
      <c r="D110" s="210">
        <f>'soust.uk.JMK př.č.2'!$L$69</f>
        <v>37</v>
      </c>
      <c r="E110" s="210">
        <f t="shared" si="3"/>
        <v>5923</v>
      </c>
      <c r="F110" s="210">
        <f t="shared" si="4"/>
        <v>4328</v>
      </c>
      <c r="H110" s="193"/>
      <c r="I110" s="262"/>
      <c r="K110" s="217"/>
      <c r="P110" s="210">
        <f t="shared" si="5"/>
        <v>1558</v>
      </c>
      <c r="R110" s="220"/>
      <c r="S110" s="248"/>
    </row>
    <row r="111" spans="1:19" x14ac:dyDescent="0.2">
      <c r="A111" s="216">
        <v>111</v>
      </c>
      <c r="B111" s="209">
        <v>50.49</v>
      </c>
      <c r="C111" s="210">
        <f>'soust.uk.JMK př.č.2'!$O$69+'soust.uk.JMK př.č.2'!$P$69</f>
        <v>18172</v>
      </c>
      <c r="D111" s="210">
        <f>'soust.uk.JMK př.č.2'!$L$69</f>
        <v>37</v>
      </c>
      <c r="E111" s="210">
        <f t="shared" si="3"/>
        <v>5911</v>
      </c>
      <c r="F111" s="210">
        <f t="shared" si="4"/>
        <v>4319</v>
      </c>
      <c r="H111" s="193"/>
      <c r="I111" s="262"/>
      <c r="K111" s="217"/>
      <c r="P111" s="210">
        <f t="shared" si="5"/>
        <v>1555</v>
      </c>
      <c r="R111" s="220"/>
      <c r="S111" s="248"/>
    </row>
    <row r="112" spans="1:19" x14ac:dyDescent="0.2">
      <c r="A112" s="216">
        <v>112</v>
      </c>
      <c r="B112" s="209">
        <v>50.59</v>
      </c>
      <c r="C112" s="210">
        <f>'soust.uk.JMK př.č.2'!$O$69+'soust.uk.JMK př.č.2'!$P$69</f>
        <v>18172</v>
      </c>
      <c r="D112" s="210">
        <f>'soust.uk.JMK př.č.2'!$L$69</f>
        <v>37</v>
      </c>
      <c r="E112" s="210">
        <f t="shared" si="3"/>
        <v>5899</v>
      </c>
      <c r="F112" s="210">
        <f t="shared" si="4"/>
        <v>4310</v>
      </c>
      <c r="H112" s="193"/>
      <c r="I112" s="262"/>
      <c r="K112" s="217"/>
      <c r="P112" s="210">
        <f t="shared" si="5"/>
        <v>1552</v>
      </c>
      <c r="R112" s="220"/>
      <c r="S112" s="248"/>
    </row>
    <row r="113" spans="1:19" x14ac:dyDescent="0.2">
      <c r="A113" s="216">
        <v>113</v>
      </c>
      <c r="B113" s="209">
        <v>50.69</v>
      </c>
      <c r="C113" s="210">
        <f>'soust.uk.JMK př.č.2'!$O$69+'soust.uk.JMK př.č.2'!$P$69</f>
        <v>18172</v>
      </c>
      <c r="D113" s="210">
        <f>'soust.uk.JMK př.č.2'!$L$69</f>
        <v>37</v>
      </c>
      <c r="E113" s="210">
        <f t="shared" si="3"/>
        <v>5888</v>
      </c>
      <c r="F113" s="210">
        <f t="shared" si="4"/>
        <v>4302</v>
      </c>
      <c r="H113" s="193"/>
      <c r="I113" s="262"/>
      <c r="K113" s="217"/>
      <c r="P113" s="210">
        <f t="shared" si="5"/>
        <v>1549</v>
      </c>
      <c r="R113" s="220"/>
      <c r="S113" s="248"/>
    </row>
    <row r="114" spans="1:19" x14ac:dyDescent="0.2">
      <c r="A114" s="216">
        <v>114</v>
      </c>
      <c r="B114" s="209">
        <v>50.79</v>
      </c>
      <c r="C114" s="210">
        <f>'soust.uk.JMK př.č.2'!$O$69+'soust.uk.JMK př.č.2'!$P$69</f>
        <v>18172</v>
      </c>
      <c r="D114" s="210">
        <f>'soust.uk.JMK př.č.2'!$L$69</f>
        <v>37</v>
      </c>
      <c r="E114" s="210">
        <f t="shared" si="3"/>
        <v>5875</v>
      </c>
      <c r="F114" s="210">
        <f t="shared" si="4"/>
        <v>4293</v>
      </c>
      <c r="H114" s="193"/>
      <c r="I114" s="262"/>
      <c r="K114" s="217"/>
      <c r="P114" s="210">
        <f t="shared" si="5"/>
        <v>1545</v>
      </c>
      <c r="R114" s="220"/>
      <c r="S114" s="248"/>
    </row>
    <row r="115" spans="1:19" x14ac:dyDescent="0.2">
      <c r="A115" s="216">
        <v>115</v>
      </c>
      <c r="B115" s="209">
        <v>50.88</v>
      </c>
      <c r="C115" s="210">
        <f>'soust.uk.JMK př.č.2'!$O$69+'soust.uk.JMK př.č.2'!$P$69</f>
        <v>18172</v>
      </c>
      <c r="D115" s="210">
        <f>'soust.uk.JMK př.č.2'!$L$69</f>
        <v>37</v>
      </c>
      <c r="E115" s="210">
        <f t="shared" si="3"/>
        <v>5866</v>
      </c>
      <c r="F115" s="210">
        <f t="shared" si="4"/>
        <v>4286</v>
      </c>
      <c r="H115" s="193"/>
      <c r="I115" s="262"/>
      <c r="K115" s="217"/>
      <c r="P115" s="210">
        <f t="shared" si="5"/>
        <v>1543</v>
      </c>
      <c r="R115" s="220"/>
      <c r="S115" s="248"/>
    </row>
    <row r="116" spans="1:19" x14ac:dyDescent="0.2">
      <c r="A116" s="216">
        <v>116</v>
      </c>
      <c r="B116" s="209">
        <v>50.97</v>
      </c>
      <c r="C116" s="210">
        <f>'soust.uk.JMK př.č.2'!$O$69+'soust.uk.JMK př.č.2'!$P$69</f>
        <v>18172</v>
      </c>
      <c r="D116" s="210">
        <f>'soust.uk.JMK př.č.2'!$L$69</f>
        <v>37</v>
      </c>
      <c r="E116" s="210">
        <f t="shared" si="3"/>
        <v>5855</v>
      </c>
      <c r="F116" s="210">
        <f t="shared" si="4"/>
        <v>4278</v>
      </c>
      <c r="H116" s="193"/>
      <c r="I116" s="262"/>
      <c r="K116" s="217"/>
      <c r="P116" s="210">
        <f t="shared" si="5"/>
        <v>1540</v>
      </c>
      <c r="R116" s="220"/>
      <c r="S116" s="248"/>
    </row>
    <row r="117" spans="1:19" x14ac:dyDescent="0.2">
      <c r="A117" s="216">
        <v>117</v>
      </c>
      <c r="B117" s="209">
        <v>51.06</v>
      </c>
      <c r="C117" s="210">
        <f>'soust.uk.JMK př.č.2'!$O$69+'soust.uk.JMK př.č.2'!$P$69</f>
        <v>18172</v>
      </c>
      <c r="D117" s="210">
        <f>'soust.uk.JMK př.č.2'!$L$69</f>
        <v>37</v>
      </c>
      <c r="E117" s="210">
        <f t="shared" si="3"/>
        <v>5846</v>
      </c>
      <c r="F117" s="210">
        <f t="shared" si="4"/>
        <v>4271</v>
      </c>
      <c r="H117" s="193"/>
      <c r="I117" s="262"/>
      <c r="K117" s="217"/>
      <c r="P117" s="210">
        <f t="shared" si="5"/>
        <v>1538</v>
      </c>
      <c r="R117" s="220"/>
      <c r="S117" s="248"/>
    </row>
    <row r="118" spans="1:19" x14ac:dyDescent="0.2">
      <c r="A118" s="216">
        <v>118</v>
      </c>
      <c r="B118" s="209">
        <v>51.14</v>
      </c>
      <c r="C118" s="210">
        <f>'soust.uk.JMK př.č.2'!$O$69+'soust.uk.JMK př.č.2'!$P$69</f>
        <v>18172</v>
      </c>
      <c r="D118" s="210">
        <f>'soust.uk.JMK př.č.2'!$L$69</f>
        <v>37</v>
      </c>
      <c r="E118" s="210">
        <f t="shared" si="3"/>
        <v>5836</v>
      </c>
      <c r="F118" s="210">
        <f t="shared" si="4"/>
        <v>4264</v>
      </c>
      <c r="H118" s="193"/>
      <c r="I118" s="262"/>
      <c r="K118" s="217"/>
      <c r="P118" s="210">
        <f t="shared" si="5"/>
        <v>1535</v>
      </c>
      <c r="R118" s="220"/>
      <c r="S118" s="248"/>
    </row>
    <row r="119" spans="1:19" x14ac:dyDescent="0.2">
      <c r="A119" s="216">
        <v>119</v>
      </c>
      <c r="B119" s="209">
        <v>51.22</v>
      </c>
      <c r="C119" s="210">
        <f>'soust.uk.JMK př.č.2'!$O$69+'soust.uk.JMK př.č.2'!$P$69</f>
        <v>18172</v>
      </c>
      <c r="D119" s="210">
        <f>'soust.uk.JMK př.č.2'!$L$69</f>
        <v>37</v>
      </c>
      <c r="E119" s="210">
        <f t="shared" si="3"/>
        <v>5827</v>
      </c>
      <c r="F119" s="210">
        <f t="shared" si="4"/>
        <v>4257</v>
      </c>
      <c r="H119" s="193"/>
      <c r="I119" s="262"/>
      <c r="K119" s="217"/>
      <c r="P119" s="210">
        <f t="shared" si="5"/>
        <v>1533</v>
      </c>
      <c r="R119" s="220"/>
      <c r="S119" s="248"/>
    </row>
    <row r="120" spans="1:19" x14ac:dyDescent="0.2">
      <c r="A120" s="216">
        <v>120</v>
      </c>
      <c r="B120" s="209">
        <v>51.3</v>
      </c>
      <c r="C120" s="210">
        <f>'soust.uk.JMK př.č.2'!$O$69+'soust.uk.JMK př.č.2'!$P$69</f>
        <v>18172</v>
      </c>
      <c r="D120" s="210">
        <f>'soust.uk.JMK př.č.2'!$L$69</f>
        <v>37</v>
      </c>
      <c r="E120" s="210">
        <f t="shared" si="3"/>
        <v>5818</v>
      </c>
      <c r="F120" s="210">
        <f t="shared" si="4"/>
        <v>4251</v>
      </c>
      <c r="H120" s="193"/>
      <c r="I120" s="262"/>
      <c r="K120" s="217"/>
      <c r="P120" s="210">
        <f t="shared" si="5"/>
        <v>1530</v>
      </c>
      <c r="R120" s="220"/>
      <c r="S120" s="248"/>
    </row>
    <row r="121" spans="1:19" x14ac:dyDescent="0.2">
      <c r="A121" s="216">
        <v>121</v>
      </c>
      <c r="B121" s="209">
        <v>51.38</v>
      </c>
      <c r="C121" s="210">
        <f>'soust.uk.JMK př.č.2'!$O$69+'soust.uk.JMK př.č.2'!$P$69</f>
        <v>18172</v>
      </c>
      <c r="D121" s="210">
        <f>'soust.uk.JMK př.č.2'!$L$69</f>
        <v>37</v>
      </c>
      <c r="E121" s="210">
        <f t="shared" si="3"/>
        <v>5809</v>
      </c>
      <c r="F121" s="210">
        <f t="shared" si="4"/>
        <v>4244</v>
      </c>
      <c r="H121" s="193"/>
      <c r="I121" s="262"/>
      <c r="K121" s="217"/>
      <c r="P121" s="210">
        <f t="shared" si="5"/>
        <v>1528</v>
      </c>
      <c r="R121" s="220"/>
      <c r="S121" s="248"/>
    </row>
    <row r="122" spans="1:19" x14ac:dyDescent="0.2">
      <c r="A122" s="216">
        <v>122</v>
      </c>
      <c r="B122" s="209">
        <v>51.45</v>
      </c>
      <c r="C122" s="210">
        <f>'soust.uk.JMK př.č.2'!$O$69+'soust.uk.JMK př.č.2'!$P$69</f>
        <v>18172</v>
      </c>
      <c r="D122" s="210">
        <f>'soust.uk.JMK př.č.2'!$L$69</f>
        <v>37</v>
      </c>
      <c r="E122" s="210">
        <f t="shared" si="3"/>
        <v>5801</v>
      </c>
      <c r="F122" s="210">
        <f t="shared" si="4"/>
        <v>4238</v>
      </c>
      <c r="H122" s="193"/>
      <c r="I122" s="262"/>
      <c r="K122" s="217"/>
      <c r="P122" s="210">
        <f t="shared" si="5"/>
        <v>1526</v>
      </c>
      <c r="R122" s="220"/>
      <c r="S122" s="248"/>
    </row>
    <row r="123" spans="1:19" x14ac:dyDescent="0.2">
      <c r="A123" s="216">
        <v>123</v>
      </c>
      <c r="B123" s="209">
        <v>51.52</v>
      </c>
      <c r="C123" s="210">
        <f>'soust.uk.JMK př.č.2'!$O$69+'soust.uk.JMK př.č.2'!$P$69</f>
        <v>18172</v>
      </c>
      <c r="D123" s="210">
        <f>'soust.uk.JMK př.č.2'!$L$69</f>
        <v>37</v>
      </c>
      <c r="E123" s="210">
        <f t="shared" si="3"/>
        <v>5794</v>
      </c>
      <c r="F123" s="210">
        <f t="shared" si="4"/>
        <v>4233</v>
      </c>
      <c r="H123" s="193"/>
      <c r="I123" s="262"/>
      <c r="K123" s="217"/>
      <c r="P123" s="210">
        <f t="shared" si="5"/>
        <v>1524</v>
      </c>
      <c r="R123" s="220"/>
      <c r="S123" s="248"/>
    </row>
    <row r="124" spans="1:19" x14ac:dyDescent="0.2">
      <c r="A124" s="216">
        <v>124</v>
      </c>
      <c r="B124" s="209">
        <v>51.59</v>
      </c>
      <c r="C124" s="210">
        <f>'soust.uk.JMK př.č.2'!$O$69+'soust.uk.JMK př.č.2'!$P$69</f>
        <v>18172</v>
      </c>
      <c r="D124" s="210">
        <f>'soust.uk.JMK př.č.2'!$L$69</f>
        <v>37</v>
      </c>
      <c r="E124" s="210">
        <f t="shared" si="3"/>
        <v>5786</v>
      </c>
      <c r="F124" s="210">
        <f t="shared" si="4"/>
        <v>4227</v>
      </c>
      <c r="H124" s="193"/>
      <c r="I124" s="262"/>
      <c r="K124" s="217"/>
      <c r="P124" s="210">
        <f t="shared" si="5"/>
        <v>1522</v>
      </c>
      <c r="R124" s="220"/>
      <c r="S124" s="248"/>
    </row>
    <row r="125" spans="1:19" x14ac:dyDescent="0.2">
      <c r="A125" s="216">
        <v>125</v>
      </c>
      <c r="B125" s="209">
        <v>51.66</v>
      </c>
      <c r="C125" s="210">
        <f>'soust.uk.JMK př.č.2'!$O$69+'soust.uk.JMK př.č.2'!$P$69</f>
        <v>18172</v>
      </c>
      <c r="D125" s="210">
        <f>'soust.uk.JMK př.č.2'!$L$69</f>
        <v>37</v>
      </c>
      <c r="E125" s="210">
        <f t="shared" si="3"/>
        <v>5778</v>
      </c>
      <c r="F125" s="210">
        <f t="shared" si="4"/>
        <v>4221</v>
      </c>
      <c r="H125" s="193"/>
      <c r="I125" s="262"/>
      <c r="K125" s="217"/>
      <c r="P125" s="210">
        <f t="shared" si="5"/>
        <v>1520</v>
      </c>
      <c r="R125" s="220"/>
      <c r="S125" s="248"/>
    </row>
    <row r="126" spans="1:19" x14ac:dyDescent="0.2">
      <c r="A126" s="216">
        <v>126</v>
      </c>
      <c r="B126" s="209">
        <v>51.72</v>
      </c>
      <c r="C126" s="210">
        <f>'soust.uk.JMK př.č.2'!$O$69+'soust.uk.JMK př.č.2'!$P$69</f>
        <v>18172</v>
      </c>
      <c r="D126" s="210">
        <f>'soust.uk.JMK př.č.2'!$L$69</f>
        <v>37</v>
      </c>
      <c r="E126" s="210">
        <f t="shared" si="3"/>
        <v>5771</v>
      </c>
      <c r="F126" s="210">
        <f t="shared" si="4"/>
        <v>4216</v>
      </c>
      <c r="H126" s="193"/>
      <c r="I126" s="262"/>
      <c r="K126" s="217"/>
      <c r="P126" s="210">
        <f t="shared" si="5"/>
        <v>1518</v>
      </c>
      <c r="R126" s="220"/>
      <c r="S126" s="248"/>
    </row>
    <row r="127" spans="1:19" x14ac:dyDescent="0.2">
      <c r="A127" s="216">
        <v>127</v>
      </c>
      <c r="B127" s="209">
        <v>51.78</v>
      </c>
      <c r="C127" s="210">
        <f>'soust.uk.JMK př.č.2'!$O$69+'soust.uk.JMK př.č.2'!$P$69</f>
        <v>18172</v>
      </c>
      <c r="D127" s="210">
        <f>'soust.uk.JMK př.č.2'!$L$69</f>
        <v>37</v>
      </c>
      <c r="E127" s="210">
        <f t="shared" si="3"/>
        <v>5764</v>
      </c>
      <c r="F127" s="210">
        <f t="shared" si="4"/>
        <v>4211</v>
      </c>
      <c r="H127" s="193"/>
      <c r="I127" s="262"/>
      <c r="K127" s="217"/>
      <c r="P127" s="210">
        <f t="shared" si="5"/>
        <v>1516</v>
      </c>
      <c r="R127" s="220"/>
      <c r="S127" s="248"/>
    </row>
    <row r="128" spans="1:19" x14ac:dyDescent="0.2">
      <c r="A128" s="216">
        <v>128</v>
      </c>
      <c r="B128" s="209">
        <v>51.84</v>
      </c>
      <c r="C128" s="210">
        <f>'soust.uk.JMK př.č.2'!$O$69+'soust.uk.JMK př.č.2'!$P$69</f>
        <v>18172</v>
      </c>
      <c r="D128" s="210">
        <f>'soust.uk.JMK př.č.2'!$L$69</f>
        <v>37</v>
      </c>
      <c r="E128" s="210">
        <f t="shared" si="3"/>
        <v>5757</v>
      </c>
      <c r="F128" s="210">
        <f t="shared" si="4"/>
        <v>4206</v>
      </c>
      <c r="H128" s="193"/>
      <c r="I128" s="262"/>
      <c r="K128" s="217"/>
      <c r="P128" s="210">
        <f t="shared" si="5"/>
        <v>1514</v>
      </c>
      <c r="R128" s="220"/>
      <c r="S128" s="248"/>
    </row>
    <row r="129" spans="1:19" x14ac:dyDescent="0.2">
      <c r="A129" s="216">
        <v>129</v>
      </c>
      <c r="B129" s="209">
        <v>51.9</v>
      </c>
      <c r="C129" s="210">
        <f>'soust.uk.JMK př.č.2'!$O$69+'soust.uk.JMK př.č.2'!$P$69</f>
        <v>18172</v>
      </c>
      <c r="D129" s="210">
        <f>'soust.uk.JMK př.č.2'!$L$69</f>
        <v>37</v>
      </c>
      <c r="E129" s="210">
        <f t="shared" si="3"/>
        <v>5752</v>
      </c>
      <c r="F129" s="210">
        <f t="shared" si="4"/>
        <v>4202</v>
      </c>
      <c r="H129" s="193"/>
      <c r="I129" s="262"/>
      <c r="K129" s="217"/>
      <c r="P129" s="210">
        <f t="shared" si="5"/>
        <v>1513</v>
      </c>
      <c r="R129" s="220"/>
      <c r="S129" s="248"/>
    </row>
    <row r="130" spans="1:19" x14ac:dyDescent="0.2">
      <c r="A130" s="216">
        <v>130</v>
      </c>
      <c r="B130" s="209">
        <v>51.96</v>
      </c>
      <c r="C130" s="210">
        <f>'soust.uk.JMK př.č.2'!$O$69+'soust.uk.JMK př.č.2'!$P$69</f>
        <v>18172</v>
      </c>
      <c r="D130" s="210">
        <f>'soust.uk.JMK př.č.2'!$L$69</f>
        <v>37</v>
      </c>
      <c r="E130" s="210">
        <f t="shared" si="3"/>
        <v>5745</v>
      </c>
      <c r="F130" s="210">
        <f t="shared" si="4"/>
        <v>4197</v>
      </c>
      <c r="H130" s="193"/>
      <c r="I130" s="262"/>
      <c r="K130" s="217"/>
      <c r="P130" s="210">
        <f t="shared" si="5"/>
        <v>1511</v>
      </c>
      <c r="R130" s="220"/>
      <c r="S130" s="248"/>
    </row>
    <row r="131" spans="1:19" x14ac:dyDescent="0.2">
      <c r="A131" s="216">
        <v>131</v>
      </c>
      <c r="B131" s="209">
        <v>52.01</v>
      </c>
      <c r="C131" s="210">
        <f>'soust.uk.JMK př.č.2'!$O$69+'soust.uk.JMK př.č.2'!$P$69</f>
        <v>18172</v>
      </c>
      <c r="D131" s="210">
        <f>'soust.uk.JMK př.č.2'!$L$69</f>
        <v>37</v>
      </c>
      <c r="E131" s="210">
        <f t="shared" si="3"/>
        <v>5739</v>
      </c>
      <c r="F131" s="210">
        <f t="shared" si="4"/>
        <v>4193</v>
      </c>
      <c r="H131" s="193"/>
      <c r="I131" s="262"/>
      <c r="K131" s="217"/>
      <c r="P131" s="210">
        <f t="shared" si="5"/>
        <v>1509</v>
      </c>
      <c r="R131" s="220"/>
      <c r="S131" s="248"/>
    </row>
    <row r="132" spans="1:19" x14ac:dyDescent="0.2">
      <c r="A132" s="216">
        <v>132</v>
      </c>
      <c r="B132" s="209">
        <v>52.06</v>
      </c>
      <c r="C132" s="210">
        <f>'soust.uk.JMK př.č.2'!$O$69+'soust.uk.JMK př.č.2'!$P$69</f>
        <v>18172</v>
      </c>
      <c r="D132" s="210">
        <f>'soust.uk.JMK př.č.2'!$L$69</f>
        <v>37</v>
      </c>
      <c r="E132" s="210">
        <f t="shared" si="3"/>
        <v>5734</v>
      </c>
      <c r="F132" s="210">
        <f t="shared" si="4"/>
        <v>4189</v>
      </c>
      <c r="H132" s="193"/>
      <c r="I132" s="262"/>
      <c r="K132" s="217"/>
      <c r="P132" s="210">
        <f t="shared" si="5"/>
        <v>1508</v>
      </c>
      <c r="R132" s="220"/>
      <c r="S132" s="248"/>
    </row>
    <row r="133" spans="1:19" x14ac:dyDescent="0.2">
      <c r="A133" s="216">
        <v>133</v>
      </c>
      <c r="B133" s="209">
        <v>52.12</v>
      </c>
      <c r="C133" s="210">
        <f>'soust.uk.JMK př.č.2'!$O$69+'soust.uk.JMK př.č.2'!$P$69</f>
        <v>18172</v>
      </c>
      <c r="D133" s="210">
        <f>'soust.uk.JMK př.č.2'!$L$69</f>
        <v>37</v>
      </c>
      <c r="E133" s="210">
        <f t="shared" si="3"/>
        <v>5727</v>
      </c>
      <c r="F133" s="210">
        <f t="shared" si="4"/>
        <v>4184</v>
      </c>
      <c r="H133" s="193"/>
      <c r="I133" s="262"/>
      <c r="K133" s="217"/>
      <c r="P133" s="210">
        <f t="shared" si="5"/>
        <v>1506</v>
      </c>
      <c r="R133" s="220"/>
      <c r="S133" s="248"/>
    </row>
    <row r="134" spans="1:19" x14ac:dyDescent="0.2">
      <c r="A134" s="216">
        <v>134</v>
      </c>
      <c r="B134" s="209">
        <v>52.17</v>
      </c>
      <c r="C134" s="210">
        <f>'soust.uk.JMK př.č.2'!$O$69+'soust.uk.JMK př.č.2'!$P$69</f>
        <v>18172</v>
      </c>
      <c r="D134" s="210">
        <f>'soust.uk.JMK př.č.2'!$L$69</f>
        <v>37</v>
      </c>
      <c r="E134" s="210">
        <f t="shared" si="3"/>
        <v>5722</v>
      </c>
      <c r="F134" s="210">
        <f t="shared" si="4"/>
        <v>4180</v>
      </c>
      <c r="H134" s="193"/>
      <c r="I134" s="262"/>
      <c r="K134" s="217"/>
      <c r="P134" s="210">
        <f t="shared" si="5"/>
        <v>1505</v>
      </c>
      <c r="R134" s="220"/>
      <c r="S134" s="248"/>
    </row>
    <row r="135" spans="1:19" x14ac:dyDescent="0.2">
      <c r="A135" s="216">
        <v>135</v>
      </c>
      <c r="B135" s="209">
        <v>52.22</v>
      </c>
      <c r="C135" s="210">
        <f>'soust.uk.JMK př.č.2'!$O$69+'soust.uk.JMK př.č.2'!$P$69</f>
        <v>18172</v>
      </c>
      <c r="D135" s="210">
        <f>'soust.uk.JMK př.č.2'!$L$69</f>
        <v>37</v>
      </c>
      <c r="E135" s="210">
        <f t="shared" si="3"/>
        <v>5716</v>
      </c>
      <c r="F135" s="210">
        <f t="shared" si="4"/>
        <v>4176</v>
      </c>
      <c r="H135" s="193"/>
      <c r="I135" s="262"/>
      <c r="K135" s="217"/>
      <c r="P135" s="210">
        <f t="shared" si="5"/>
        <v>1503</v>
      </c>
      <c r="R135" s="220"/>
      <c r="S135" s="248"/>
    </row>
    <row r="136" spans="1:19" x14ac:dyDescent="0.2">
      <c r="A136" s="216">
        <v>136</v>
      </c>
      <c r="B136" s="209">
        <v>52.27</v>
      </c>
      <c r="C136" s="210">
        <f>'soust.uk.JMK př.č.2'!$O$69+'soust.uk.JMK př.č.2'!$P$69</f>
        <v>18172</v>
      </c>
      <c r="D136" s="210">
        <f>'soust.uk.JMK př.č.2'!$L$69</f>
        <v>37</v>
      </c>
      <c r="E136" s="210">
        <f t="shared" si="3"/>
        <v>5711</v>
      </c>
      <c r="F136" s="210">
        <f t="shared" si="4"/>
        <v>4172</v>
      </c>
      <c r="H136" s="193"/>
      <c r="I136" s="262"/>
      <c r="K136" s="217"/>
      <c r="P136" s="210">
        <f t="shared" si="5"/>
        <v>1502</v>
      </c>
      <c r="R136" s="220"/>
      <c r="S136" s="248"/>
    </row>
    <row r="137" spans="1:19" x14ac:dyDescent="0.2">
      <c r="A137" s="216">
        <v>137</v>
      </c>
      <c r="B137" s="209">
        <v>52.32</v>
      </c>
      <c r="C137" s="210">
        <f>'soust.uk.JMK př.č.2'!$O$69+'soust.uk.JMK př.č.2'!$P$69</f>
        <v>18172</v>
      </c>
      <c r="D137" s="210">
        <f>'soust.uk.JMK př.č.2'!$L$69</f>
        <v>37</v>
      </c>
      <c r="E137" s="210">
        <f t="shared" si="3"/>
        <v>5705</v>
      </c>
      <c r="F137" s="210">
        <f t="shared" si="4"/>
        <v>4168</v>
      </c>
      <c r="H137" s="193"/>
      <c r="I137" s="262"/>
      <c r="K137" s="217"/>
      <c r="P137" s="210">
        <f t="shared" si="5"/>
        <v>1500</v>
      </c>
      <c r="R137" s="220"/>
      <c r="S137" s="248"/>
    </row>
    <row r="138" spans="1:19" x14ac:dyDescent="0.2">
      <c r="A138" s="216">
        <v>138</v>
      </c>
      <c r="B138" s="209">
        <v>52.37</v>
      </c>
      <c r="C138" s="210">
        <f>'soust.uk.JMK př.č.2'!$O$69+'soust.uk.JMK př.č.2'!$P$69</f>
        <v>18172</v>
      </c>
      <c r="D138" s="210">
        <f>'soust.uk.JMK př.č.2'!$L$69</f>
        <v>37</v>
      </c>
      <c r="E138" s="210">
        <f t="shared" ref="E138:E201" si="6">SUM(F138,P138,D138)</f>
        <v>5700</v>
      </c>
      <c r="F138" s="210">
        <f t="shared" ref="F138:F201" si="7">ROUND(1/B138*C138*12,0)</f>
        <v>4164</v>
      </c>
      <c r="H138" s="193"/>
      <c r="I138" s="262"/>
      <c r="K138" s="217"/>
      <c r="P138" s="210">
        <f t="shared" si="5"/>
        <v>1499</v>
      </c>
      <c r="R138" s="220"/>
      <c r="S138" s="248"/>
    </row>
    <row r="139" spans="1:19" x14ac:dyDescent="0.2">
      <c r="A139" s="216">
        <v>139</v>
      </c>
      <c r="B139" s="209">
        <v>52.42</v>
      </c>
      <c r="C139" s="210">
        <f>'soust.uk.JMK př.č.2'!$O$69+'soust.uk.JMK př.č.2'!$P$69</f>
        <v>18172</v>
      </c>
      <c r="D139" s="210">
        <f>'soust.uk.JMK př.č.2'!$L$69</f>
        <v>37</v>
      </c>
      <c r="E139" s="210">
        <f t="shared" si="6"/>
        <v>5695</v>
      </c>
      <c r="F139" s="210">
        <f t="shared" si="7"/>
        <v>4160</v>
      </c>
      <c r="H139" s="193"/>
      <c r="I139" s="262"/>
      <c r="K139" s="217"/>
      <c r="P139" s="210">
        <f t="shared" ref="P139:P202" si="8">ROUND((F139*36%),0)</f>
        <v>1498</v>
      </c>
      <c r="R139" s="220"/>
      <c r="S139" s="248"/>
    </row>
    <row r="140" spans="1:19" x14ac:dyDescent="0.2">
      <c r="A140" s="216">
        <v>140</v>
      </c>
      <c r="B140" s="209">
        <v>52.47</v>
      </c>
      <c r="C140" s="210">
        <f>'soust.uk.JMK př.č.2'!$O$69+'soust.uk.JMK př.č.2'!$P$69</f>
        <v>18172</v>
      </c>
      <c r="D140" s="210">
        <f>'soust.uk.JMK př.č.2'!$L$69</f>
        <v>37</v>
      </c>
      <c r="E140" s="210">
        <f t="shared" si="6"/>
        <v>5689</v>
      </c>
      <c r="F140" s="210">
        <f t="shared" si="7"/>
        <v>4156</v>
      </c>
      <c r="H140" s="193"/>
      <c r="I140" s="262"/>
      <c r="K140" s="217"/>
      <c r="P140" s="210">
        <f t="shared" si="8"/>
        <v>1496</v>
      </c>
      <c r="R140" s="220"/>
      <c r="S140" s="248"/>
    </row>
    <row r="141" spans="1:19" x14ac:dyDescent="0.2">
      <c r="A141" s="216">
        <v>141</v>
      </c>
      <c r="B141" s="209">
        <v>52.52</v>
      </c>
      <c r="C141" s="210">
        <f>'soust.uk.JMK př.č.2'!$O$69+'soust.uk.JMK př.č.2'!$P$69</f>
        <v>18172</v>
      </c>
      <c r="D141" s="210">
        <f>'soust.uk.JMK př.č.2'!$L$69</f>
        <v>37</v>
      </c>
      <c r="E141" s="210">
        <f t="shared" si="6"/>
        <v>5684</v>
      </c>
      <c r="F141" s="210">
        <f t="shared" si="7"/>
        <v>4152</v>
      </c>
      <c r="H141" s="193"/>
      <c r="I141" s="262"/>
      <c r="K141" s="217"/>
      <c r="P141" s="210">
        <f t="shared" si="8"/>
        <v>1495</v>
      </c>
      <c r="R141" s="220"/>
      <c r="S141" s="248"/>
    </row>
    <row r="142" spans="1:19" x14ac:dyDescent="0.2">
      <c r="A142" s="216">
        <v>142</v>
      </c>
      <c r="B142" s="209">
        <v>52.57</v>
      </c>
      <c r="C142" s="210">
        <f>'soust.uk.JMK př.č.2'!$O$69+'soust.uk.JMK př.č.2'!$P$69</f>
        <v>18172</v>
      </c>
      <c r="D142" s="210">
        <f>'soust.uk.JMK př.č.2'!$L$69</f>
        <v>37</v>
      </c>
      <c r="E142" s="210">
        <f t="shared" si="6"/>
        <v>5678</v>
      </c>
      <c r="F142" s="210">
        <f t="shared" si="7"/>
        <v>4148</v>
      </c>
      <c r="H142" s="193"/>
      <c r="I142" s="262"/>
      <c r="K142" s="217"/>
      <c r="P142" s="210">
        <f t="shared" si="8"/>
        <v>1493</v>
      </c>
      <c r="R142" s="220"/>
      <c r="S142" s="248"/>
    </row>
    <row r="143" spans="1:19" x14ac:dyDescent="0.2">
      <c r="A143" s="216">
        <v>143</v>
      </c>
      <c r="B143" s="209">
        <v>52.62</v>
      </c>
      <c r="C143" s="210">
        <f>'soust.uk.JMK př.č.2'!$O$69+'soust.uk.JMK př.č.2'!$P$69</f>
        <v>18172</v>
      </c>
      <c r="D143" s="210">
        <f>'soust.uk.JMK př.č.2'!$L$69</f>
        <v>37</v>
      </c>
      <c r="E143" s="210">
        <f t="shared" si="6"/>
        <v>5673</v>
      </c>
      <c r="F143" s="210">
        <f t="shared" si="7"/>
        <v>4144</v>
      </c>
      <c r="H143" s="193"/>
      <c r="I143" s="262"/>
      <c r="K143" s="217"/>
      <c r="P143" s="210">
        <f t="shared" si="8"/>
        <v>1492</v>
      </c>
      <c r="R143" s="220"/>
      <c r="S143" s="248"/>
    </row>
    <row r="144" spans="1:19" x14ac:dyDescent="0.2">
      <c r="A144" s="216">
        <v>144</v>
      </c>
      <c r="B144" s="209">
        <v>52.68</v>
      </c>
      <c r="C144" s="210">
        <f>'soust.uk.JMK př.č.2'!$O$69+'soust.uk.JMK př.č.2'!$P$69</f>
        <v>18172</v>
      </c>
      <c r="D144" s="210">
        <f>'soust.uk.JMK př.č.2'!$L$69</f>
        <v>37</v>
      </c>
      <c r="E144" s="210">
        <f t="shared" si="6"/>
        <v>5666</v>
      </c>
      <c r="F144" s="210">
        <f t="shared" si="7"/>
        <v>4139</v>
      </c>
      <c r="H144" s="193"/>
      <c r="I144" s="262"/>
      <c r="K144" s="217"/>
      <c r="P144" s="210">
        <f t="shared" si="8"/>
        <v>1490</v>
      </c>
      <c r="R144" s="220"/>
      <c r="S144" s="248"/>
    </row>
    <row r="145" spans="1:19" x14ac:dyDescent="0.2">
      <c r="A145" s="216">
        <v>145</v>
      </c>
      <c r="B145" s="209">
        <v>52.73</v>
      </c>
      <c r="C145" s="210">
        <f>'soust.uk.JMK př.č.2'!$O$69+'soust.uk.JMK př.č.2'!$P$69</f>
        <v>18172</v>
      </c>
      <c r="D145" s="210">
        <f>'soust.uk.JMK př.č.2'!$L$69</f>
        <v>37</v>
      </c>
      <c r="E145" s="210">
        <f t="shared" si="6"/>
        <v>5661</v>
      </c>
      <c r="F145" s="210">
        <f t="shared" si="7"/>
        <v>4135</v>
      </c>
      <c r="H145" s="193"/>
      <c r="I145" s="262"/>
      <c r="K145" s="217"/>
      <c r="P145" s="210">
        <f t="shared" si="8"/>
        <v>1489</v>
      </c>
      <c r="R145" s="220"/>
      <c r="S145" s="248"/>
    </row>
    <row r="146" spans="1:19" x14ac:dyDescent="0.2">
      <c r="A146" s="216">
        <v>146</v>
      </c>
      <c r="B146" s="209">
        <v>52.79</v>
      </c>
      <c r="C146" s="210">
        <f>'soust.uk.JMK př.č.2'!$O$69+'soust.uk.JMK př.č.2'!$P$69</f>
        <v>18172</v>
      </c>
      <c r="D146" s="210">
        <f>'soust.uk.JMK př.č.2'!$L$69</f>
        <v>37</v>
      </c>
      <c r="E146" s="210">
        <f t="shared" si="6"/>
        <v>5655</v>
      </c>
      <c r="F146" s="210">
        <f t="shared" si="7"/>
        <v>4131</v>
      </c>
      <c r="H146" s="193"/>
      <c r="I146" s="262"/>
      <c r="K146" s="217"/>
      <c r="P146" s="210">
        <f t="shared" si="8"/>
        <v>1487</v>
      </c>
      <c r="R146" s="220"/>
      <c r="S146" s="248"/>
    </row>
    <row r="147" spans="1:19" x14ac:dyDescent="0.2">
      <c r="A147" s="216">
        <v>147</v>
      </c>
      <c r="B147" s="209">
        <v>52.85</v>
      </c>
      <c r="C147" s="210">
        <f>'soust.uk.JMK př.č.2'!$O$69+'soust.uk.JMK př.č.2'!$P$69</f>
        <v>18172</v>
      </c>
      <c r="D147" s="210">
        <f>'soust.uk.JMK př.č.2'!$L$69</f>
        <v>37</v>
      </c>
      <c r="E147" s="210">
        <f t="shared" si="6"/>
        <v>5648</v>
      </c>
      <c r="F147" s="210">
        <f t="shared" si="7"/>
        <v>4126</v>
      </c>
      <c r="H147" s="193"/>
      <c r="I147" s="262"/>
      <c r="K147" s="217"/>
      <c r="P147" s="210">
        <f t="shared" si="8"/>
        <v>1485</v>
      </c>
      <c r="R147" s="220"/>
      <c r="S147" s="248"/>
    </row>
    <row r="148" spans="1:19" x14ac:dyDescent="0.2">
      <c r="A148" s="216">
        <v>148</v>
      </c>
      <c r="B148" s="209">
        <v>52.91</v>
      </c>
      <c r="C148" s="210">
        <f>'soust.uk.JMK př.č.2'!$O$69+'soust.uk.JMK př.č.2'!$P$69</f>
        <v>18172</v>
      </c>
      <c r="D148" s="210">
        <f>'soust.uk.JMK př.č.2'!$L$69</f>
        <v>37</v>
      </c>
      <c r="E148" s="210">
        <f t="shared" si="6"/>
        <v>5642</v>
      </c>
      <c r="F148" s="210">
        <f t="shared" si="7"/>
        <v>4121</v>
      </c>
      <c r="H148" s="193"/>
      <c r="I148" s="262"/>
      <c r="K148" s="217"/>
      <c r="P148" s="210">
        <f t="shared" si="8"/>
        <v>1484</v>
      </c>
      <c r="R148" s="220"/>
      <c r="S148" s="248"/>
    </row>
    <row r="149" spans="1:19" x14ac:dyDescent="0.2">
      <c r="A149" s="216">
        <v>149</v>
      </c>
      <c r="B149" s="209">
        <v>52.98</v>
      </c>
      <c r="C149" s="210">
        <f>'soust.uk.JMK př.č.2'!$O$69+'soust.uk.JMK př.č.2'!$P$69</f>
        <v>18172</v>
      </c>
      <c r="D149" s="210">
        <f>'soust.uk.JMK př.č.2'!$L$69</f>
        <v>37</v>
      </c>
      <c r="E149" s="210">
        <f t="shared" si="6"/>
        <v>5635</v>
      </c>
      <c r="F149" s="210">
        <f t="shared" si="7"/>
        <v>4116</v>
      </c>
      <c r="H149" s="193"/>
      <c r="I149" s="262"/>
      <c r="K149" s="217"/>
      <c r="P149" s="210">
        <f t="shared" si="8"/>
        <v>1482</v>
      </c>
      <c r="R149" s="220"/>
      <c r="S149" s="248"/>
    </row>
    <row r="150" spans="1:19" x14ac:dyDescent="0.2">
      <c r="A150" s="216">
        <v>150</v>
      </c>
      <c r="B150" s="209">
        <v>53.04</v>
      </c>
      <c r="C150" s="210">
        <f>'soust.uk.JMK př.č.2'!$O$69+'soust.uk.JMK př.č.2'!$P$69</f>
        <v>18172</v>
      </c>
      <c r="D150" s="210">
        <f>'soust.uk.JMK př.č.2'!$L$69</f>
        <v>37</v>
      </c>
      <c r="E150" s="210">
        <f t="shared" si="6"/>
        <v>5628</v>
      </c>
      <c r="F150" s="210">
        <f t="shared" si="7"/>
        <v>4111</v>
      </c>
      <c r="H150" s="193"/>
      <c r="I150" s="262"/>
      <c r="K150" s="217"/>
      <c r="P150" s="210">
        <f t="shared" si="8"/>
        <v>1480</v>
      </c>
      <c r="R150" s="220"/>
      <c r="S150" s="248"/>
    </row>
    <row r="151" spans="1:19" x14ac:dyDescent="0.2">
      <c r="A151" s="216">
        <v>151</v>
      </c>
      <c r="B151" s="209">
        <v>53.04</v>
      </c>
      <c r="C151" s="210">
        <f>'soust.uk.JMK př.č.2'!$O$69+'soust.uk.JMK př.č.2'!$P$69</f>
        <v>18172</v>
      </c>
      <c r="D151" s="210">
        <f>'soust.uk.JMK př.č.2'!$L$69</f>
        <v>37</v>
      </c>
      <c r="E151" s="210">
        <f t="shared" si="6"/>
        <v>5628</v>
      </c>
      <c r="F151" s="210">
        <f t="shared" si="7"/>
        <v>4111</v>
      </c>
      <c r="H151" s="193"/>
      <c r="I151" s="262"/>
      <c r="K151" s="217"/>
      <c r="P151" s="210">
        <f t="shared" si="8"/>
        <v>1480</v>
      </c>
      <c r="R151" s="220"/>
      <c r="S151" s="248"/>
    </row>
    <row r="152" spans="1:19" x14ac:dyDescent="0.2">
      <c r="A152" s="216">
        <v>152</v>
      </c>
      <c r="B152" s="209">
        <v>53.04</v>
      </c>
      <c r="C152" s="210">
        <f>'soust.uk.JMK př.č.2'!$O$69+'soust.uk.JMK př.č.2'!$P$69</f>
        <v>18172</v>
      </c>
      <c r="D152" s="210">
        <f>'soust.uk.JMK př.č.2'!$L$69</f>
        <v>37</v>
      </c>
      <c r="E152" s="210">
        <f t="shared" si="6"/>
        <v>5628</v>
      </c>
      <c r="F152" s="210">
        <f t="shared" si="7"/>
        <v>4111</v>
      </c>
      <c r="H152" s="193"/>
      <c r="I152" s="262"/>
      <c r="K152" s="217"/>
      <c r="P152" s="210">
        <f t="shared" si="8"/>
        <v>1480</v>
      </c>
      <c r="R152" s="220"/>
      <c r="S152" s="248"/>
    </row>
    <row r="153" spans="1:19" x14ac:dyDescent="0.2">
      <c r="A153" s="216">
        <v>153</v>
      </c>
      <c r="B153" s="209">
        <v>53.04</v>
      </c>
      <c r="C153" s="210">
        <f>'soust.uk.JMK př.č.2'!$O$69+'soust.uk.JMK př.č.2'!$P$69</f>
        <v>18172</v>
      </c>
      <c r="D153" s="210">
        <f>'soust.uk.JMK př.č.2'!$L$69</f>
        <v>37</v>
      </c>
      <c r="E153" s="210">
        <f t="shared" si="6"/>
        <v>5628</v>
      </c>
      <c r="F153" s="210">
        <f t="shared" si="7"/>
        <v>4111</v>
      </c>
      <c r="H153" s="193"/>
      <c r="I153" s="262"/>
      <c r="K153" s="217"/>
      <c r="P153" s="210">
        <f t="shared" si="8"/>
        <v>1480</v>
      </c>
      <c r="R153" s="220"/>
      <c r="S153" s="248"/>
    </row>
    <row r="154" spans="1:19" x14ac:dyDescent="0.2">
      <c r="A154" s="216">
        <v>154</v>
      </c>
      <c r="B154" s="209">
        <v>53.04</v>
      </c>
      <c r="C154" s="210">
        <f>'soust.uk.JMK př.č.2'!$O$69+'soust.uk.JMK př.č.2'!$P$69</f>
        <v>18172</v>
      </c>
      <c r="D154" s="210">
        <f>'soust.uk.JMK př.č.2'!$L$69</f>
        <v>37</v>
      </c>
      <c r="E154" s="210">
        <f t="shared" si="6"/>
        <v>5628</v>
      </c>
      <c r="F154" s="210">
        <f t="shared" si="7"/>
        <v>4111</v>
      </c>
      <c r="H154" s="193"/>
      <c r="I154" s="262"/>
      <c r="K154" s="217"/>
      <c r="P154" s="210">
        <f t="shared" si="8"/>
        <v>1480</v>
      </c>
      <c r="R154" s="220"/>
      <c r="S154" s="248"/>
    </row>
    <row r="155" spans="1:19" x14ac:dyDescent="0.2">
      <c r="A155" s="216">
        <v>155</v>
      </c>
      <c r="B155" s="209">
        <v>53.04</v>
      </c>
      <c r="C155" s="210">
        <f>'soust.uk.JMK př.č.2'!$O$69+'soust.uk.JMK př.č.2'!$P$69</f>
        <v>18172</v>
      </c>
      <c r="D155" s="210">
        <f>'soust.uk.JMK př.č.2'!$L$69</f>
        <v>37</v>
      </c>
      <c r="E155" s="210">
        <f t="shared" si="6"/>
        <v>5628</v>
      </c>
      <c r="F155" s="210">
        <f t="shared" si="7"/>
        <v>4111</v>
      </c>
      <c r="H155" s="193"/>
      <c r="I155" s="262"/>
      <c r="K155" s="217"/>
      <c r="P155" s="210">
        <f t="shared" si="8"/>
        <v>1480</v>
      </c>
      <c r="R155" s="220"/>
      <c r="S155" s="248"/>
    </row>
    <row r="156" spans="1:19" x14ac:dyDescent="0.2">
      <c r="A156" s="216">
        <v>156</v>
      </c>
      <c r="B156" s="209">
        <v>53.04</v>
      </c>
      <c r="C156" s="210">
        <f>'soust.uk.JMK př.č.2'!$O$69+'soust.uk.JMK př.č.2'!$P$69</f>
        <v>18172</v>
      </c>
      <c r="D156" s="210">
        <f>'soust.uk.JMK př.č.2'!$L$69</f>
        <v>37</v>
      </c>
      <c r="E156" s="210">
        <f t="shared" si="6"/>
        <v>5628</v>
      </c>
      <c r="F156" s="210">
        <f t="shared" si="7"/>
        <v>4111</v>
      </c>
      <c r="H156" s="193"/>
      <c r="I156" s="262"/>
      <c r="K156" s="217"/>
      <c r="P156" s="210">
        <f t="shared" si="8"/>
        <v>1480</v>
      </c>
      <c r="R156" s="220"/>
      <c r="S156" s="248"/>
    </row>
    <row r="157" spans="1:19" x14ac:dyDescent="0.2">
      <c r="A157" s="216">
        <v>157</v>
      </c>
      <c r="B157" s="209">
        <v>53.04</v>
      </c>
      <c r="C157" s="210">
        <f>'soust.uk.JMK př.č.2'!$O$69+'soust.uk.JMK př.č.2'!$P$69</f>
        <v>18172</v>
      </c>
      <c r="D157" s="210">
        <f>'soust.uk.JMK př.č.2'!$L$69</f>
        <v>37</v>
      </c>
      <c r="E157" s="210">
        <f t="shared" si="6"/>
        <v>5628</v>
      </c>
      <c r="F157" s="210">
        <f t="shared" si="7"/>
        <v>4111</v>
      </c>
      <c r="H157" s="193"/>
      <c r="I157" s="262"/>
      <c r="K157" s="217"/>
      <c r="P157" s="210">
        <f t="shared" si="8"/>
        <v>1480</v>
      </c>
      <c r="R157" s="220"/>
      <c r="S157" s="248"/>
    </row>
    <row r="158" spans="1:19" x14ac:dyDescent="0.2">
      <c r="A158" s="216">
        <v>158</v>
      </c>
      <c r="B158" s="209">
        <v>53.04</v>
      </c>
      <c r="C158" s="210">
        <f>'soust.uk.JMK př.č.2'!$O$69+'soust.uk.JMK př.č.2'!$P$69</f>
        <v>18172</v>
      </c>
      <c r="D158" s="210">
        <f>'soust.uk.JMK př.č.2'!$L$69</f>
        <v>37</v>
      </c>
      <c r="E158" s="210">
        <f t="shared" si="6"/>
        <v>5628</v>
      </c>
      <c r="F158" s="210">
        <f t="shared" si="7"/>
        <v>4111</v>
      </c>
      <c r="H158" s="193"/>
      <c r="I158" s="262"/>
      <c r="K158" s="217"/>
      <c r="P158" s="210">
        <f t="shared" si="8"/>
        <v>1480</v>
      </c>
      <c r="R158" s="220"/>
      <c r="S158" s="248"/>
    </row>
    <row r="159" spans="1:19" x14ac:dyDescent="0.2">
      <c r="A159" s="216">
        <v>159</v>
      </c>
      <c r="B159" s="209">
        <v>53.04</v>
      </c>
      <c r="C159" s="210">
        <f>'soust.uk.JMK př.č.2'!$O$69+'soust.uk.JMK př.č.2'!$P$69</f>
        <v>18172</v>
      </c>
      <c r="D159" s="210">
        <f>'soust.uk.JMK př.č.2'!$L$69</f>
        <v>37</v>
      </c>
      <c r="E159" s="210">
        <f t="shared" si="6"/>
        <v>5628</v>
      </c>
      <c r="F159" s="210">
        <f t="shared" si="7"/>
        <v>4111</v>
      </c>
      <c r="H159" s="193"/>
      <c r="I159" s="262"/>
      <c r="K159" s="217"/>
      <c r="P159" s="210">
        <f t="shared" si="8"/>
        <v>1480</v>
      </c>
      <c r="R159" s="220"/>
      <c r="S159" s="248"/>
    </row>
    <row r="160" spans="1:19" x14ac:dyDescent="0.2">
      <c r="A160" s="216">
        <v>160</v>
      </c>
      <c r="B160" s="209">
        <v>53.04</v>
      </c>
      <c r="C160" s="210">
        <f>'soust.uk.JMK př.č.2'!$O$69+'soust.uk.JMK př.č.2'!$P$69</f>
        <v>18172</v>
      </c>
      <c r="D160" s="210">
        <f>'soust.uk.JMK př.č.2'!$L$69</f>
        <v>37</v>
      </c>
      <c r="E160" s="210">
        <f t="shared" si="6"/>
        <v>5628</v>
      </c>
      <c r="F160" s="210">
        <f t="shared" si="7"/>
        <v>4111</v>
      </c>
      <c r="H160" s="193"/>
      <c r="I160" s="262"/>
      <c r="K160" s="217"/>
      <c r="P160" s="210">
        <f t="shared" si="8"/>
        <v>1480</v>
      </c>
      <c r="R160" s="220"/>
      <c r="S160" s="248"/>
    </row>
    <row r="161" spans="1:19" x14ac:dyDescent="0.2">
      <c r="A161" s="216">
        <v>161</v>
      </c>
      <c r="B161" s="209">
        <v>53.04</v>
      </c>
      <c r="C161" s="210">
        <f>'soust.uk.JMK př.č.2'!$O$69+'soust.uk.JMK př.č.2'!$P$69</f>
        <v>18172</v>
      </c>
      <c r="D161" s="210">
        <f>'soust.uk.JMK př.č.2'!$L$69</f>
        <v>37</v>
      </c>
      <c r="E161" s="210">
        <f t="shared" si="6"/>
        <v>5628</v>
      </c>
      <c r="F161" s="210">
        <f t="shared" si="7"/>
        <v>4111</v>
      </c>
      <c r="H161" s="193"/>
      <c r="I161" s="262"/>
      <c r="K161" s="217"/>
      <c r="P161" s="210">
        <f t="shared" si="8"/>
        <v>1480</v>
      </c>
      <c r="R161" s="220"/>
      <c r="S161" s="248"/>
    </row>
    <row r="162" spans="1:19" x14ac:dyDescent="0.2">
      <c r="A162" s="216">
        <v>162</v>
      </c>
      <c r="B162" s="209">
        <v>53.04</v>
      </c>
      <c r="C162" s="210">
        <f>'soust.uk.JMK př.č.2'!$O$69+'soust.uk.JMK př.č.2'!$P$69</f>
        <v>18172</v>
      </c>
      <c r="D162" s="210">
        <f>'soust.uk.JMK př.č.2'!$L$69</f>
        <v>37</v>
      </c>
      <c r="E162" s="210">
        <f t="shared" si="6"/>
        <v>5628</v>
      </c>
      <c r="F162" s="210">
        <f t="shared" si="7"/>
        <v>4111</v>
      </c>
      <c r="H162" s="193"/>
      <c r="I162" s="262"/>
      <c r="K162" s="217"/>
      <c r="P162" s="210">
        <f t="shared" si="8"/>
        <v>1480</v>
      </c>
      <c r="R162" s="220"/>
      <c r="S162" s="248"/>
    </row>
    <row r="163" spans="1:19" x14ac:dyDescent="0.2">
      <c r="A163" s="216">
        <v>163</v>
      </c>
      <c r="B163" s="209">
        <v>53.04</v>
      </c>
      <c r="C163" s="210">
        <f>'soust.uk.JMK př.č.2'!$O$69+'soust.uk.JMK př.č.2'!$P$69</f>
        <v>18172</v>
      </c>
      <c r="D163" s="210">
        <f>'soust.uk.JMK př.č.2'!$L$69</f>
        <v>37</v>
      </c>
      <c r="E163" s="210">
        <f t="shared" si="6"/>
        <v>5628</v>
      </c>
      <c r="F163" s="210">
        <f t="shared" si="7"/>
        <v>4111</v>
      </c>
      <c r="H163" s="193"/>
      <c r="I163" s="262"/>
      <c r="K163" s="217"/>
      <c r="P163" s="210">
        <f t="shared" si="8"/>
        <v>1480</v>
      </c>
      <c r="R163" s="220"/>
      <c r="S163" s="248"/>
    </row>
    <row r="164" spans="1:19" x14ac:dyDescent="0.2">
      <c r="A164" s="216">
        <v>164</v>
      </c>
      <c r="B164" s="209">
        <v>53.04</v>
      </c>
      <c r="C164" s="210">
        <f>'soust.uk.JMK př.č.2'!$O$69+'soust.uk.JMK př.č.2'!$P$69</f>
        <v>18172</v>
      </c>
      <c r="D164" s="210">
        <f>'soust.uk.JMK př.č.2'!$L$69</f>
        <v>37</v>
      </c>
      <c r="E164" s="210">
        <f t="shared" si="6"/>
        <v>5628</v>
      </c>
      <c r="F164" s="210">
        <f t="shared" si="7"/>
        <v>4111</v>
      </c>
      <c r="H164" s="193"/>
      <c r="I164" s="262"/>
      <c r="K164" s="217"/>
      <c r="P164" s="210">
        <f t="shared" si="8"/>
        <v>1480</v>
      </c>
      <c r="R164" s="220"/>
      <c r="S164" s="248"/>
    </row>
    <row r="165" spans="1:19" x14ac:dyDescent="0.2">
      <c r="A165" s="216">
        <v>165</v>
      </c>
      <c r="B165" s="209">
        <v>53.04</v>
      </c>
      <c r="C165" s="210">
        <f>'soust.uk.JMK př.č.2'!$O$69+'soust.uk.JMK př.č.2'!$P$69</f>
        <v>18172</v>
      </c>
      <c r="D165" s="210">
        <f>'soust.uk.JMK př.č.2'!$L$69</f>
        <v>37</v>
      </c>
      <c r="E165" s="210">
        <f t="shared" si="6"/>
        <v>5628</v>
      </c>
      <c r="F165" s="210">
        <f t="shared" si="7"/>
        <v>4111</v>
      </c>
      <c r="H165" s="193"/>
      <c r="I165" s="262"/>
      <c r="K165" s="217"/>
      <c r="P165" s="210">
        <f t="shared" si="8"/>
        <v>1480</v>
      </c>
      <c r="R165" s="220"/>
      <c r="S165" s="248"/>
    </row>
    <row r="166" spans="1:19" x14ac:dyDescent="0.2">
      <c r="A166" s="216">
        <v>166</v>
      </c>
      <c r="B166" s="209">
        <v>53.04</v>
      </c>
      <c r="C166" s="210">
        <f>'soust.uk.JMK př.č.2'!$O$69+'soust.uk.JMK př.č.2'!$P$69</f>
        <v>18172</v>
      </c>
      <c r="D166" s="210">
        <f>'soust.uk.JMK př.č.2'!$L$69</f>
        <v>37</v>
      </c>
      <c r="E166" s="210">
        <f t="shared" si="6"/>
        <v>5628</v>
      </c>
      <c r="F166" s="210">
        <f t="shared" si="7"/>
        <v>4111</v>
      </c>
      <c r="H166" s="193"/>
      <c r="I166" s="262"/>
      <c r="K166" s="217"/>
      <c r="P166" s="210">
        <f t="shared" si="8"/>
        <v>1480</v>
      </c>
      <c r="R166" s="220"/>
      <c r="S166" s="248"/>
    </row>
    <row r="167" spans="1:19" x14ac:dyDescent="0.2">
      <c r="A167" s="216">
        <v>167</v>
      </c>
      <c r="B167" s="209">
        <v>53.04</v>
      </c>
      <c r="C167" s="210">
        <f>'soust.uk.JMK př.č.2'!$O$69+'soust.uk.JMK př.č.2'!$P$69</f>
        <v>18172</v>
      </c>
      <c r="D167" s="210">
        <f>'soust.uk.JMK př.č.2'!$L$69</f>
        <v>37</v>
      </c>
      <c r="E167" s="210">
        <f t="shared" si="6"/>
        <v>5628</v>
      </c>
      <c r="F167" s="210">
        <f t="shared" si="7"/>
        <v>4111</v>
      </c>
      <c r="H167" s="193"/>
      <c r="I167" s="262"/>
      <c r="K167" s="217"/>
      <c r="P167" s="210">
        <f t="shared" si="8"/>
        <v>1480</v>
      </c>
      <c r="R167" s="220"/>
      <c r="S167" s="248"/>
    </row>
    <row r="168" spans="1:19" x14ac:dyDescent="0.2">
      <c r="A168" s="216">
        <v>168</v>
      </c>
      <c r="B168" s="209">
        <v>53.04</v>
      </c>
      <c r="C168" s="210">
        <f>'soust.uk.JMK př.č.2'!$O$69+'soust.uk.JMK př.č.2'!$P$69</f>
        <v>18172</v>
      </c>
      <c r="D168" s="210">
        <f>'soust.uk.JMK př.č.2'!$L$69</f>
        <v>37</v>
      </c>
      <c r="E168" s="210">
        <f t="shared" si="6"/>
        <v>5628</v>
      </c>
      <c r="F168" s="210">
        <f t="shared" si="7"/>
        <v>4111</v>
      </c>
      <c r="H168" s="193"/>
      <c r="I168" s="262"/>
      <c r="K168" s="217"/>
      <c r="P168" s="210">
        <f t="shared" si="8"/>
        <v>1480</v>
      </c>
      <c r="R168" s="220"/>
      <c r="S168" s="248"/>
    </row>
    <row r="169" spans="1:19" x14ac:dyDescent="0.2">
      <c r="A169" s="216">
        <v>169</v>
      </c>
      <c r="B169" s="209">
        <v>53.04</v>
      </c>
      <c r="C169" s="210">
        <f>'soust.uk.JMK př.č.2'!$O$69+'soust.uk.JMK př.č.2'!$P$69</f>
        <v>18172</v>
      </c>
      <c r="D169" s="210">
        <f>'soust.uk.JMK př.č.2'!$L$69</f>
        <v>37</v>
      </c>
      <c r="E169" s="210">
        <f t="shared" si="6"/>
        <v>5628</v>
      </c>
      <c r="F169" s="210">
        <f t="shared" si="7"/>
        <v>4111</v>
      </c>
      <c r="H169" s="193"/>
      <c r="I169" s="262"/>
      <c r="K169" s="217"/>
      <c r="P169" s="210">
        <f t="shared" si="8"/>
        <v>1480</v>
      </c>
      <c r="R169" s="220"/>
      <c r="S169" s="248"/>
    </row>
    <row r="170" spans="1:19" x14ac:dyDescent="0.2">
      <c r="A170" s="216">
        <v>170</v>
      </c>
      <c r="B170" s="209">
        <v>53.04</v>
      </c>
      <c r="C170" s="210">
        <f>'soust.uk.JMK př.č.2'!$O$69+'soust.uk.JMK př.č.2'!$P$69</f>
        <v>18172</v>
      </c>
      <c r="D170" s="210">
        <f>'soust.uk.JMK př.č.2'!$L$69</f>
        <v>37</v>
      </c>
      <c r="E170" s="210">
        <f t="shared" si="6"/>
        <v>5628</v>
      </c>
      <c r="F170" s="210">
        <f t="shared" si="7"/>
        <v>4111</v>
      </c>
      <c r="H170" s="193"/>
      <c r="I170" s="262"/>
      <c r="K170" s="217"/>
      <c r="P170" s="210">
        <f t="shared" si="8"/>
        <v>1480</v>
      </c>
      <c r="R170" s="220"/>
      <c r="S170" s="248"/>
    </row>
    <row r="171" spans="1:19" x14ac:dyDescent="0.2">
      <c r="A171" s="216">
        <v>171</v>
      </c>
      <c r="B171" s="209">
        <v>53.04</v>
      </c>
      <c r="C171" s="210">
        <f>'soust.uk.JMK př.č.2'!$O$69+'soust.uk.JMK př.č.2'!$P$69</f>
        <v>18172</v>
      </c>
      <c r="D171" s="210">
        <f>'soust.uk.JMK př.č.2'!$L$69</f>
        <v>37</v>
      </c>
      <c r="E171" s="210">
        <f t="shared" si="6"/>
        <v>5628</v>
      </c>
      <c r="F171" s="210">
        <f t="shared" si="7"/>
        <v>4111</v>
      </c>
      <c r="H171" s="193"/>
      <c r="I171" s="262"/>
      <c r="K171" s="217"/>
      <c r="P171" s="210">
        <f t="shared" si="8"/>
        <v>1480</v>
      </c>
      <c r="R171" s="220"/>
      <c r="S171" s="248"/>
    </row>
    <row r="172" spans="1:19" x14ac:dyDescent="0.2">
      <c r="A172" s="216">
        <v>172</v>
      </c>
      <c r="B172" s="209">
        <v>53.04</v>
      </c>
      <c r="C172" s="210">
        <f>'soust.uk.JMK př.č.2'!$O$69+'soust.uk.JMK př.č.2'!$P$69</f>
        <v>18172</v>
      </c>
      <c r="D172" s="210">
        <f>'soust.uk.JMK př.č.2'!$L$69</f>
        <v>37</v>
      </c>
      <c r="E172" s="210">
        <f t="shared" si="6"/>
        <v>5628</v>
      </c>
      <c r="F172" s="210">
        <f t="shared" si="7"/>
        <v>4111</v>
      </c>
      <c r="H172" s="193"/>
      <c r="I172" s="262"/>
      <c r="K172" s="217"/>
      <c r="P172" s="210">
        <f t="shared" si="8"/>
        <v>1480</v>
      </c>
      <c r="R172" s="220"/>
      <c r="S172" s="248"/>
    </row>
    <row r="173" spans="1:19" x14ac:dyDescent="0.2">
      <c r="A173" s="216">
        <v>173</v>
      </c>
      <c r="B173" s="209">
        <v>53.04</v>
      </c>
      <c r="C173" s="210">
        <f>'soust.uk.JMK př.č.2'!$O$69+'soust.uk.JMK př.č.2'!$P$69</f>
        <v>18172</v>
      </c>
      <c r="D173" s="210">
        <f>'soust.uk.JMK př.č.2'!$L$69</f>
        <v>37</v>
      </c>
      <c r="E173" s="210">
        <f t="shared" si="6"/>
        <v>5628</v>
      </c>
      <c r="F173" s="210">
        <f t="shared" si="7"/>
        <v>4111</v>
      </c>
      <c r="H173" s="193"/>
      <c r="I173" s="262"/>
      <c r="K173" s="217"/>
      <c r="P173" s="210">
        <f t="shared" si="8"/>
        <v>1480</v>
      </c>
      <c r="R173" s="220"/>
      <c r="S173" s="248"/>
    </row>
    <row r="174" spans="1:19" x14ac:dyDescent="0.2">
      <c r="A174" s="216">
        <v>174</v>
      </c>
      <c r="B174" s="209">
        <v>53.04</v>
      </c>
      <c r="C174" s="210">
        <f>'soust.uk.JMK př.č.2'!$O$69+'soust.uk.JMK př.č.2'!$P$69</f>
        <v>18172</v>
      </c>
      <c r="D174" s="210">
        <f>'soust.uk.JMK př.č.2'!$L$69</f>
        <v>37</v>
      </c>
      <c r="E174" s="210">
        <f t="shared" si="6"/>
        <v>5628</v>
      </c>
      <c r="F174" s="210">
        <f t="shared" si="7"/>
        <v>4111</v>
      </c>
      <c r="H174" s="193"/>
      <c r="I174" s="262"/>
      <c r="K174" s="217"/>
      <c r="P174" s="210">
        <f t="shared" si="8"/>
        <v>1480</v>
      </c>
      <c r="R174" s="220"/>
      <c r="S174" s="248"/>
    </row>
    <row r="175" spans="1:19" x14ac:dyDescent="0.2">
      <c r="A175" s="216">
        <v>175</v>
      </c>
      <c r="B175" s="209">
        <v>53.04</v>
      </c>
      <c r="C175" s="210">
        <f>'soust.uk.JMK př.č.2'!$O$69+'soust.uk.JMK př.č.2'!$P$69</f>
        <v>18172</v>
      </c>
      <c r="D175" s="210">
        <f>'soust.uk.JMK př.č.2'!$L$69</f>
        <v>37</v>
      </c>
      <c r="E175" s="210">
        <f t="shared" si="6"/>
        <v>5628</v>
      </c>
      <c r="F175" s="210">
        <f t="shared" si="7"/>
        <v>4111</v>
      </c>
      <c r="H175" s="193"/>
      <c r="I175" s="262"/>
      <c r="K175" s="217"/>
      <c r="P175" s="210">
        <f t="shared" si="8"/>
        <v>1480</v>
      </c>
      <c r="R175" s="220"/>
      <c r="S175" s="248"/>
    </row>
    <row r="176" spans="1:19" x14ac:dyDescent="0.2">
      <c r="A176" s="216">
        <v>176</v>
      </c>
      <c r="B176" s="209">
        <v>53.04</v>
      </c>
      <c r="C176" s="210">
        <f>'soust.uk.JMK př.č.2'!$O$69+'soust.uk.JMK př.č.2'!$P$69</f>
        <v>18172</v>
      </c>
      <c r="D176" s="210">
        <f>'soust.uk.JMK př.č.2'!$L$69</f>
        <v>37</v>
      </c>
      <c r="E176" s="210">
        <f t="shared" si="6"/>
        <v>5628</v>
      </c>
      <c r="F176" s="210">
        <f t="shared" si="7"/>
        <v>4111</v>
      </c>
      <c r="H176" s="193"/>
      <c r="I176" s="262"/>
      <c r="K176" s="217"/>
      <c r="P176" s="210">
        <f t="shared" si="8"/>
        <v>1480</v>
      </c>
      <c r="R176" s="220"/>
      <c r="S176" s="248"/>
    </row>
    <row r="177" spans="1:19" x14ac:dyDescent="0.2">
      <c r="A177" s="216">
        <v>177</v>
      </c>
      <c r="B177" s="209">
        <v>53.04</v>
      </c>
      <c r="C177" s="210">
        <f>'soust.uk.JMK př.č.2'!$O$69+'soust.uk.JMK př.č.2'!$P$69</f>
        <v>18172</v>
      </c>
      <c r="D177" s="210">
        <f>'soust.uk.JMK př.č.2'!$L$69</f>
        <v>37</v>
      </c>
      <c r="E177" s="210">
        <f t="shared" si="6"/>
        <v>5628</v>
      </c>
      <c r="F177" s="210">
        <f t="shared" si="7"/>
        <v>4111</v>
      </c>
      <c r="H177" s="193"/>
      <c r="I177" s="262"/>
      <c r="K177" s="217"/>
      <c r="P177" s="210">
        <f t="shared" si="8"/>
        <v>1480</v>
      </c>
      <c r="R177" s="220"/>
      <c r="S177" s="248"/>
    </row>
    <row r="178" spans="1:19" x14ac:dyDescent="0.2">
      <c r="A178" s="216">
        <v>178</v>
      </c>
      <c r="B178" s="209">
        <v>53.04</v>
      </c>
      <c r="C178" s="210">
        <f>'soust.uk.JMK př.č.2'!$O$69+'soust.uk.JMK př.č.2'!$P$69</f>
        <v>18172</v>
      </c>
      <c r="D178" s="210">
        <f>'soust.uk.JMK př.č.2'!$L$69</f>
        <v>37</v>
      </c>
      <c r="E178" s="210">
        <f t="shared" si="6"/>
        <v>5628</v>
      </c>
      <c r="F178" s="210">
        <f t="shared" si="7"/>
        <v>4111</v>
      </c>
      <c r="H178" s="193"/>
      <c r="I178" s="262"/>
      <c r="K178" s="217"/>
      <c r="P178" s="210">
        <f t="shared" si="8"/>
        <v>1480</v>
      </c>
      <c r="R178" s="220"/>
      <c r="S178" s="248"/>
    </row>
    <row r="179" spans="1:19" x14ac:dyDescent="0.2">
      <c r="A179" s="216">
        <v>179</v>
      </c>
      <c r="B179" s="209">
        <v>53.04</v>
      </c>
      <c r="C179" s="210">
        <f>'soust.uk.JMK př.č.2'!$O$69+'soust.uk.JMK př.č.2'!$P$69</f>
        <v>18172</v>
      </c>
      <c r="D179" s="210">
        <f>'soust.uk.JMK př.č.2'!$L$69</f>
        <v>37</v>
      </c>
      <c r="E179" s="210">
        <f t="shared" si="6"/>
        <v>5628</v>
      </c>
      <c r="F179" s="210">
        <f t="shared" si="7"/>
        <v>4111</v>
      </c>
      <c r="H179" s="193"/>
      <c r="I179" s="262"/>
      <c r="K179" s="217"/>
      <c r="P179" s="210">
        <f t="shared" si="8"/>
        <v>1480</v>
      </c>
      <c r="R179" s="220"/>
      <c r="S179" s="248"/>
    </row>
    <row r="180" spans="1:19" x14ac:dyDescent="0.2">
      <c r="A180" s="216">
        <v>180</v>
      </c>
      <c r="B180" s="209">
        <v>53.04</v>
      </c>
      <c r="C180" s="210">
        <f>'soust.uk.JMK př.č.2'!$O$69+'soust.uk.JMK př.č.2'!$P$69</f>
        <v>18172</v>
      </c>
      <c r="D180" s="210">
        <f>'soust.uk.JMK př.č.2'!$L$69</f>
        <v>37</v>
      </c>
      <c r="E180" s="210">
        <f t="shared" si="6"/>
        <v>5628</v>
      </c>
      <c r="F180" s="210">
        <f t="shared" si="7"/>
        <v>4111</v>
      </c>
      <c r="H180" s="193"/>
      <c r="I180" s="262"/>
      <c r="K180" s="217"/>
      <c r="P180" s="210">
        <f t="shared" si="8"/>
        <v>1480</v>
      </c>
      <c r="R180" s="220"/>
      <c r="S180" s="248"/>
    </row>
    <row r="181" spans="1:19" x14ac:dyDescent="0.2">
      <c r="A181" s="216">
        <v>181</v>
      </c>
      <c r="B181" s="209">
        <v>53.04</v>
      </c>
      <c r="C181" s="210">
        <f>'soust.uk.JMK př.č.2'!$O$69+'soust.uk.JMK př.č.2'!$P$69</f>
        <v>18172</v>
      </c>
      <c r="D181" s="210">
        <f>'soust.uk.JMK př.č.2'!$L$69</f>
        <v>37</v>
      </c>
      <c r="E181" s="210">
        <f t="shared" si="6"/>
        <v>5628</v>
      </c>
      <c r="F181" s="210">
        <f t="shared" si="7"/>
        <v>4111</v>
      </c>
      <c r="H181" s="193"/>
      <c r="I181" s="262"/>
      <c r="K181" s="217"/>
      <c r="P181" s="210">
        <f t="shared" si="8"/>
        <v>1480</v>
      </c>
      <c r="R181" s="220"/>
      <c r="S181" s="248"/>
    </row>
    <row r="182" spans="1:19" x14ac:dyDescent="0.2">
      <c r="A182" s="216">
        <v>182</v>
      </c>
      <c r="B182" s="209">
        <v>53.04</v>
      </c>
      <c r="C182" s="210">
        <f>'soust.uk.JMK př.č.2'!$O$69+'soust.uk.JMK př.č.2'!$P$69</f>
        <v>18172</v>
      </c>
      <c r="D182" s="210">
        <f>'soust.uk.JMK př.č.2'!$L$69</f>
        <v>37</v>
      </c>
      <c r="E182" s="210">
        <f t="shared" si="6"/>
        <v>5628</v>
      </c>
      <c r="F182" s="210">
        <f t="shared" si="7"/>
        <v>4111</v>
      </c>
      <c r="H182" s="193"/>
      <c r="I182" s="262"/>
      <c r="K182" s="217"/>
      <c r="P182" s="210">
        <f t="shared" si="8"/>
        <v>1480</v>
      </c>
      <c r="R182" s="220"/>
      <c r="S182" s="248"/>
    </row>
    <row r="183" spans="1:19" x14ac:dyDescent="0.2">
      <c r="A183" s="216">
        <v>183</v>
      </c>
      <c r="B183" s="209">
        <v>53.04</v>
      </c>
      <c r="C183" s="210">
        <f>'soust.uk.JMK př.č.2'!$O$69+'soust.uk.JMK př.č.2'!$P$69</f>
        <v>18172</v>
      </c>
      <c r="D183" s="210">
        <f>'soust.uk.JMK př.č.2'!$L$69</f>
        <v>37</v>
      </c>
      <c r="E183" s="210">
        <f t="shared" si="6"/>
        <v>5628</v>
      </c>
      <c r="F183" s="210">
        <f t="shared" si="7"/>
        <v>4111</v>
      </c>
      <c r="H183" s="193"/>
      <c r="I183" s="262"/>
      <c r="K183" s="217"/>
      <c r="P183" s="210">
        <f t="shared" si="8"/>
        <v>1480</v>
      </c>
      <c r="R183" s="220"/>
      <c r="S183" s="248"/>
    </row>
    <row r="184" spans="1:19" x14ac:dyDescent="0.2">
      <c r="A184" s="216">
        <v>184</v>
      </c>
      <c r="B184" s="209">
        <v>53.04</v>
      </c>
      <c r="C184" s="210">
        <f>'soust.uk.JMK př.č.2'!$O$69+'soust.uk.JMK př.č.2'!$P$69</f>
        <v>18172</v>
      </c>
      <c r="D184" s="210">
        <f>'soust.uk.JMK př.č.2'!$L$69</f>
        <v>37</v>
      </c>
      <c r="E184" s="210">
        <f t="shared" si="6"/>
        <v>5628</v>
      </c>
      <c r="F184" s="210">
        <f t="shared" si="7"/>
        <v>4111</v>
      </c>
      <c r="H184" s="193"/>
      <c r="I184" s="262"/>
      <c r="K184" s="217"/>
      <c r="P184" s="210">
        <f t="shared" si="8"/>
        <v>1480</v>
      </c>
      <c r="R184" s="220"/>
      <c r="S184" s="248"/>
    </row>
    <row r="185" spans="1:19" x14ac:dyDescent="0.2">
      <c r="A185" s="216">
        <v>185</v>
      </c>
      <c r="B185" s="209">
        <v>53.04</v>
      </c>
      <c r="C185" s="210">
        <f>'soust.uk.JMK př.č.2'!$O$69+'soust.uk.JMK př.č.2'!$P$69</f>
        <v>18172</v>
      </c>
      <c r="D185" s="210">
        <f>'soust.uk.JMK př.č.2'!$L$69</f>
        <v>37</v>
      </c>
      <c r="E185" s="210">
        <f t="shared" si="6"/>
        <v>5628</v>
      </c>
      <c r="F185" s="210">
        <f t="shared" si="7"/>
        <v>4111</v>
      </c>
      <c r="H185" s="193"/>
      <c r="I185" s="262"/>
      <c r="K185" s="217"/>
      <c r="P185" s="210">
        <f t="shared" si="8"/>
        <v>1480</v>
      </c>
      <c r="R185" s="220"/>
      <c r="S185" s="248"/>
    </row>
    <row r="186" spans="1:19" x14ac:dyDescent="0.2">
      <c r="A186" s="216">
        <v>186</v>
      </c>
      <c r="B186" s="209">
        <v>53.04</v>
      </c>
      <c r="C186" s="210">
        <f>'soust.uk.JMK př.č.2'!$O$69+'soust.uk.JMK př.č.2'!$P$69</f>
        <v>18172</v>
      </c>
      <c r="D186" s="210">
        <f>'soust.uk.JMK př.č.2'!$L$69</f>
        <v>37</v>
      </c>
      <c r="E186" s="210">
        <f t="shared" si="6"/>
        <v>5628</v>
      </c>
      <c r="F186" s="210">
        <f t="shared" si="7"/>
        <v>4111</v>
      </c>
      <c r="H186" s="193"/>
      <c r="I186" s="262"/>
      <c r="K186" s="217"/>
      <c r="P186" s="210">
        <f t="shared" si="8"/>
        <v>1480</v>
      </c>
      <c r="R186" s="220"/>
      <c r="S186" s="248"/>
    </row>
    <row r="187" spans="1:19" x14ac:dyDescent="0.2">
      <c r="A187" s="216">
        <v>187</v>
      </c>
      <c r="B187" s="209">
        <v>53.04</v>
      </c>
      <c r="C187" s="210">
        <f>'soust.uk.JMK př.č.2'!$O$69+'soust.uk.JMK př.č.2'!$P$69</f>
        <v>18172</v>
      </c>
      <c r="D187" s="210">
        <f>'soust.uk.JMK př.č.2'!$L$69</f>
        <v>37</v>
      </c>
      <c r="E187" s="210">
        <f t="shared" si="6"/>
        <v>5628</v>
      </c>
      <c r="F187" s="210">
        <f t="shared" si="7"/>
        <v>4111</v>
      </c>
      <c r="H187" s="193"/>
      <c r="I187" s="262"/>
      <c r="K187" s="217"/>
      <c r="P187" s="210">
        <f t="shared" si="8"/>
        <v>1480</v>
      </c>
      <c r="R187" s="220"/>
      <c r="S187" s="248"/>
    </row>
    <row r="188" spans="1:19" x14ac:dyDescent="0.2">
      <c r="A188" s="216">
        <v>188</v>
      </c>
      <c r="B188" s="209">
        <v>53.04</v>
      </c>
      <c r="C188" s="210">
        <f>'soust.uk.JMK př.č.2'!$O$69+'soust.uk.JMK př.č.2'!$P$69</f>
        <v>18172</v>
      </c>
      <c r="D188" s="210">
        <f>'soust.uk.JMK př.č.2'!$L$69</f>
        <v>37</v>
      </c>
      <c r="E188" s="210">
        <f t="shared" si="6"/>
        <v>5628</v>
      </c>
      <c r="F188" s="210">
        <f t="shared" si="7"/>
        <v>4111</v>
      </c>
      <c r="H188" s="193"/>
      <c r="I188" s="262"/>
      <c r="K188" s="217"/>
      <c r="P188" s="210">
        <f t="shared" si="8"/>
        <v>1480</v>
      </c>
      <c r="R188" s="220"/>
      <c r="S188" s="248"/>
    </row>
    <row r="189" spans="1:19" x14ac:dyDescent="0.2">
      <c r="A189" s="216">
        <v>189</v>
      </c>
      <c r="B189" s="209">
        <v>53.04</v>
      </c>
      <c r="C189" s="210">
        <f>'soust.uk.JMK př.č.2'!$O$69+'soust.uk.JMK př.č.2'!$P$69</f>
        <v>18172</v>
      </c>
      <c r="D189" s="210">
        <f>'soust.uk.JMK př.č.2'!$L$69</f>
        <v>37</v>
      </c>
      <c r="E189" s="210">
        <f t="shared" si="6"/>
        <v>5628</v>
      </c>
      <c r="F189" s="210">
        <f t="shared" si="7"/>
        <v>4111</v>
      </c>
      <c r="H189" s="193"/>
      <c r="I189" s="262"/>
      <c r="K189" s="217"/>
      <c r="P189" s="210">
        <f t="shared" si="8"/>
        <v>1480</v>
      </c>
      <c r="R189" s="220"/>
      <c r="S189" s="248"/>
    </row>
    <row r="190" spans="1:19" x14ac:dyDescent="0.2">
      <c r="A190" s="216">
        <v>190</v>
      </c>
      <c r="B190" s="209">
        <v>53.04</v>
      </c>
      <c r="C190" s="210">
        <f>'soust.uk.JMK př.č.2'!$O$69+'soust.uk.JMK př.č.2'!$P$69</f>
        <v>18172</v>
      </c>
      <c r="D190" s="210">
        <f>'soust.uk.JMK př.č.2'!$L$69</f>
        <v>37</v>
      </c>
      <c r="E190" s="210">
        <f t="shared" si="6"/>
        <v>5628</v>
      </c>
      <c r="F190" s="210">
        <f t="shared" si="7"/>
        <v>4111</v>
      </c>
      <c r="H190" s="193"/>
      <c r="I190" s="262"/>
      <c r="K190" s="217"/>
      <c r="P190" s="210">
        <f t="shared" si="8"/>
        <v>1480</v>
      </c>
      <c r="R190" s="220"/>
      <c r="S190" s="248"/>
    </row>
    <row r="191" spans="1:19" x14ac:dyDescent="0.2">
      <c r="A191" s="216">
        <v>191</v>
      </c>
      <c r="B191" s="209">
        <v>53.04</v>
      </c>
      <c r="C191" s="210">
        <f>'soust.uk.JMK př.č.2'!$O$69+'soust.uk.JMK př.č.2'!$P$69</f>
        <v>18172</v>
      </c>
      <c r="D191" s="210">
        <f>'soust.uk.JMK př.č.2'!$L$69</f>
        <v>37</v>
      </c>
      <c r="E191" s="210">
        <f t="shared" si="6"/>
        <v>5628</v>
      </c>
      <c r="F191" s="210">
        <f t="shared" si="7"/>
        <v>4111</v>
      </c>
      <c r="H191" s="193"/>
      <c r="I191" s="262"/>
      <c r="K191" s="217"/>
      <c r="P191" s="210">
        <f t="shared" si="8"/>
        <v>1480</v>
      </c>
      <c r="R191" s="220"/>
      <c r="S191" s="248"/>
    </row>
    <row r="192" spans="1:19" x14ac:dyDescent="0.2">
      <c r="A192" s="216">
        <v>192</v>
      </c>
      <c r="B192" s="209">
        <v>53.04</v>
      </c>
      <c r="C192" s="210">
        <f>'soust.uk.JMK př.č.2'!$O$69+'soust.uk.JMK př.č.2'!$P$69</f>
        <v>18172</v>
      </c>
      <c r="D192" s="210">
        <f>'soust.uk.JMK př.č.2'!$L$69</f>
        <v>37</v>
      </c>
      <c r="E192" s="210">
        <f t="shared" si="6"/>
        <v>5628</v>
      </c>
      <c r="F192" s="210">
        <f t="shared" si="7"/>
        <v>4111</v>
      </c>
      <c r="H192" s="193"/>
      <c r="I192" s="262"/>
      <c r="K192" s="217"/>
      <c r="P192" s="210">
        <f t="shared" si="8"/>
        <v>1480</v>
      </c>
      <c r="R192" s="220"/>
      <c r="S192" s="248"/>
    </row>
    <row r="193" spans="1:19" x14ac:dyDescent="0.2">
      <c r="A193" s="216">
        <v>193</v>
      </c>
      <c r="B193" s="209">
        <v>53.04</v>
      </c>
      <c r="C193" s="210">
        <f>'soust.uk.JMK př.č.2'!$O$69+'soust.uk.JMK př.č.2'!$P$69</f>
        <v>18172</v>
      </c>
      <c r="D193" s="210">
        <f>'soust.uk.JMK př.č.2'!$L$69</f>
        <v>37</v>
      </c>
      <c r="E193" s="210">
        <f t="shared" si="6"/>
        <v>5628</v>
      </c>
      <c r="F193" s="210">
        <f t="shared" si="7"/>
        <v>4111</v>
      </c>
      <c r="H193" s="193"/>
      <c r="I193" s="262"/>
      <c r="K193" s="217"/>
      <c r="P193" s="210">
        <f t="shared" si="8"/>
        <v>1480</v>
      </c>
      <c r="R193" s="220"/>
      <c r="S193" s="248"/>
    </row>
    <row r="194" spans="1:19" x14ac:dyDescent="0.2">
      <c r="A194" s="216">
        <v>194</v>
      </c>
      <c r="B194" s="209">
        <v>53.04</v>
      </c>
      <c r="C194" s="210">
        <f>'soust.uk.JMK př.č.2'!$O$69+'soust.uk.JMK př.č.2'!$P$69</f>
        <v>18172</v>
      </c>
      <c r="D194" s="210">
        <f>'soust.uk.JMK př.č.2'!$L$69</f>
        <v>37</v>
      </c>
      <c r="E194" s="210">
        <f t="shared" si="6"/>
        <v>5628</v>
      </c>
      <c r="F194" s="210">
        <f t="shared" si="7"/>
        <v>4111</v>
      </c>
      <c r="H194" s="193"/>
      <c r="I194" s="262"/>
      <c r="K194" s="217"/>
      <c r="P194" s="210">
        <f t="shared" si="8"/>
        <v>1480</v>
      </c>
      <c r="R194" s="220"/>
      <c r="S194" s="248"/>
    </row>
    <row r="195" spans="1:19" x14ac:dyDescent="0.2">
      <c r="A195" s="216">
        <v>195</v>
      </c>
      <c r="B195" s="209">
        <v>53.04</v>
      </c>
      <c r="C195" s="210">
        <f>'soust.uk.JMK př.č.2'!$O$69+'soust.uk.JMK př.č.2'!$P$69</f>
        <v>18172</v>
      </c>
      <c r="D195" s="210">
        <f>'soust.uk.JMK př.č.2'!$L$69</f>
        <v>37</v>
      </c>
      <c r="E195" s="210">
        <f t="shared" si="6"/>
        <v>5628</v>
      </c>
      <c r="F195" s="210">
        <f t="shared" si="7"/>
        <v>4111</v>
      </c>
      <c r="H195" s="193"/>
      <c r="I195" s="262"/>
      <c r="K195" s="217"/>
      <c r="P195" s="210">
        <f t="shared" si="8"/>
        <v>1480</v>
      </c>
      <c r="R195" s="220"/>
      <c r="S195" s="248"/>
    </row>
    <row r="196" spans="1:19" x14ac:dyDescent="0.2">
      <c r="A196" s="216">
        <v>196</v>
      </c>
      <c r="B196" s="209">
        <v>53.04</v>
      </c>
      <c r="C196" s="210">
        <f>'soust.uk.JMK př.č.2'!$O$69+'soust.uk.JMK př.č.2'!$P$69</f>
        <v>18172</v>
      </c>
      <c r="D196" s="210">
        <f>'soust.uk.JMK př.č.2'!$L$69</f>
        <v>37</v>
      </c>
      <c r="E196" s="210">
        <f t="shared" si="6"/>
        <v>5628</v>
      </c>
      <c r="F196" s="210">
        <f t="shared" si="7"/>
        <v>4111</v>
      </c>
      <c r="H196" s="193"/>
      <c r="I196" s="262"/>
      <c r="K196" s="217"/>
      <c r="P196" s="210">
        <f t="shared" si="8"/>
        <v>1480</v>
      </c>
      <c r="R196" s="220"/>
      <c r="S196" s="248"/>
    </row>
    <row r="197" spans="1:19" x14ac:dyDescent="0.2">
      <c r="A197" s="216">
        <v>197</v>
      </c>
      <c r="B197" s="209">
        <v>53.04</v>
      </c>
      <c r="C197" s="210">
        <f>'soust.uk.JMK př.č.2'!$O$69+'soust.uk.JMK př.č.2'!$P$69</f>
        <v>18172</v>
      </c>
      <c r="D197" s="210">
        <f>'soust.uk.JMK př.č.2'!$L$69</f>
        <v>37</v>
      </c>
      <c r="E197" s="210">
        <f t="shared" si="6"/>
        <v>5628</v>
      </c>
      <c r="F197" s="210">
        <f t="shared" si="7"/>
        <v>4111</v>
      </c>
      <c r="H197" s="193"/>
      <c r="I197" s="262"/>
      <c r="K197" s="217"/>
      <c r="P197" s="210">
        <f t="shared" si="8"/>
        <v>1480</v>
      </c>
      <c r="R197" s="220"/>
      <c r="S197" s="248"/>
    </row>
    <row r="198" spans="1:19" x14ac:dyDescent="0.2">
      <c r="A198" s="216">
        <v>198</v>
      </c>
      <c r="B198" s="209">
        <v>53.04</v>
      </c>
      <c r="C198" s="210">
        <f>'soust.uk.JMK př.č.2'!$O$69+'soust.uk.JMK př.č.2'!$P$69</f>
        <v>18172</v>
      </c>
      <c r="D198" s="210">
        <f>'soust.uk.JMK př.č.2'!$L$69</f>
        <v>37</v>
      </c>
      <c r="E198" s="210">
        <f t="shared" si="6"/>
        <v>5628</v>
      </c>
      <c r="F198" s="210">
        <f t="shared" si="7"/>
        <v>4111</v>
      </c>
      <c r="H198" s="193"/>
      <c r="I198" s="262"/>
      <c r="K198" s="217"/>
      <c r="P198" s="210">
        <f t="shared" si="8"/>
        <v>1480</v>
      </c>
      <c r="R198" s="220"/>
      <c r="S198" s="248"/>
    </row>
    <row r="199" spans="1:19" x14ac:dyDescent="0.2">
      <c r="A199" s="216">
        <v>199</v>
      </c>
      <c r="B199" s="209">
        <v>53.04</v>
      </c>
      <c r="C199" s="210">
        <f>'soust.uk.JMK př.č.2'!$O$69+'soust.uk.JMK př.č.2'!$P$69</f>
        <v>18172</v>
      </c>
      <c r="D199" s="210">
        <f>'soust.uk.JMK př.č.2'!$L$69</f>
        <v>37</v>
      </c>
      <c r="E199" s="210">
        <f t="shared" si="6"/>
        <v>5628</v>
      </c>
      <c r="F199" s="210">
        <f t="shared" si="7"/>
        <v>4111</v>
      </c>
      <c r="H199" s="193"/>
      <c r="I199" s="262"/>
      <c r="K199" s="217"/>
      <c r="P199" s="210">
        <f t="shared" si="8"/>
        <v>1480</v>
      </c>
      <c r="R199" s="220"/>
      <c r="S199" s="248"/>
    </row>
    <row r="200" spans="1:19" x14ac:dyDescent="0.2">
      <c r="A200" s="216">
        <v>200</v>
      </c>
      <c r="B200" s="209">
        <v>53.04</v>
      </c>
      <c r="C200" s="210">
        <f>'soust.uk.JMK př.č.2'!$O$69+'soust.uk.JMK př.č.2'!$P$69</f>
        <v>18172</v>
      </c>
      <c r="D200" s="210">
        <f>'soust.uk.JMK př.č.2'!$L$69</f>
        <v>37</v>
      </c>
      <c r="E200" s="210">
        <f t="shared" si="6"/>
        <v>5628</v>
      </c>
      <c r="F200" s="210">
        <f t="shared" si="7"/>
        <v>4111</v>
      </c>
      <c r="H200" s="193"/>
      <c r="I200" s="262"/>
      <c r="K200" s="217"/>
      <c r="P200" s="210">
        <f t="shared" si="8"/>
        <v>1480</v>
      </c>
      <c r="R200" s="220"/>
      <c r="S200" s="248"/>
    </row>
    <row r="201" spans="1:19" x14ac:dyDescent="0.2">
      <c r="A201" s="216">
        <v>201</v>
      </c>
      <c r="B201" s="209">
        <v>53.04</v>
      </c>
      <c r="C201" s="210">
        <f>'soust.uk.JMK př.č.2'!$O$69+'soust.uk.JMK př.č.2'!$P$69</f>
        <v>18172</v>
      </c>
      <c r="D201" s="210">
        <f>'soust.uk.JMK př.č.2'!$L$69</f>
        <v>37</v>
      </c>
      <c r="E201" s="210">
        <f t="shared" si="6"/>
        <v>5628</v>
      </c>
      <c r="F201" s="210">
        <f t="shared" si="7"/>
        <v>4111</v>
      </c>
      <c r="H201" s="193"/>
      <c r="I201" s="262"/>
      <c r="K201" s="217"/>
      <c r="P201" s="210">
        <f t="shared" si="8"/>
        <v>1480</v>
      </c>
      <c r="R201" s="220"/>
      <c r="S201" s="248"/>
    </row>
    <row r="202" spans="1:19" x14ac:dyDescent="0.2">
      <c r="A202" s="216">
        <v>202</v>
      </c>
      <c r="B202" s="209">
        <v>53.04</v>
      </c>
      <c r="C202" s="210">
        <f>'soust.uk.JMK př.č.2'!$O$69+'soust.uk.JMK př.č.2'!$P$69</f>
        <v>18172</v>
      </c>
      <c r="D202" s="210">
        <f>'soust.uk.JMK př.č.2'!$L$69</f>
        <v>37</v>
      </c>
      <c r="E202" s="210">
        <f>SUM(F202,P202,D202)</f>
        <v>5628</v>
      </c>
      <c r="F202" s="210">
        <f>ROUND(1/B202*C202*12,0)</f>
        <v>4111</v>
      </c>
      <c r="H202" s="193"/>
      <c r="I202" s="262"/>
      <c r="K202" s="217"/>
      <c r="P202" s="210">
        <f t="shared" si="8"/>
        <v>1480</v>
      </c>
      <c r="R202" s="220"/>
      <c r="S202" s="248"/>
    </row>
    <row r="203" spans="1:19" x14ac:dyDescent="0.2">
      <c r="A203" s="216">
        <v>203</v>
      </c>
      <c r="B203" s="209">
        <v>53.04</v>
      </c>
      <c r="C203" s="210">
        <f>'soust.uk.JMK př.č.2'!$O$69+'soust.uk.JMK př.č.2'!$P$69</f>
        <v>18172</v>
      </c>
      <c r="D203" s="210">
        <f>'soust.uk.JMK př.č.2'!$L$69</f>
        <v>37</v>
      </c>
      <c r="E203" s="210">
        <f>SUM(F203,P203,D203)</f>
        <v>5628</v>
      </c>
      <c r="F203" s="210">
        <f>ROUND(1/B203*C203*12,0)</f>
        <v>4111</v>
      </c>
      <c r="H203" s="193"/>
      <c r="I203" s="262"/>
      <c r="K203" s="217"/>
      <c r="P203" s="210">
        <f t="shared" ref="P203:P205" si="9">ROUND((F203*36%),0)</f>
        <v>1480</v>
      </c>
      <c r="R203" s="220"/>
      <c r="S203" s="248"/>
    </row>
    <row r="204" spans="1:19" x14ac:dyDescent="0.2">
      <c r="A204" s="216">
        <v>204</v>
      </c>
      <c r="B204" s="209">
        <v>53.04</v>
      </c>
      <c r="C204" s="210">
        <f>'soust.uk.JMK př.č.2'!$O$69+'soust.uk.JMK př.č.2'!$P$69</f>
        <v>18172</v>
      </c>
      <c r="D204" s="210">
        <f>'soust.uk.JMK př.č.2'!$L$69</f>
        <v>37</v>
      </c>
      <c r="E204" s="210">
        <f>SUM(F204,P204,D204)</f>
        <v>5628</v>
      </c>
      <c r="F204" s="210">
        <f>ROUND(1/B204*C204*12,0)</f>
        <v>4111</v>
      </c>
      <c r="H204" s="193"/>
      <c r="I204" s="262"/>
      <c r="K204" s="217"/>
      <c r="P204" s="210">
        <f t="shared" si="9"/>
        <v>1480</v>
      </c>
      <c r="R204" s="220"/>
      <c r="S204" s="248"/>
    </row>
    <row r="205" spans="1:19" x14ac:dyDescent="0.2">
      <c r="A205" s="216" t="s">
        <v>706</v>
      </c>
      <c r="B205" s="209">
        <v>53.04</v>
      </c>
      <c r="C205" s="210">
        <f>'soust.uk.JMK př.č.2'!$O$69+'soust.uk.JMK př.č.2'!$P$69</f>
        <v>18172</v>
      </c>
      <c r="D205" s="210">
        <f>'soust.uk.JMK př.č.2'!$L$69</f>
        <v>37</v>
      </c>
      <c r="E205" s="210">
        <f>SUM(F205,P205,D205)</f>
        <v>5628</v>
      </c>
      <c r="F205" s="210">
        <f>ROUND(1/B205*C205*12,0)</f>
        <v>4111</v>
      </c>
      <c r="H205" s="193"/>
      <c r="I205" s="262"/>
      <c r="K205" s="217"/>
      <c r="P205" s="210">
        <f t="shared" si="9"/>
        <v>1480</v>
      </c>
      <c r="R205" s="220"/>
      <c r="S205" s="248"/>
    </row>
    <row r="206" spans="1:19" x14ac:dyDescent="0.2">
      <c r="A206" s="194"/>
      <c r="B206" s="193"/>
      <c r="C206" s="194"/>
      <c r="D206" s="194"/>
      <c r="E206" s="193"/>
      <c r="F206" s="194"/>
      <c r="G206" s="194"/>
      <c r="H206" s="193"/>
      <c r="I206" s="194"/>
      <c r="J206" s="220"/>
      <c r="K206" s="217"/>
      <c r="R206" s="220"/>
      <c r="S206" s="248"/>
    </row>
    <row r="207" spans="1:19" x14ac:dyDescent="0.2">
      <c r="A207" s="194"/>
      <c r="B207" s="193"/>
      <c r="C207" s="194"/>
      <c r="D207" s="194"/>
      <c r="E207" s="193"/>
      <c r="F207" s="194"/>
      <c r="G207" s="194"/>
      <c r="H207" s="193"/>
      <c r="I207" s="194"/>
      <c r="J207" s="220"/>
      <c r="K207" s="217"/>
      <c r="R207" s="220"/>
      <c r="S207" s="248"/>
    </row>
    <row r="208" spans="1:19" x14ac:dyDescent="0.2">
      <c r="A208" s="194"/>
      <c r="B208" s="193"/>
      <c r="C208" s="194"/>
      <c r="D208" s="194"/>
      <c r="E208" s="193"/>
      <c r="F208" s="194"/>
      <c r="G208" s="194"/>
      <c r="H208" s="193"/>
      <c r="I208" s="194"/>
      <c r="J208" s="220"/>
      <c r="K208" s="217"/>
      <c r="R208" s="220"/>
      <c r="S208" s="248"/>
    </row>
    <row r="209" spans="1:19" ht="13.5" thickBot="1" x14ac:dyDescent="0.25">
      <c r="A209" s="218" t="s">
        <v>663</v>
      </c>
      <c r="B209" s="222"/>
      <c r="C209" s="222"/>
      <c r="D209" s="198"/>
      <c r="E209" s="198"/>
      <c r="F209" s="222"/>
      <c r="G209" s="222"/>
      <c r="H209" s="198"/>
      <c r="I209" s="220"/>
      <c r="J209" s="249"/>
      <c r="K209" s="222"/>
      <c r="N209" s="222"/>
      <c r="O209" s="222"/>
      <c r="R209" s="220"/>
      <c r="S209" s="248"/>
    </row>
    <row r="210" spans="1:19" ht="13.5" thickBot="1" x14ac:dyDescent="0.25">
      <c r="A210" s="232" t="s">
        <v>704</v>
      </c>
      <c r="B210" s="563" t="s">
        <v>673</v>
      </c>
      <c r="C210" s="564"/>
      <c r="D210" s="553" t="s">
        <v>674</v>
      </c>
      <c r="E210" s="564"/>
      <c r="F210" s="553" t="s">
        <v>675</v>
      </c>
      <c r="G210" s="564"/>
      <c r="H210" s="553" t="s">
        <v>676</v>
      </c>
      <c r="I210" s="564"/>
      <c r="J210" s="553" t="s">
        <v>677</v>
      </c>
      <c r="K210" s="564"/>
      <c r="L210" s="553" t="s">
        <v>678</v>
      </c>
      <c r="M210" s="564"/>
      <c r="N210" s="553" t="s">
        <v>679</v>
      </c>
      <c r="O210" s="554"/>
    </row>
    <row r="211" spans="1:19" x14ac:dyDescent="0.2">
      <c r="A211" s="233" t="s">
        <v>705</v>
      </c>
      <c r="B211" s="601">
        <v>30.63</v>
      </c>
      <c r="C211" s="602"/>
      <c r="D211" s="672"/>
      <c r="E211" s="673"/>
      <c r="F211" s="561"/>
      <c r="G211" s="589"/>
      <c r="H211" s="561"/>
      <c r="I211" s="589"/>
      <c r="J211" s="561"/>
      <c r="K211" s="589"/>
      <c r="L211" s="561"/>
      <c r="M211" s="589"/>
      <c r="N211" s="561"/>
      <c r="O211" s="562"/>
    </row>
    <row r="212" spans="1:19" x14ac:dyDescent="0.2">
      <c r="A212" s="236" t="s">
        <v>707</v>
      </c>
      <c r="B212" s="657">
        <v>28.708037699999998</v>
      </c>
      <c r="C212" s="658"/>
      <c r="D212" s="659">
        <v>0.18095134900000001</v>
      </c>
      <c r="E212" s="658"/>
      <c r="F212" s="659">
        <v>1.1108654000000001E-3</v>
      </c>
      <c r="G212" s="658"/>
      <c r="H212" s="285"/>
      <c r="I212" s="286"/>
      <c r="J212" s="285"/>
      <c r="K212" s="286"/>
      <c r="L212" s="285"/>
      <c r="M212" s="286"/>
      <c r="N212" s="285"/>
      <c r="O212" s="287"/>
    </row>
    <row r="213" spans="1:19" x14ac:dyDescent="0.2">
      <c r="A213" s="236" t="s">
        <v>708</v>
      </c>
      <c r="B213" s="657">
        <v>29.345364199999999</v>
      </c>
      <c r="C213" s="658"/>
      <c r="D213" s="659">
        <v>0.27379546500000002</v>
      </c>
      <c r="E213" s="658"/>
      <c r="F213" s="659">
        <v>-5.5072528599999998E-3</v>
      </c>
      <c r="G213" s="658"/>
      <c r="H213" s="659">
        <v>1.2633172500000001E-4</v>
      </c>
      <c r="I213" s="658"/>
      <c r="J213" s="659">
        <v>-1.2649161099999999E-6</v>
      </c>
      <c r="K213" s="658"/>
      <c r="L213" s="659">
        <v>5.5438449500000001E-9</v>
      </c>
      <c r="M213" s="658"/>
      <c r="N213" s="659">
        <v>-8.8867987900000001E-12</v>
      </c>
      <c r="O213" s="674"/>
    </row>
    <row r="214" spans="1:19" ht="13.5" thickBot="1" x14ac:dyDescent="0.25">
      <c r="A214" s="237" t="s">
        <v>709</v>
      </c>
      <c r="B214" s="675">
        <v>56</v>
      </c>
      <c r="C214" s="676"/>
      <c r="D214" s="565"/>
      <c r="E214" s="609"/>
      <c r="F214" s="565"/>
      <c r="G214" s="609"/>
      <c r="H214" s="565"/>
      <c r="I214" s="609"/>
      <c r="J214" s="611"/>
      <c r="K214" s="612"/>
      <c r="L214" s="565"/>
      <c r="M214" s="609"/>
      <c r="N214" s="565"/>
      <c r="O214" s="566"/>
    </row>
    <row r="215" spans="1:19" x14ac:dyDescent="0.2">
      <c r="A215" s="250"/>
      <c r="B215" s="251"/>
      <c r="C215" s="251"/>
      <c r="D215" s="251"/>
      <c r="E215" s="252"/>
      <c r="F215" s="251"/>
      <c r="G215" s="251"/>
      <c r="H215" s="251"/>
      <c r="I215" s="251"/>
      <c r="J215" s="251"/>
      <c r="K215" s="251"/>
      <c r="L215" s="248"/>
    </row>
    <row r="216" spans="1:19" x14ac:dyDescent="0.2">
      <c r="A216" s="194"/>
      <c r="B216" s="193"/>
      <c r="C216" s="194"/>
      <c r="D216" s="194"/>
      <c r="E216" s="193"/>
      <c r="F216" s="194"/>
      <c r="G216" s="194"/>
      <c r="H216" s="193"/>
      <c r="I216" s="194"/>
      <c r="J216" s="220"/>
      <c r="K216" s="217"/>
      <c r="R216" s="220"/>
      <c r="S216" s="248"/>
    </row>
    <row r="217" spans="1:19" x14ac:dyDescent="0.2">
      <c r="A217" s="198"/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1"/>
      <c r="M217" s="191"/>
      <c r="N217" s="191"/>
      <c r="O217" s="194"/>
    </row>
    <row r="218" spans="1:19" x14ac:dyDescent="0.2">
      <c r="A218" s="198"/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1"/>
      <c r="M218" s="191"/>
      <c r="N218" s="191"/>
      <c r="O218" s="194"/>
    </row>
  </sheetData>
  <mergeCells count="33">
    <mergeCell ref="H213:I213"/>
    <mergeCell ref="J213:K213"/>
    <mergeCell ref="L213:M213"/>
    <mergeCell ref="N213:O213"/>
    <mergeCell ref="B214:C214"/>
    <mergeCell ref="D214:E214"/>
    <mergeCell ref="F214:G214"/>
    <mergeCell ref="H214:I214"/>
    <mergeCell ref="J214:K214"/>
    <mergeCell ref="L214:M214"/>
    <mergeCell ref="N214:O214"/>
    <mergeCell ref="B212:C212"/>
    <mergeCell ref="D212:E212"/>
    <mergeCell ref="F212:G212"/>
    <mergeCell ref="B213:C213"/>
    <mergeCell ref="D213:E213"/>
    <mergeCell ref="F213:G213"/>
    <mergeCell ref="B3:D3"/>
    <mergeCell ref="E3:F3"/>
    <mergeCell ref="L210:M210"/>
    <mergeCell ref="N210:O210"/>
    <mergeCell ref="B211:C211"/>
    <mergeCell ref="D211:E211"/>
    <mergeCell ref="F211:G211"/>
    <mergeCell ref="H211:I211"/>
    <mergeCell ref="J211:K211"/>
    <mergeCell ref="L211:M211"/>
    <mergeCell ref="N211:O211"/>
    <mergeCell ref="B210:C210"/>
    <mergeCell ref="D210:E210"/>
    <mergeCell ref="F210:G210"/>
    <mergeCell ref="H210:I210"/>
    <mergeCell ref="J210:K210"/>
  </mergeCells>
  <conditionalFormatting sqref="G10:G205">
    <cfRule type="cellIs" dxfId="3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4" orientation="portrait" horizontalDpi="300" verticalDpi="300" r:id="rId1"/>
  <headerFooter alignWithMargins="0">
    <oddHeader>&amp;R&amp;"Times New Roman,Kurzíva"&amp;12&amp;UPříloha č. 2i
 pracovního postupu  Rozpis rozpočtu přímých výdajů na vzdělávání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P1013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B14" sqref="B14"/>
    </sheetView>
  </sheetViews>
  <sheetFormatPr defaultColWidth="9.140625" defaultRowHeight="12.75" x14ac:dyDescent="0.2"/>
  <cols>
    <col min="1" max="1" width="8.140625" style="193" customWidth="1"/>
    <col min="2" max="2" width="7.7109375" style="193" customWidth="1"/>
    <col min="3" max="3" width="10.7109375" style="194" customWidth="1"/>
    <col min="4" max="4" width="9.28515625" style="194" customWidth="1"/>
    <col min="5" max="5" width="10.28515625" style="193" customWidth="1"/>
    <col min="6" max="6" width="8.7109375" style="194" customWidth="1"/>
    <col min="7" max="7" width="8.140625" style="194" customWidth="1"/>
    <col min="8" max="8" width="7.7109375" style="193" customWidth="1"/>
    <col min="9" max="9" width="7.7109375" style="194" customWidth="1"/>
    <col min="10" max="10" width="8.140625" style="194" customWidth="1"/>
    <col min="11" max="11" width="7.7109375" style="193" customWidth="1"/>
    <col min="12" max="12" width="7.7109375" style="194" customWidth="1"/>
    <col min="13" max="13" width="8.140625" style="194" customWidth="1"/>
    <col min="14" max="14" width="7.7109375" style="194" customWidth="1"/>
    <col min="15" max="15" width="8.5703125" style="194" customWidth="1"/>
    <col min="16" max="17" width="8.28515625" style="194" customWidth="1"/>
    <col min="18" max="19" width="9.28515625" style="194" bestFit="1" customWidth="1"/>
    <col min="20" max="21" width="4.140625" style="194" customWidth="1"/>
    <col min="22" max="16384" width="9.140625" style="194"/>
  </cols>
  <sheetData>
    <row r="1" spans="1:16" s="289" customFormat="1" ht="15.75" x14ac:dyDescent="0.25">
      <c r="A1" s="288" t="s">
        <v>711</v>
      </c>
      <c r="B1" s="282"/>
      <c r="E1" s="282"/>
      <c r="H1" s="282"/>
      <c r="K1" s="282"/>
    </row>
    <row r="3" spans="1:16" ht="33.75" customHeight="1" x14ac:dyDescent="0.2">
      <c r="A3" s="483"/>
      <c r="B3" s="624" t="s">
        <v>659</v>
      </c>
      <c r="C3" s="624"/>
      <c r="D3" s="624"/>
      <c r="E3" s="552" t="s">
        <v>660</v>
      </c>
      <c r="F3" s="552"/>
    </row>
    <row r="4" spans="1:16" x14ac:dyDescent="0.2">
      <c r="A4" s="481" t="s">
        <v>704</v>
      </c>
      <c r="B4" s="484" t="s">
        <v>663</v>
      </c>
      <c r="C4" s="482" t="s">
        <v>665</v>
      </c>
      <c r="D4" s="482" t="s">
        <v>9</v>
      </c>
      <c r="E4" s="482" t="s">
        <v>666</v>
      </c>
      <c r="F4" s="482" t="s">
        <v>667</v>
      </c>
      <c r="G4" s="238"/>
      <c r="H4" s="238"/>
      <c r="I4" s="212"/>
      <c r="J4" s="238"/>
      <c r="K4" s="238"/>
      <c r="L4" s="212"/>
      <c r="M4" s="238"/>
      <c r="N4" s="238"/>
      <c r="P4" s="247" t="s">
        <v>668</v>
      </c>
    </row>
    <row r="5" spans="1:16" hidden="1" x14ac:dyDescent="0.2">
      <c r="A5" s="205"/>
      <c r="B5" s="290"/>
      <c r="C5" s="206"/>
      <c r="D5" s="206"/>
      <c r="E5" s="206"/>
      <c r="F5" s="206"/>
      <c r="G5" s="238"/>
      <c r="H5" s="238"/>
      <c r="I5" s="212"/>
      <c r="J5" s="238"/>
      <c r="K5" s="238"/>
      <c r="L5" s="212"/>
      <c r="M5" s="238"/>
      <c r="N5" s="238"/>
      <c r="P5" s="205"/>
    </row>
    <row r="6" spans="1:16" hidden="1" x14ac:dyDescent="0.2">
      <c r="A6" s="205"/>
      <c r="B6" s="290"/>
      <c r="C6" s="206"/>
      <c r="D6" s="206"/>
      <c r="E6" s="206"/>
      <c r="F6" s="206"/>
      <c r="G6" s="238"/>
      <c r="H6" s="238"/>
      <c r="I6" s="212"/>
      <c r="J6" s="238"/>
      <c r="K6" s="238"/>
      <c r="L6" s="212"/>
      <c r="M6" s="238"/>
      <c r="N6" s="238"/>
      <c r="P6" s="205"/>
    </row>
    <row r="7" spans="1:16" hidden="1" x14ac:dyDescent="0.2">
      <c r="A7" s="205"/>
      <c r="B7" s="290"/>
      <c r="C7" s="206"/>
      <c r="D7" s="206"/>
      <c r="E7" s="206"/>
      <c r="F7" s="206"/>
      <c r="G7" s="238"/>
      <c r="H7" s="238"/>
      <c r="I7" s="212"/>
      <c r="J7" s="238"/>
      <c r="K7" s="238"/>
      <c r="L7" s="212"/>
      <c r="M7" s="238"/>
      <c r="N7" s="238"/>
      <c r="P7" s="205"/>
    </row>
    <row r="8" spans="1:16" hidden="1" x14ac:dyDescent="0.2">
      <c r="A8" s="205"/>
      <c r="B8" s="290"/>
      <c r="C8" s="206"/>
      <c r="D8" s="206"/>
      <c r="E8" s="206"/>
      <c r="F8" s="206"/>
      <c r="G8" s="238"/>
      <c r="H8" s="238"/>
      <c r="I8" s="212"/>
      <c r="J8" s="238"/>
      <c r="K8" s="238"/>
      <c r="L8" s="212"/>
      <c r="M8" s="238"/>
      <c r="N8" s="238"/>
      <c r="P8" s="205"/>
    </row>
    <row r="9" spans="1:16" hidden="1" x14ac:dyDescent="0.2">
      <c r="A9" s="205"/>
      <c r="B9" s="290"/>
      <c r="C9" s="206"/>
      <c r="D9" s="206"/>
      <c r="E9" s="206"/>
      <c r="F9" s="206"/>
      <c r="G9" s="238"/>
      <c r="H9" s="238"/>
      <c r="I9" s="212"/>
      <c r="J9" s="238"/>
      <c r="K9" s="238"/>
      <c r="L9" s="212"/>
      <c r="M9" s="238"/>
      <c r="N9" s="238"/>
      <c r="P9" s="205"/>
    </row>
    <row r="10" spans="1:16" hidden="1" x14ac:dyDescent="0.2">
      <c r="A10" s="205"/>
      <c r="B10" s="290"/>
      <c r="C10" s="206"/>
      <c r="D10" s="206"/>
      <c r="E10" s="206"/>
      <c r="F10" s="206"/>
      <c r="G10" s="238"/>
      <c r="H10" s="238"/>
      <c r="I10" s="212"/>
      <c r="J10" s="238"/>
      <c r="K10" s="238"/>
      <c r="L10" s="212"/>
      <c r="M10" s="238"/>
      <c r="N10" s="238"/>
      <c r="P10" s="205"/>
    </row>
    <row r="11" spans="1:16" hidden="1" x14ac:dyDescent="0.2">
      <c r="A11" s="205"/>
      <c r="B11" s="290"/>
      <c r="C11" s="206"/>
      <c r="D11" s="206"/>
      <c r="E11" s="206"/>
      <c r="F11" s="206"/>
      <c r="G11" s="238"/>
      <c r="H11" s="238"/>
      <c r="I11" s="212"/>
      <c r="J11" s="238"/>
      <c r="K11" s="238"/>
      <c r="L11" s="212"/>
      <c r="M11" s="238"/>
      <c r="N11" s="238"/>
      <c r="P11" s="205"/>
    </row>
    <row r="12" spans="1:16" hidden="1" x14ac:dyDescent="0.2">
      <c r="A12" s="205"/>
      <c r="B12" s="290"/>
      <c r="C12" s="206"/>
      <c r="D12" s="206"/>
      <c r="E12" s="206"/>
      <c r="F12" s="206"/>
      <c r="G12" s="238"/>
      <c r="H12" s="238"/>
      <c r="I12" s="212"/>
      <c r="J12" s="238"/>
      <c r="K12" s="238"/>
      <c r="L12" s="212"/>
      <c r="M12" s="238"/>
      <c r="N12" s="238"/>
      <c r="P12" s="205"/>
    </row>
    <row r="13" spans="1:16" hidden="1" x14ac:dyDescent="0.2">
      <c r="A13" s="205"/>
      <c r="B13" s="290"/>
      <c r="C13" s="206"/>
      <c r="D13" s="206"/>
      <c r="E13" s="206"/>
      <c r="F13" s="206"/>
      <c r="G13" s="238"/>
      <c r="H13" s="238"/>
      <c r="I13" s="212"/>
      <c r="J13" s="238"/>
      <c r="K13" s="238"/>
      <c r="L13" s="212"/>
      <c r="M13" s="238"/>
      <c r="N13" s="238"/>
      <c r="P13" s="205"/>
    </row>
    <row r="14" spans="1:16" x14ac:dyDescent="0.2">
      <c r="A14" s="208" t="s">
        <v>712</v>
      </c>
      <c r="B14" s="255">
        <v>32.97</v>
      </c>
      <c r="C14" s="210">
        <f>'soust.uk.JMK př.č.2'!$O$72+'soust.uk.JMK př.č.2'!$P$72</f>
        <v>18172</v>
      </c>
      <c r="D14" s="210">
        <f>'soust.uk.JMK př.č.2'!$L$72</f>
        <v>48</v>
      </c>
      <c r="E14" s="210">
        <f t="shared" ref="E14:E77" si="0">SUM(F14,P14,D14)</f>
        <v>9043</v>
      </c>
      <c r="F14" s="210">
        <f t="shared" ref="F14:F77" si="1">ROUND(1/B14*C14*12,0)</f>
        <v>6614</v>
      </c>
      <c r="G14" s="262"/>
      <c r="I14" s="262"/>
      <c r="J14" s="262"/>
      <c r="L14" s="220"/>
      <c r="P14" s="210">
        <f>ROUND((F14*36%),0)</f>
        <v>2381</v>
      </c>
    </row>
    <row r="15" spans="1:16" x14ac:dyDescent="0.2">
      <c r="A15" s="216">
        <v>15</v>
      </c>
      <c r="B15" s="255">
        <v>33.340000000000003</v>
      </c>
      <c r="C15" s="210">
        <f>'soust.uk.JMK př.č.2'!$O$72+'soust.uk.JMK př.č.2'!$P$72</f>
        <v>18172</v>
      </c>
      <c r="D15" s="210">
        <f>'soust.uk.JMK př.č.2'!$L$72</f>
        <v>48</v>
      </c>
      <c r="E15" s="210">
        <f t="shared" si="0"/>
        <v>8944</v>
      </c>
      <c r="F15" s="210">
        <f t="shared" si="1"/>
        <v>6541</v>
      </c>
      <c r="G15" s="262"/>
      <c r="I15" s="262"/>
      <c r="J15" s="262"/>
      <c r="L15" s="220"/>
      <c r="P15" s="210">
        <f t="shared" ref="P15:P78" si="2">ROUND((F15*36%),0)</f>
        <v>2355</v>
      </c>
    </row>
    <row r="16" spans="1:16" x14ac:dyDescent="0.2">
      <c r="A16" s="216">
        <v>16</v>
      </c>
      <c r="B16" s="255">
        <v>33.72</v>
      </c>
      <c r="C16" s="210">
        <f>'soust.uk.JMK př.č.2'!$O$72+'soust.uk.JMK př.č.2'!$P$72</f>
        <v>18172</v>
      </c>
      <c r="D16" s="210">
        <f>'soust.uk.JMK př.č.2'!$L$72</f>
        <v>48</v>
      </c>
      <c r="E16" s="210">
        <f t="shared" si="0"/>
        <v>8843</v>
      </c>
      <c r="F16" s="210">
        <f t="shared" si="1"/>
        <v>6467</v>
      </c>
      <c r="G16" s="262"/>
      <c r="I16" s="262"/>
      <c r="J16" s="262"/>
      <c r="L16" s="220"/>
      <c r="P16" s="210">
        <f t="shared" si="2"/>
        <v>2328</v>
      </c>
    </row>
    <row r="17" spans="1:16" x14ac:dyDescent="0.2">
      <c r="A17" s="216">
        <v>17</v>
      </c>
      <c r="B17" s="255">
        <v>34.08</v>
      </c>
      <c r="C17" s="210">
        <f>'soust.uk.JMK př.č.2'!$O$72+'soust.uk.JMK př.č.2'!$P$72</f>
        <v>18172</v>
      </c>
      <c r="D17" s="210">
        <f>'soust.uk.JMK př.č.2'!$L$72</f>
        <v>48</v>
      </c>
      <c r="E17" s="210">
        <f t="shared" si="0"/>
        <v>8751</v>
      </c>
      <c r="F17" s="210">
        <f t="shared" si="1"/>
        <v>6399</v>
      </c>
      <c r="G17" s="262"/>
      <c r="I17" s="262"/>
      <c r="J17" s="262"/>
      <c r="L17" s="220"/>
      <c r="P17" s="210">
        <f t="shared" si="2"/>
        <v>2304</v>
      </c>
    </row>
    <row r="18" spans="1:16" x14ac:dyDescent="0.2">
      <c r="A18" s="216">
        <v>18</v>
      </c>
      <c r="B18" s="255">
        <v>34.450000000000003</v>
      </c>
      <c r="C18" s="210">
        <f>'soust.uk.JMK př.č.2'!$O$72+'soust.uk.JMK př.č.2'!$P$72</f>
        <v>18172</v>
      </c>
      <c r="D18" s="210">
        <f>'soust.uk.JMK př.č.2'!$L$72</f>
        <v>48</v>
      </c>
      <c r="E18" s="210">
        <f t="shared" si="0"/>
        <v>8657</v>
      </c>
      <c r="F18" s="210">
        <f t="shared" si="1"/>
        <v>6330</v>
      </c>
      <c r="G18" s="262"/>
      <c r="I18" s="262"/>
      <c r="J18" s="262"/>
      <c r="L18" s="220"/>
      <c r="P18" s="210">
        <f t="shared" si="2"/>
        <v>2279</v>
      </c>
    </row>
    <row r="19" spans="1:16" x14ac:dyDescent="0.2">
      <c r="A19" s="216">
        <v>19</v>
      </c>
      <c r="B19" s="255">
        <v>34.799999999999997</v>
      </c>
      <c r="C19" s="210">
        <f>'soust.uk.JMK př.č.2'!$O$72+'soust.uk.JMK př.č.2'!$P$72</f>
        <v>18172</v>
      </c>
      <c r="D19" s="210">
        <f>'soust.uk.JMK př.č.2'!$L$72</f>
        <v>48</v>
      </c>
      <c r="E19" s="210">
        <f t="shared" si="0"/>
        <v>8570</v>
      </c>
      <c r="F19" s="210">
        <f t="shared" si="1"/>
        <v>6266</v>
      </c>
      <c r="G19" s="262"/>
      <c r="I19" s="262"/>
      <c r="J19" s="262"/>
      <c r="L19" s="220"/>
      <c r="P19" s="210">
        <f t="shared" si="2"/>
        <v>2256</v>
      </c>
    </row>
    <row r="20" spans="1:16" x14ac:dyDescent="0.2">
      <c r="A20" s="216">
        <v>20</v>
      </c>
      <c r="B20" s="255">
        <v>35.159999999999997</v>
      </c>
      <c r="C20" s="210">
        <f>'soust.uk.JMK př.č.2'!$O$72+'soust.uk.JMK př.č.2'!$P$72</f>
        <v>18172</v>
      </c>
      <c r="D20" s="210">
        <f>'soust.uk.JMK př.č.2'!$L$72</f>
        <v>48</v>
      </c>
      <c r="E20" s="210">
        <f t="shared" si="0"/>
        <v>8483</v>
      </c>
      <c r="F20" s="210">
        <f t="shared" si="1"/>
        <v>6202</v>
      </c>
      <c r="G20" s="262"/>
      <c r="I20" s="262"/>
      <c r="J20" s="262"/>
      <c r="L20" s="220"/>
      <c r="P20" s="210">
        <f t="shared" si="2"/>
        <v>2233</v>
      </c>
    </row>
    <row r="21" spans="1:16" x14ac:dyDescent="0.2">
      <c r="A21" s="216">
        <v>21</v>
      </c>
      <c r="B21" s="255">
        <v>35.5</v>
      </c>
      <c r="C21" s="210">
        <f>'soust.uk.JMK př.č.2'!$O$72+'soust.uk.JMK př.č.2'!$P$72</f>
        <v>18172</v>
      </c>
      <c r="D21" s="210">
        <f>'soust.uk.JMK př.č.2'!$L$72</f>
        <v>48</v>
      </c>
      <c r="E21" s="210">
        <f t="shared" si="0"/>
        <v>8402</v>
      </c>
      <c r="F21" s="210">
        <f t="shared" si="1"/>
        <v>6143</v>
      </c>
      <c r="G21" s="262"/>
      <c r="I21" s="262"/>
      <c r="J21" s="262"/>
      <c r="L21" s="220"/>
      <c r="P21" s="210">
        <f t="shared" si="2"/>
        <v>2211</v>
      </c>
    </row>
    <row r="22" spans="1:16" x14ac:dyDescent="0.2">
      <c r="A22" s="216">
        <v>22</v>
      </c>
      <c r="B22" s="255">
        <v>35.840000000000003</v>
      </c>
      <c r="C22" s="210">
        <f>'soust.uk.JMK př.č.2'!$O$72+'soust.uk.JMK př.č.2'!$P$72</f>
        <v>18172</v>
      </c>
      <c r="D22" s="210">
        <f>'soust.uk.JMK př.č.2'!$L$72</f>
        <v>48</v>
      </c>
      <c r="E22" s="210">
        <f t="shared" si="0"/>
        <v>8322</v>
      </c>
      <c r="F22" s="210">
        <f t="shared" si="1"/>
        <v>6084</v>
      </c>
      <c r="G22" s="262"/>
      <c r="I22" s="262"/>
      <c r="J22" s="262"/>
      <c r="L22" s="220"/>
      <c r="P22" s="210">
        <f t="shared" si="2"/>
        <v>2190</v>
      </c>
    </row>
    <row r="23" spans="1:16" x14ac:dyDescent="0.2">
      <c r="A23" s="216">
        <v>23</v>
      </c>
      <c r="B23" s="255">
        <v>36.18</v>
      </c>
      <c r="C23" s="210">
        <f>'soust.uk.JMK př.č.2'!$O$72+'soust.uk.JMK př.č.2'!$P$72</f>
        <v>18172</v>
      </c>
      <c r="D23" s="210">
        <f>'soust.uk.JMK př.č.2'!$L$72</f>
        <v>48</v>
      </c>
      <c r="E23" s="210">
        <f t="shared" si="0"/>
        <v>8245</v>
      </c>
      <c r="F23" s="210">
        <f t="shared" si="1"/>
        <v>6027</v>
      </c>
      <c r="G23" s="262"/>
      <c r="I23" s="262"/>
      <c r="J23" s="262"/>
      <c r="L23" s="220"/>
      <c r="P23" s="210">
        <f t="shared" si="2"/>
        <v>2170</v>
      </c>
    </row>
    <row r="24" spans="1:16" x14ac:dyDescent="0.2">
      <c r="A24" s="216">
        <v>24</v>
      </c>
      <c r="B24" s="255">
        <v>36.51</v>
      </c>
      <c r="C24" s="210">
        <f>'soust.uk.JMK př.č.2'!$O$72+'soust.uk.JMK př.č.2'!$P$72</f>
        <v>18172</v>
      </c>
      <c r="D24" s="210">
        <f>'soust.uk.JMK př.č.2'!$L$72</f>
        <v>48</v>
      </c>
      <c r="E24" s="210">
        <f t="shared" si="0"/>
        <v>8171</v>
      </c>
      <c r="F24" s="210">
        <f t="shared" si="1"/>
        <v>5973</v>
      </c>
      <c r="G24" s="262"/>
      <c r="I24" s="262"/>
      <c r="J24" s="262"/>
      <c r="L24" s="220"/>
      <c r="P24" s="210">
        <f t="shared" si="2"/>
        <v>2150</v>
      </c>
    </row>
    <row r="25" spans="1:16" x14ac:dyDescent="0.2">
      <c r="A25" s="216">
        <v>25</v>
      </c>
      <c r="B25" s="255">
        <v>36.840000000000003</v>
      </c>
      <c r="C25" s="210">
        <f>'soust.uk.JMK př.č.2'!$O$72+'soust.uk.JMK př.č.2'!$P$72</f>
        <v>18172</v>
      </c>
      <c r="D25" s="210">
        <f>'soust.uk.JMK př.č.2'!$L$72</f>
        <v>48</v>
      </c>
      <c r="E25" s="210">
        <f t="shared" si="0"/>
        <v>8098</v>
      </c>
      <c r="F25" s="210">
        <f t="shared" si="1"/>
        <v>5919</v>
      </c>
      <c r="G25" s="262"/>
      <c r="I25" s="262"/>
      <c r="J25" s="262"/>
      <c r="L25" s="220"/>
      <c r="P25" s="210">
        <f t="shared" si="2"/>
        <v>2131</v>
      </c>
    </row>
    <row r="26" spans="1:16" x14ac:dyDescent="0.2">
      <c r="A26" s="216">
        <v>26</v>
      </c>
      <c r="B26" s="255">
        <v>37.159999999999997</v>
      </c>
      <c r="C26" s="210">
        <f>'soust.uk.JMK př.č.2'!$O$72+'soust.uk.JMK př.č.2'!$P$72</f>
        <v>18172</v>
      </c>
      <c r="D26" s="210">
        <f>'soust.uk.JMK př.č.2'!$L$72</f>
        <v>48</v>
      </c>
      <c r="E26" s="210">
        <f t="shared" si="0"/>
        <v>8028</v>
      </c>
      <c r="F26" s="210">
        <f t="shared" si="1"/>
        <v>5868</v>
      </c>
      <c r="G26" s="262"/>
      <c r="I26" s="262"/>
      <c r="J26" s="262"/>
      <c r="L26" s="220"/>
      <c r="P26" s="210">
        <f t="shared" si="2"/>
        <v>2112</v>
      </c>
    </row>
    <row r="27" spans="1:16" x14ac:dyDescent="0.2">
      <c r="A27" s="216">
        <v>27</v>
      </c>
      <c r="B27" s="255">
        <v>37.47</v>
      </c>
      <c r="C27" s="210">
        <f>'soust.uk.JMK př.č.2'!$O$72+'soust.uk.JMK př.č.2'!$P$72</f>
        <v>18172</v>
      </c>
      <c r="D27" s="210">
        <f>'soust.uk.JMK př.č.2'!$L$72</f>
        <v>48</v>
      </c>
      <c r="E27" s="210">
        <f t="shared" si="0"/>
        <v>7963</v>
      </c>
      <c r="F27" s="210">
        <f t="shared" si="1"/>
        <v>5820</v>
      </c>
      <c r="G27" s="262"/>
      <c r="I27" s="262"/>
      <c r="J27" s="262"/>
      <c r="L27" s="220"/>
      <c r="P27" s="210">
        <f t="shared" si="2"/>
        <v>2095</v>
      </c>
    </row>
    <row r="28" spans="1:16" x14ac:dyDescent="0.2">
      <c r="A28" s="216">
        <v>28</v>
      </c>
      <c r="B28" s="255">
        <v>37.79</v>
      </c>
      <c r="C28" s="210">
        <f>'soust.uk.JMK př.č.2'!$O$72+'soust.uk.JMK př.č.2'!$P$72</f>
        <v>18172</v>
      </c>
      <c r="D28" s="210">
        <f>'soust.uk.JMK př.č.2'!$L$72</f>
        <v>48</v>
      </c>
      <c r="E28" s="210">
        <f t="shared" si="0"/>
        <v>7895</v>
      </c>
      <c r="F28" s="210">
        <f t="shared" si="1"/>
        <v>5770</v>
      </c>
      <c r="G28" s="262"/>
      <c r="I28" s="262"/>
      <c r="J28" s="262"/>
      <c r="L28" s="220"/>
      <c r="P28" s="210">
        <f t="shared" si="2"/>
        <v>2077</v>
      </c>
    </row>
    <row r="29" spans="1:16" x14ac:dyDescent="0.2">
      <c r="A29" s="216">
        <v>29</v>
      </c>
      <c r="B29" s="255">
        <v>38.090000000000003</v>
      </c>
      <c r="C29" s="210">
        <f>'soust.uk.JMK př.č.2'!$O$72+'soust.uk.JMK př.č.2'!$P$72</f>
        <v>18172</v>
      </c>
      <c r="D29" s="210">
        <f>'soust.uk.JMK př.č.2'!$L$72</f>
        <v>48</v>
      </c>
      <c r="E29" s="210">
        <f t="shared" si="0"/>
        <v>7834</v>
      </c>
      <c r="F29" s="210">
        <f t="shared" si="1"/>
        <v>5725</v>
      </c>
      <c r="G29" s="262"/>
      <c r="I29" s="262"/>
      <c r="J29" s="262"/>
      <c r="L29" s="220"/>
      <c r="P29" s="210">
        <f t="shared" si="2"/>
        <v>2061</v>
      </c>
    </row>
    <row r="30" spans="1:16" x14ac:dyDescent="0.2">
      <c r="A30" s="216">
        <v>30</v>
      </c>
      <c r="B30" s="255">
        <v>38.4</v>
      </c>
      <c r="C30" s="210">
        <f>'soust.uk.JMK př.č.2'!$O$72+'soust.uk.JMK př.č.2'!$P$72</f>
        <v>18172</v>
      </c>
      <c r="D30" s="210">
        <f>'soust.uk.JMK př.č.2'!$L$72</f>
        <v>48</v>
      </c>
      <c r="E30" s="210">
        <f t="shared" si="0"/>
        <v>7771</v>
      </c>
      <c r="F30" s="210">
        <f t="shared" si="1"/>
        <v>5679</v>
      </c>
      <c r="G30" s="262"/>
      <c r="I30" s="262"/>
      <c r="J30" s="262"/>
      <c r="L30" s="220"/>
      <c r="P30" s="210">
        <f t="shared" si="2"/>
        <v>2044</v>
      </c>
    </row>
    <row r="31" spans="1:16" x14ac:dyDescent="0.2">
      <c r="A31" s="216">
        <v>31</v>
      </c>
      <c r="B31" s="255">
        <v>38.69</v>
      </c>
      <c r="C31" s="210">
        <f>'soust.uk.JMK př.č.2'!$O$72+'soust.uk.JMK př.č.2'!$P$72</f>
        <v>18172</v>
      </c>
      <c r="D31" s="210">
        <f>'soust.uk.JMK př.č.2'!$L$72</f>
        <v>48</v>
      </c>
      <c r="E31" s="210">
        <f t="shared" si="0"/>
        <v>7713</v>
      </c>
      <c r="F31" s="210">
        <f t="shared" si="1"/>
        <v>5636</v>
      </c>
      <c r="G31" s="262"/>
      <c r="I31" s="262"/>
      <c r="J31" s="262"/>
      <c r="L31" s="220"/>
      <c r="P31" s="210">
        <f t="shared" si="2"/>
        <v>2029</v>
      </c>
    </row>
    <row r="32" spans="1:16" x14ac:dyDescent="0.2">
      <c r="A32" s="216">
        <v>32</v>
      </c>
      <c r="B32" s="255">
        <v>38.99</v>
      </c>
      <c r="C32" s="210">
        <f>'soust.uk.JMK př.č.2'!$O$72+'soust.uk.JMK př.č.2'!$P$72</f>
        <v>18172</v>
      </c>
      <c r="D32" s="210">
        <f>'soust.uk.JMK př.č.2'!$L$72</f>
        <v>48</v>
      </c>
      <c r="E32" s="210">
        <f t="shared" si="0"/>
        <v>7654</v>
      </c>
      <c r="F32" s="210">
        <f t="shared" si="1"/>
        <v>5593</v>
      </c>
      <c r="G32" s="262"/>
      <c r="I32" s="262"/>
      <c r="J32" s="262"/>
      <c r="L32" s="220"/>
      <c r="P32" s="210">
        <f t="shared" si="2"/>
        <v>2013</v>
      </c>
    </row>
    <row r="33" spans="1:16" x14ac:dyDescent="0.2">
      <c r="A33" s="216">
        <v>33</v>
      </c>
      <c r="B33" s="255">
        <v>39.28</v>
      </c>
      <c r="C33" s="210">
        <f>'soust.uk.JMK př.č.2'!$O$72+'soust.uk.JMK př.č.2'!$P$72</f>
        <v>18172</v>
      </c>
      <c r="D33" s="210">
        <f>'soust.uk.JMK př.č.2'!$L$72</f>
        <v>48</v>
      </c>
      <c r="E33" s="210">
        <f t="shared" si="0"/>
        <v>7599</v>
      </c>
      <c r="F33" s="210">
        <f t="shared" si="1"/>
        <v>5552</v>
      </c>
      <c r="G33" s="262"/>
      <c r="I33" s="262"/>
      <c r="J33" s="262"/>
      <c r="L33" s="220"/>
      <c r="P33" s="210">
        <f t="shared" si="2"/>
        <v>1999</v>
      </c>
    </row>
    <row r="34" spans="1:16" x14ac:dyDescent="0.2">
      <c r="A34" s="216">
        <v>34</v>
      </c>
      <c r="B34" s="255">
        <v>39.56</v>
      </c>
      <c r="C34" s="210">
        <f>'soust.uk.JMK př.č.2'!$O$72+'soust.uk.JMK př.č.2'!$P$72</f>
        <v>18172</v>
      </c>
      <c r="D34" s="210">
        <f>'soust.uk.JMK př.č.2'!$L$72</f>
        <v>48</v>
      </c>
      <c r="E34" s="210">
        <f t="shared" si="0"/>
        <v>7544</v>
      </c>
      <c r="F34" s="210">
        <f t="shared" si="1"/>
        <v>5512</v>
      </c>
      <c r="G34" s="262"/>
      <c r="I34" s="262"/>
      <c r="J34" s="262"/>
      <c r="L34" s="220"/>
      <c r="P34" s="210">
        <f t="shared" si="2"/>
        <v>1984</v>
      </c>
    </row>
    <row r="35" spans="1:16" x14ac:dyDescent="0.2">
      <c r="A35" s="216">
        <v>35</v>
      </c>
      <c r="B35" s="255">
        <v>39.840000000000003</v>
      </c>
      <c r="C35" s="210">
        <f>'soust.uk.JMK př.č.2'!$O$72+'soust.uk.JMK př.č.2'!$P$72</f>
        <v>18172</v>
      </c>
      <c r="D35" s="210">
        <f>'soust.uk.JMK př.č.2'!$L$72</f>
        <v>48</v>
      </c>
      <c r="E35" s="210">
        <f t="shared" si="0"/>
        <v>7491</v>
      </c>
      <c r="F35" s="210">
        <f t="shared" si="1"/>
        <v>5473</v>
      </c>
      <c r="G35" s="262"/>
      <c r="I35" s="262"/>
      <c r="J35" s="262"/>
      <c r="L35" s="220"/>
      <c r="P35" s="210">
        <f t="shared" si="2"/>
        <v>1970</v>
      </c>
    </row>
    <row r="36" spans="1:16" x14ac:dyDescent="0.2">
      <c r="A36" s="216">
        <v>36</v>
      </c>
      <c r="B36" s="255">
        <v>40.119999999999997</v>
      </c>
      <c r="C36" s="210">
        <f>'soust.uk.JMK př.č.2'!$O$72+'soust.uk.JMK př.č.2'!$P$72</f>
        <v>18172</v>
      </c>
      <c r="D36" s="210">
        <f>'soust.uk.JMK př.č.2'!$L$72</f>
        <v>48</v>
      </c>
      <c r="E36" s="210">
        <f t="shared" si="0"/>
        <v>7440</v>
      </c>
      <c r="F36" s="210">
        <f t="shared" si="1"/>
        <v>5435</v>
      </c>
      <c r="G36" s="262"/>
      <c r="I36" s="262"/>
      <c r="J36" s="262"/>
      <c r="L36" s="220"/>
      <c r="P36" s="210">
        <f t="shared" si="2"/>
        <v>1957</v>
      </c>
    </row>
    <row r="37" spans="1:16" x14ac:dyDescent="0.2">
      <c r="A37" s="216">
        <v>37</v>
      </c>
      <c r="B37" s="255">
        <v>40.39</v>
      </c>
      <c r="C37" s="210">
        <f>'soust.uk.JMK př.č.2'!$O$72+'soust.uk.JMK př.č.2'!$P$72</f>
        <v>18172</v>
      </c>
      <c r="D37" s="210">
        <f>'soust.uk.JMK př.č.2'!$L$72</f>
        <v>48</v>
      </c>
      <c r="E37" s="210">
        <f t="shared" si="0"/>
        <v>7391</v>
      </c>
      <c r="F37" s="210">
        <f t="shared" si="1"/>
        <v>5399</v>
      </c>
      <c r="G37" s="262"/>
      <c r="I37" s="262"/>
      <c r="J37" s="262"/>
      <c r="L37" s="220"/>
      <c r="P37" s="210">
        <f t="shared" si="2"/>
        <v>1944</v>
      </c>
    </row>
    <row r="38" spans="1:16" x14ac:dyDescent="0.2">
      <c r="A38" s="216">
        <v>38</v>
      </c>
      <c r="B38" s="255">
        <v>40.659999999999997</v>
      </c>
      <c r="C38" s="210">
        <f>'soust.uk.JMK př.č.2'!$O$72+'soust.uk.JMK př.č.2'!$P$72</f>
        <v>18172</v>
      </c>
      <c r="D38" s="210">
        <f>'soust.uk.JMK př.č.2'!$L$72</f>
        <v>48</v>
      </c>
      <c r="E38" s="210">
        <f t="shared" si="0"/>
        <v>7342</v>
      </c>
      <c r="F38" s="210">
        <f t="shared" si="1"/>
        <v>5363</v>
      </c>
      <c r="G38" s="262"/>
      <c r="I38" s="262"/>
      <c r="J38" s="262"/>
      <c r="L38" s="220"/>
      <c r="P38" s="210">
        <f t="shared" si="2"/>
        <v>1931</v>
      </c>
    </row>
    <row r="39" spans="1:16" x14ac:dyDescent="0.2">
      <c r="A39" s="216">
        <v>39</v>
      </c>
      <c r="B39" s="255">
        <v>40.92</v>
      </c>
      <c r="C39" s="210">
        <f>'soust.uk.JMK př.č.2'!$O$72+'soust.uk.JMK př.č.2'!$P$72</f>
        <v>18172</v>
      </c>
      <c r="D39" s="210">
        <f>'soust.uk.JMK př.č.2'!$L$72</f>
        <v>48</v>
      </c>
      <c r="E39" s="210">
        <f t="shared" si="0"/>
        <v>7295</v>
      </c>
      <c r="F39" s="210">
        <f t="shared" si="1"/>
        <v>5329</v>
      </c>
      <c r="G39" s="262"/>
      <c r="I39" s="262"/>
      <c r="J39" s="262"/>
      <c r="L39" s="220"/>
      <c r="P39" s="210">
        <f t="shared" si="2"/>
        <v>1918</v>
      </c>
    </row>
    <row r="40" spans="1:16" x14ac:dyDescent="0.2">
      <c r="A40" s="216">
        <v>40</v>
      </c>
      <c r="B40" s="255">
        <v>41.18</v>
      </c>
      <c r="C40" s="210">
        <f>'soust.uk.JMK př.č.2'!$O$72+'soust.uk.JMK př.č.2'!$P$72</f>
        <v>18172</v>
      </c>
      <c r="D40" s="210">
        <f>'soust.uk.JMK př.č.2'!$L$72</f>
        <v>48</v>
      </c>
      <c r="E40" s="210">
        <f t="shared" si="0"/>
        <v>7249</v>
      </c>
      <c r="F40" s="210">
        <f t="shared" si="1"/>
        <v>5295</v>
      </c>
      <c r="G40" s="262"/>
      <c r="I40" s="262"/>
      <c r="J40" s="262"/>
      <c r="L40" s="220"/>
      <c r="P40" s="210">
        <f t="shared" si="2"/>
        <v>1906</v>
      </c>
    </row>
    <row r="41" spans="1:16" x14ac:dyDescent="0.2">
      <c r="A41" s="216">
        <v>41</v>
      </c>
      <c r="B41" s="255">
        <v>41.44</v>
      </c>
      <c r="C41" s="210">
        <f>'soust.uk.JMK př.č.2'!$O$72+'soust.uk.JMK př.č.2'!$P$72</f>
        <v>18172</v>
      </c>
      <c r="D41" s="210">
        <f>'soust.uk.JMK př.č.2'!$L$72</f>
        <v>48</v>
      </c>
      <c r="E41" s="210">
        <f t="shared" si="0"/>
        <v>7204</v>
      </c>
      <c r="F41" s="210">
        <f t="shared" si="1"/>
        <v>5262</v>
      </c>
      <c r="G41" s="262"/>
      <c r="I41" s="262"/>
      <c r="J41" s="262"/>
      <c r="L41" s="220"/>
      <c r="P41" s="210">
        <f t="shared" si="2"/>
        <v>1894</v>
      </c>
    </row>
    <row r="42" spans="1:16" x14ac:dyDescent="0.2">
      <c r="A42" s="216">
        <v>42</v>
      </c>
      <c r="B42" s="255">
        <v>41.69</v>
      </c>
      <c r="C42" s="210">
        <f>'soust.uk.JMK př.č.2'!$O$72+'soust.uk.JMK př.č.2'!$P$72</f>
        <v>18172</v>
      </c>
      <c r="D42" s="210">
        <f>'soust.uk.JMK př.č.2'!$L$72</f>
        <v>48</v>
      </c>
      <c r="E42" s="210">
        <f t="shared" si="0"/>
        <v>7162</v>
      </c>
      <c r="F42" s="210">
        <f t="shared" si="1"/>
        <v>5231</v>
      </c>
      <c r="G42" s="262"/>
      <c r="I42" s="262"/>
      <c r="J42" s="262"/>
      <c r="L42" s="220"/>
      <c r="P42" s="210">
        <f t="shared" si="2"/>
        <v>1883</v>
      </c>
    </row>
    <row r="43" spans="1:16" x14ac:dyDescent="0.2">
      <c r="A43" s="216">
        <v>43</v>
      </c>
      <c r="B43" s="255">
        <v>41.94</v>
      </c>
      <c r="C43" s="210">
        <f>'soust.uk.JMK př.č.2'!$O$72+'soust.uk.JMK př.č.2'!$P$72</f>
        <v>18172</v>
      </c>
      <c r="D43" s="210">
        <f>'soust.uk.JMK př.č.2'!$L$72</f>
        <v>48</v>
      </c>
      <c r="E43" s="210">
        <f t="shared" si="0"/>
        <v>7119</v>
      </c>
      <c r="F43" s="210">
        <f t="shared" si="1"/>
        <v>5199</v>
      </c>
      <c r="G43" s="262"/>
      <c r="I43" s="262"/>
      <c r="J43" s="262"/>
      <c r="L43" s="220"/>
      <c r="P43" s="210">
        <f t="shared" si="2"/>
        <v>1872</v>
      </c>
    </row>
    <row r="44" spans="1:16" x14ac:dyDescent="0.2">
      <c r="A44" s="216">
        <v>44</v>
      </c>
      <c r="B44" s="255">
        <v>42.19</v>
      </c>
      <c r="C44" s="210">
        <f>'soust.uk.JMK př.č.2'!$O$72+'soust.uk.JMK př.č.2'!$P$72</f>
        <v>18172</v>
      </c>
      <c r="D44" s="210">
        <f>'soust.uk.JMK př.č.2'!$L$72</f>
        <v>48</v>
      </c>
      <c r="E44" s="210">
        <f t="shared" si="0"/>
        <v>7078</v>
      </c>
      <c r="F44" s="210">
        <f t="shared" si="1"/>
        <v>5169</v>
      </c>
      <c r="G44" s="262"/>
      <c r="I44" s="262"/>
      <c r="J44" s="262"/>
      <c r="L44" s="220"/>
      <c r="P44" s="210">
        <f t="shared" si="2"/>
        <v>1861</v>
      </c>
    </row>
    <row r="45" spans="1:16" x14ac:dyDescent="0.2">
      <c r="A45" s="216">
        <v>45</v>
      </c>
      <c r="B45" s="255">
        <v>42.43</v>
      </c>
      <c r="C45" s="210">
        <f>'soust.uk.JMK př.č.2'!$O$72+'soust.uk.JMK př.č.2'!$P$72</f>
        <v>18172</v>
      </c>
      <c r="D45" s="210">
        <f>'soust.uk.JMK př.č.2'!$L$72</f>
        <v>48</v>
      </c>
      <c r="E45" s="210">
        <f t="shared" si="0"/>
        <v>7037</v>
      </c>
      <c r="F45" s="210">
        <f t="shared" si="1"/>
        <v>5139</v>
      </c>
      <c r="G45" s="262"/>
      <c r="I45" s="262"/>
      <c r="J45" s="262"/>
      <c r="L45" s="220"/>
      <c r="P45" s="210">
        <f t="shared" si="2"/>
        <v>1850</v>
      </c>
    </row>
    <row r="46" spans="1:16" x14ac:dyDescent="0.2">
      <c r="A46" s="216">
        <v>46</v>
      </c>
      <c r="B46" s="255">
        <v>42.66</v>
      </c>
      <c r="C46" s="210">
        <f>'soust.uk.JMK př.č.2'!$O$72+'soust.uk.JMK př.č.2'!$P$72</f>
        <v>18172</v>
      </c>
      <c r="D46" s="210">
        <f>'soust.uk.JMK př.č.2'!$L$72</f>
        <v>48</v>
      </c>
      <c r="E46" s="210">
        <f t="shared" si="0"/>
        <v>7000</v>
      </c>
      <c r="F46" s="210">
        <f t="shared" si="1"/>
        <v>5112</v>
      </c>
      <c r="G46" s="262"/>
      <c r="I46" s="262"/>
      <c r="J46" s="262"/>
      <c r="L46" s="220"/>
      <c r="P46" s="210">
        <f t="shared" si="2"/>
        <v>1840</v>
      </c>
    </row>
    <row r="47" spans="1:16" x14ac:dyDescent="0.2">
      <c r="A47" s="216">
        <v>47</v>
      </c>
      <c r="B47" s="255">
        <v>42.9</v>
      </c>
      <c r="C47" s="210">
        <f>'soust.uk.JMK př.č.2'!$O$72+'soust.uk.JMK př.č.2'!$P$72</f>
        <v>18172</v>
      </c>
      <c r="D47" s="210">
        <f>'soust.uk.JMK př.č.2'!$L$72</f>
        <v>48</v>
      </c>
      <c r="E47" s="210">
        <f t="shared" si="0"/>
        <v>6961</v>
      </c>
      <c r="F47" s="210">
        <f t="shared" si="1"/>
        <v>5083</v>
      </c>
      <c r="G47" s="262"/>
      <c r="I47" s="262"/>
      <c r="J47" s="262"/>
      <c r="L47" s="220"/>
      <c r="P47" s="210">
        <f t="shared" si="2"/>
        <v>1830</v>
      </c>
    </row>
    <row r="48" spans="1:16" x14ac:dyDescent="0.2">
      <c r="A48" s="216">
        <v>48</v>
      </c>
      <c r="B48" s="255">
        <v>43.13</v>
      </c>
      <c r="C48" s="210">
        <f>'soust.uk.JMK př.č.2'!$O$72+'soust.uk.JMK př.č.2'!$P$72</f>
        <v>18172</v>
      </c>
      <c r="D48" s="210">
        <f>'soust.uk.JMK př.č.2'!$L$72</f>
        <v>48</v>
      </c>
      <c r="E48" s="210">
        <f t="shared" si="0"/>
        <v>6924</v>
      </c>
      <c r="F48" s="210">
        <f t="shared" si="1"/>
        <v>5056</v>
      </c>
      <c r="G48" s="262"/>
      <c r="I48" s="262"/>
      <c r="J48" s="262"/>
      <c r="L48" s="220"/>
      <c r="P48" s="210">
        <f t="shared" si="2"/>
        <v>1820</v>
      </c>
    </row>
    <row r="49" spans="1:16" x14ac:dyDescent="0.2">
      <c r="A49" s="216">
        <v>49</v>
      </c>
      <c r="B49" s="255">
        <v>43.36</v>
      </c>
      <c r="C49" s="210">
        <f>'soust.uk.JMK př.č.2'!$O$72+'soust.uk.JMK př.č.2'!$P$72</f>
        <v>18172</v>
      </c>
      <c r="D49" s="210">
        <f>'soust.uk.JMK př.č.2'!$L$72</f>
        <v>48</v>
      </c>
      <c r="E49" s="210">
        <f t="shared" si="0"/>
        <v>6887</v>
      </c>
      <c r="F49" s="210">
        <f t="shared" si="1"/>
        <v>5029</v>
      </c>
      <c r="G49" s="262"/>
      <c r="I49" s="262"/>
      <c r="J49" s="262"/>
      <c r="L49" s="220"/>
      <c r="P49" s="210">
        <f t="shared" si="2"/>
        <v>1810</v>
      </c>
    </row>
    <row r="50" spans="1:16" x14ac:dyDescent="0.2">
      <c r="A50" s="216">
        <v>50</v>
      </c>
      <c r="B50" s="255">
        <v>43.58</v>
      </c>
      <c r="C50" s="210">
        <f>'soust.uk.JMK př.č.2'!$O$72+'soust.uk.JMK př.č.2'!$P$72</f>
        <v>18172</v>
      </c>
      <c r="D50" s="210">
        <f>'soust.uk.JMK př.č.2'!$L$72</f>
        <v>48</v>
      </c>
      <c r="E50" s="210">
        <f t="shared" si="0"/>
        <v>6853</v>
      </c>
      <c r="F50" s="210">
        <f t="shared" si="1"/>
        <v>5004</v>
      </c>
      <c r="G50" s="262"/>
      <c r="I50" s="262"/>
      <c r="J50" s="262"/>
      <c r="L50" s="220"/>
      <c r="P50" s="210">
        <f t="shared" si="2"/>
        <v>1801</v>
      </c>
    </row>
    <row r="51" spans="1:16" x14ac:dyDescent="0.2">
      <c r="A51" s="216">
        <v>51</v>
      </c>
      <c r="B51" s="255">
        <v>43.8</v>
      </c>
      <c r="C51" s="210">
        <f>'soust.uk.JMK př.č.2'!$O$72+'soust.uk.JMK př.č.2'!$P$72</f>
        <v>18172</v>
      </c>
      <c r="D51" s="210">
        <f>'soust.uk.JMK př.č.2'!$L$72</f>
        <v>48</v>
      </c>
      <c r="E51" s="210">
        <f t="shared" si="0"/>
        <v>6819</v>
      </c>
      <c r="F51" s="210">
        <f t="shared" si="1"/>
        <v>4979</v>
      </c>
      <c r="G51" s="262"/>
      <c r="I51" s="262"/>
      <c r="J51" s="262"/>
      <c r="L51" s="220"/>
      <c r="P51" s="210">
        <f t="shared" si="2"/>
        <v>1792</v>
      </c>
    </row>
    <row r="52" spans="1:16" x14ac:dyDescent="0.2">
      <c r="A52" s="216">
        <v>52</v>
      </c>
      <c r="B52" s="255">
        <v>44.02</v>
      </c>
      <c r="C52" s="210">
        <f>'soust.uk.JMK př.č.2'!$O$72+'soust.uk.JMK př.č.2'!$P$72</f>
        <v>18172</v>
      </c>
      <c r="D52" s="210">
        <f>'soust.uk.JMK př.č.2'!$L$72</f>
        <v>48</v>
      </c>
      <c r="E52" s="210">
        <f t="shared" si="0"/>
        <v>6785</v>
      </c>
      <c r="F52" s="210">
        <f t="shared" si="1"/>
        <v>4954</v>
      </c>
      <c r="G52" s="262"/>
      <c r="I52" s="262"/>
      <c r="J52" s="262"/>
      <c r="L52" s="220"/>
      <c r="P52" s="210">
        <f t="shared" si="2"/>
        <v>1783</v>
      </c>
    </row>
    <row r="53" spans="1:16" x14ac:dyDescent="0.2">
      <c r="A53" s="216">
        <v>53</v>
      </c>
      <c r="B53" s="255">
        <v>44.23</v>
      </c>
      <c r="C53" s="210">
        <f>'soust.uk.JMK př.č.2'!$O$72+'soust.uk.JMK př.č.2'!$P$72</f>
        <v>18172</v>
      </c>
      <c r="D53" s="210">
        <f>'soust.uk.JMK př.č.2'!$L$72</f>
        <v>48</v>
      </c>
      <c r="E53" s="210">
        <f t="shared" si="0"/>
        <v>6753</v>
      </c>
      <c r="F53" s="210">
        <f t="shared" si="1"/>
        <v>4930</v>
      </c>
      <c r="G53" s="262"/>
      <c r="I53" s="262"/>
      <c r="J53" s="262"/>
      <c r="L53" s="220"/>
      <c r="P53" s="210">
        <f t="shared" si="2"/>
        <v>1775</v>
      </c>
    </row>
    <row r="54" spans="1:16" x14ac:dyDescent="0.2">
      <c r="A54" s="216">
        <v>54</v>
      </c>
      <c r="B54" s="255">
        <v>44.44</v>
      </c>
      <c r="C54" s="210">
        <f>'soust.uk.JMK př.č.2'!$O$72+'soust.uk.JMK př.č.2'!$P$72</f>
        <v>18172</v>
      </c>
      <c r="D54" s="210">
        <f>'soust.uk.JMK př.č.2'!$L$72</f>
        <v>48</v>
      </c>
      <c r="E54" s="210">
        <f t="shared" si="0"/>
        <v>6722</v>
      </c>
      <c r="F54" s="210">
        <f t="shared" si="1"/>
        <v>4907</v>
      </c>
      <c r="G54" s="262"/>
      <c r="I54" s="262"/>
      <c r="J54" s="262"/>
      <c r="L54" s="220"/>
      <c r="P54" s="210">
        <f t="shared" si="2"/>
        <v>1767</v>
      </c>
    </row>
    <row r="55" spans="1:16" x14ac:dyDescent="0.2">
      <c r="A55" s="216">
        <v>55</v>
      </c>
      <c r="B55" s="255">
        <v>44.65</v>
      </c>
      <c r="C55" s="210">
        <f>'soust.uk.JMK př.č.2'!$O$72+'soust.uk.JMK př.č.2'!$P$72</f>
        <v>18172</v>
      </c>
      <c r="D55" s="210">
        <f>'soust.uk.JMK př.č.2'!$L$72</f>
        <v>48</v>
      </c>
      <c r="E55" s="210">
        <f t="shared" si="0"/>
        <v>6690</v>
      </c>
      <c r="F55" s="210">
        <f t="shared" si="1"/>
        <v>4884</v>
      </c>
      <c r="G55" s="262"/>
      <c r="I55" s="262"/>
      <c r="J55" s="262"/>
      <c r="L55" s="220"/>
      <c r="P55" s="210">
        <f t="shared" si="2"/>
        <v>1758</v>
      </c>
    </row>
    <row r="56" spans="1:16" x14ac:dyDescent="0.2">
      <c r="A56" s="216">
        <v>56</v>
      </c>
      <c r="B56" s="255">
        <v>44.85</v>
      </c>
      <c r="C56" s="210">
        <f>'soust.uk.JMK př.č.2'!$O$72+'soust.uk.JMK př.č.2'!$P$72</f>
        <v>18172</v>
      </c>
      <c r="D56" s="210">
        <f>'soust.uk.JMK př.č.2'!$L$72</f>
        <v>48</v>
      </c>
      <c r="E56" s="210">
        <f t="shared" si="0"/>
        <v>6660</v>
      </c>
      <c r="F56" s="210">
        <f t="shared" si="1"/>
        <v>4862</v>
      </c>
      <c r="G56" s="262"/>
      <c r="I56" s="262"/>
      <c r="J56" s="262"/>
      <c r="L56" s="220"/>
      <c r="P56" s="210">
        <f t="shared" si="2"/>
        <v>1750</v>
      </c>
    </row>
    <row r="57" spans="1:16" x14ac:dyDescent="0.2">
      <c r="A57" s="216">
        <v>57</v>
      </c>
      <c r="B57" s="255">
        <v>45.05</v>
      </c>
      <c r="C57" s="210">
        <f>'soust.uk.JMK př.č.2'!$O$72+'soust.uk.JMK př.č.2'!$P$72</f>
        <v>18172</v>
      </c>
      <c r="D57" s="210">
        <f>'soust.uk.JMK př.č.2'!$L$72</f>
        <v>48</v>
      </c>
      <c r="E57" s="210">
        <f t="shared" si="0"/>
        <v>6630</v>
      </c>
      <c r="F57" s="210">
        <f t="shared" si="1"/>
        <v>4840</v>
      </c>
      <c r="G57" s="262"/>
      <c r="I57" s="262"/>
      <c r="J57" s="262"/>
      <c r="L57" s="220"/>
      <c r="P57" s="210">
        <f t="shared" si="2"/>
        <v>1742</v>
      </c>
    </row>
    <row r="58" spans="1:16" x14ac:dyDescent="0.2">
      <c r="A58" s="216">
        <v>58</v>
      </c>
      <c r="B58" s="255">
        <v>45.25</v>
      </c>
      <c r="C58" s="210">
        <f>'soust.uk.JMK př.č.2'!$O$72+'soust.uk.JMK př.č.2'!$P$72</f>
        <v>18172</v>
      </c>
      <c r="D58" s="210">
        <f>'soust.uk.JMK př.č.2'!$L$72</f>
        <v>48</v>
      </c>
      <c r="E58" s="210">
        <f t="shared" si="0"/>
        <v>6602</v>
      </c>
      <c r="F58" s="210">
        <f t="shared" si="1"/>
        <v>4819</v>
      </c>
      <c r="G58" s="262"/>
      <c r="I58" s="262"/>
      <c r="J58" s="262"/>
      <c r="L58" s="220"/>
      <c r="P58" s="210">
        <f t="shared" si="2"/>
        <v>1735</v>
      </c>
    </row>
    <row r="59" spans="1:16" x14ac:dyDescent="0.2">
      <c r="A59" s="216">
        <v>59</v>
      </c>
      <c r="B59" s="255">
        <v>45.45</v>
      </c>
      <c r="C59" s="210">
        <f>'soust.uk.JMK př.č.2'!$O$72+'soust.uk.JMK př.č.2'!$P$72</f>
        <v>18172</v>
      </c>
      <c r="D59" s="210">
        <f>'soust.uk.JMK př.č.2'!$L$72</f>
        <v>48</v>
      </c>
      <c r="E59" s="210">
        <f t="shared" si="0"/>
        <v>6573</v>
      </c>
      <c r="F59" s="210">
        <f t="shared" si="1"/>
        <v>4798</v>
      </c>
      <c r="G59" s="262"/>
      <c r="I59" s="262"/>
      <c r="J59" s="262"/>
      <c r="L59" s="220"/>
      <c r="P59" s="210">
        <f t="shared" si="2"/>
        <v>1727</v>
      </c>
    </row>
    <row r="60" spans="1:16" x14ac:dyDescent="0.2">
      <c r="A60" s="216">
        <v>60</v>
      </c>
      <c r="B60" s="255">
        <v>45.64</v>
      </c>
      <c r="C60" s="210">
        <f>'soust.uk.JMK př.č.2'!$O$72+'soust.uk.JMK př.č.2'!$P$72</f>
        <v>18172</v>
      </c>
      <c r="D60" s="210">
        <f>'soust.uk.JMK př.č.2'!$L$72</f>
        <v>48</v>
      </c>
      <c r="E60" s="210">
        <f t="shared" si="0"/>
        <v>6546</v>
      </c>
      <c r="F60" s="210">
        <f t="shared" si="1"/>
        <v>4778</v>
      </c>
      <c r="G60" s="262"/>
      <c r="I60" s="262"/>
      <c r="J60" s="262"/>
      <c r="L60" s="220"/>
      <c r="P60" s="210">
        <f t="shared" si="2"/>
        <v>1720</v>
      </c>
    </row>
    <row r="61" spans="1:16" x14ac:dyDescent="0.2">
      <c r="A61" s="216">
        <v>61</v>
      </c>
      <c r="B61" s="255">
        <v>45.83</v>
      </c>
      <c r="C61" s="210">
        <f>'soust.uk.JMK př.č.2'!$O$72+'soust.uk.JMK př.č.2'!$P$72</f>
        <v>18172</v>
      </c>
      <c r="D61" s="210">
        <f>'soust.uk.JMK př.č.2'!$L$72</f>
        <v>48</v>
      </c>
      <c r="E61" s="210">
        <f t="shared" si="0"/>
        <v>6519</v>
      </c>
      <c r="F61" s="210">
        <f t="shared" si="1"/>
        <v>4758</v>
      </c>
      <c r="G61" s="262"/>
      <c r="I61" s="262"/>
      <c r="J61" s="262"/>
      <c r="L61" s="220"/>
      <c r="P61" s="210">
        <f t="shared" si="2"/>
        <v>1713</v>
      </c>
    </row>
    <row r="62" spans="1:16" x14ac:dyDescent="0.2">
      <c r="A62" s="216">
        <v>62</v>
      </c>
      <c r="B62" s="255">
        <v>46.01</v>
      </c>
      <c r="C62" s="210">
        <f>'soust.uk.JMK př.č.2'!$O$72+'soust.uk.JMK př.č.2'!$P$72</f>
        <v>18172</v>
      </c>
      <c r="D62" s="210">
        <f>'soust.uk.JMK př.č.2'!$L$72</f>
        <v>48</v>
      </c>
      <c r="E62" s="210">
        <f t="shared" si="0"/>
        <v>6493</v>
      </c>
      <c r="F62" s="210">
        <f t="shared" si="1"/>
        <v>4739</v>
      </c>
      <c r="G62" s="262"/>
      <c r="I62" s="262"/>
      <c r="J62" s="262"/>
      <c r="L62" s="220"/>
      <c r="P62" s="210">
        <f t="shared" si="2"/>
        <v>1706</v>
      </c>
    </row>
    <row r="63" spans="1:16" x14ac:dyDescent="0.2">
      <c r="A63" s="216">
        <v>63</v>
      </c>
      <c r="B63" s="255">
        <v>46.2</v>
      </c>
      <c r="C63" s="210">
        <f>'soust.uk.JMK př.č.2'!$O$72+'soust.uk.JMK př.č.2'!$P$72</f>
        <v>18172</v>
      </c>
      <c r="D63" s="210">
        <f>'soust.uk.JMK př.č.2'!$L$72</f>
        <v>48</v>
      </c>
      <c r="E63" s="210">
        <f t="shared" si="0"/>
        <v>6467</v>
      </c>
      <c r="F63" s="210">
        <f t="shared" si="1"/>
        <v>4720</v>
      </c>
      <c r="G63" s="262"/>
      <c r="I63" s="262"/>
      <c r="J63" s="262"/>
      <c r="L63" s="220"/>
      <c r="P63" s="210">
        <f t="shared" si="2"/>
        <v>1699</v>
      </c>
    </row>
    <row r="64" spans="1:16" x14ac:dyDescent="0.2">
      <c r="A64" s="216">
        <v>64</v>
      </c>
      <c r="B64" s="255">
        <v>46.38</v>
      </c>
      <c r="C64" s="210">
        <f>'soust.uk.JMK př.č.2'!$O$72+'soust.uk.JMK př.č.2'!$P$72</f>
        <v>18172</v>
      </c>
      <c r="D64" s="210">
        <f>'soust.uk.JMK př.č.2'!$L$72</f>
        <v>48</v>
      </c>
      <c r="E64" s="210">
        <f t="shared" si="0"/>
        <v>6443</v>
      </c>
      <c r="F64" s="210">
        <f t="shared" si="1"/>
        <v>4702</v>
      </c>
      <c r="G64" s="262"/>
      <c r="I64" s="262"/>
      <c r="J64" s="262"/>
      <c r="L64" s="220"/>
      <c r="P64" s="210">
        <f t="shared" si="2"/>
        <v>1693</v>
      </c>
    </row>
    <row r="65" spans="1:16" x14ac:dyDescent="0.2">
      <c r="A65" s="216">
        <v>65</v>
      </c>
      <c r="B65" s="255">
        <v>46.56</v>
      </c>
      <c r="C65" s="210">
        <f>'soust.uk.JMK př.č.2'!$O$72+'soust.uk.JMK př.č.2'!$P$72</f>
        <v>18172</v>
      </c>
      <c r="D65" s="210">
        <f>'soust.uk.JMK př.č.2'!$L$72</f>
        <v>48</v>
      </c>
      <c r="E65" s="210">
        <f t="shared" si="0"/>
        <v>6418</v>
      </c>
      <c r="F65" s="210">
        <f t="shared" si="1"/>
        <v>4684</v>
      </c>
      <c r="G65" s="262"/>
      <c r="I65" s="262"/>
      <c r="J65" s="262"/>
      <c r="L65" s="220"/>
      <c r="P65" s="210">
        <f t="shared" si="2"/>
        <v>1686</v>
      </c>
    </row>
    <row r="66" spans="1:16" x14ac:dyDescent="0.2">
      <c r="A66" s="216">
        <v>66</v>
      </c>
      <c r="B66" s="255">
        <v>46.73</v>
      </c>
      <c r="C66" s="210">
        <f>'soust.uk.JMK př.č.2'!$O$72+'soust.uk.JMK př.č.2'!$P$72</f>
        <v>18172</v>
      </c>
      <c r="D66" s="210">
        <f>'soust.uk.JMK př.č.2'!$L$72</f>
        <v>48</v>
      </c>
      <c r="E66" s="210">
        <f t="shared" si="0"/>
        <v>6394</v>
      </c>
      <c r="F66" s="210">
        <f t="shared" si="1"/>
        <v>4666</v>
      </c>
      <c r="G66" s="262"/>
      <c r="I66" s="262"/>
      <c r="J66" s="262"/>
      <c r="L66" s="220"/>
      <c r="P66" s="210">
        <f t="shared" si="2"/>
        <v>1680</v>
      </c>
    </row>
    <row r="67" spans="1:16" x14ac:dyDescent="0.2">
      <c r="A67" s="216">
        <v>67</v>
      </c>
      <c r="B67" s="255">
        <v>46.91</v>
      </c>
      <c r="C67" s="210">
        <f>'soust.uk.JMK př.č.2'!$O$72+'soust.uk.JMK př.č.2'!$P$72</f>
        <v>18172</v>
      </c>
      <c r="D67" s="210">
        <f>'soust.uk.JMK př.č.2'!$L$72</f>
        <v>48</v>
      </c>
      <c r="E67" s="210">
        <f t="shared" si="0"/>
        <v>6371</v>
      </c>
      <c r="F67" s="210">
        <f t="shared" si="1"/>
        <v>4649</v>
      </c>
      <c r="G67" s="262"/>
      <c r="I67" s="262"/>
      <c r="J67" s="262"/>
      <c r="L67" s="220"/>
      <c r="P67" s="210">
        <f t="shared" si="2"/>
        <v>1674</v>
      </c>
    </row>
    <row r="68" spans="1:16" x14ac:dyDescent="0.2">
      <c r="A68" s="216">
        <v>68</v>
      </c>
      <c r="B68" s="255">
        <v>47.08</v>
      </c>
      <c r="C68" s="210">
        <f>'soust.uk.JMK př.č.2'!$O$72+'soust.uk.JMK př.č.2'!$P$72</f>
        <v>18172</v>
      </c>
      <c r="D68" s="210">
        <f>'soust.uk.JMK př.č.2'!$L$72</f>
        <v>48</v>
      </c>
      <c r="E68" s="210">
        <f t="shared" si="0"/>
        <v>6348</v>
      </c>
      <c r="F68" s="210">
        <f t="shared" si="1"/>
        <v>4632</v>
      </c>
      <c r="G68" s="262"/>
      <c r="I68" s="262"/>
      <c r="J68" s="262"/>
      <c r="L68" s="220"/>
      <c r="P68" s="210">
        <f t="shared" si="2"/>
        <v>1668</v>
      </c>
    </row>
    <row r="69" spans="1:16" x14ac:dyDescent="0.2">
      <c r="A69" s="216">
        <v>69</v>
      </c>
      <c r="B69" s="255">
        <v>47.24</v>
      </c>
      <c r="C69" s="210">
        <f>'soust.uk.JMK př.č.2'!$O$72+'soust.uk.JMK př.č.2'!$P$72</f>
        <v>18172</v>
      </c>
      <c r="D69" s="210">
        <f>'soust.uk.JMK př.č.2'!$L$72</f>
        <v>48</v>
      </c>
      <c r="E69" s="210">
        <f t="shared" si="0"/>
        <v>6326</v>
      </c>
      <c r="F69" s="210">
        <f t="shared" si="1"/>
        <v>4616</v>
      </c>
      <c r="G69" s="262"/>
      <c r="I69" s="262"/>
      <c r="J69" s="262"/>
      <c r="L69" s="220"/>
      <c r="P69" s="210">
        <f t="shared" si="2"/>
        <v>1662</v>
      </c>
    </row>
    <row r="70" spans="1:16" x14ac:dyDescent="0.2">
      <c r="A70" s="216">
        <v>70</v>
      </c>
      <c r="B70" s="255">
        <v>47.41</v>
      </c>
      <c r="C70" s="210">
        <f>'soust.uk.JMK př.č.2'!$O$72+'soust.uk.JMK př.č.2'!$P$72</f>
        <v>18172</v>
      </c>
      <c r="D70" s="210">
        <f>'soust.uk.JMK př.č.2'!$L$72</f>
        <v>48</v>
      </c>
      <c r="E70" s="210">
        <f t="shared" si="0"/>
        <v>6304</v>
      </c>
      <c r="F70" s="210">
        <f t="shared" si="1"/>
        <v>4600</v>
      </c>
      <c r="G70" s="262"/>
      <c r="I70" s="262"/>
      <c r="J70" s="262"/>
      <c r="L70" s="220"/>
      <c r="P70" s="210">
        <f t="shared" si="2"/>
        <v>1656</v>
      </c>
    </row>
    <row r="71" spans="1:16" x14ac:dyDescent="0.2">
      <c r="A71" s="216">
        <v>71</v>
      </c>
      <c r="B71" s="255">
        <v>47.57</v>
      </c>
      <c r="C71" s="210">
        <f>'soust.uk.JMK př.č.2'!$O$72+'soust.uk.JMK př.č.2'!$P$72</f>
        <v>18172</v>
      </c>
      <c r="D71" s="210">
        <f>'soust.uk.JMK př.č.2'!$L$72</f>
        <v>48</v>
      </c>
      <c r="E71" s="210">
        <f t="shared" si="0"/>
        <v>6282</v>
      </c>
      <c r="F71" s="210">
        <f t="shared" si="1"/>
        <v>4584</v>
      </c>
      <c r="G71" s="262"/>
      <c r="I71" s="262"/>
      <c r="J71" s="262"/>
      <c r="L71" s="220"/>
      <c r="P71" s="210">
        <f t="shared" si="2"/>
        <v>1650</v>
      </c>
    </row>
    <row r="72" spans="1:16" x14ac:dyDescent="0.2">
      <c r="A72" s="216">
        <v>72</v>
      </c>
      <c r="B72" s="255">
        <v>47.73</v>
      </c>
      <c r="C72" s="210">
        <f>'soust.uk.JMK př.č.2'!$O$72+'soust.uk.JMK př.č.2'!$P$72</f>
        <v>18172</v>
      </c>
      <c r="D72" s="210">
        <f>'soust.uk.JMK př.č.2'!$L$72</f>
        <v>48</v>
      </c>
      <c r="E72" s="210">
        <f t="shared" si="0"/>
        <v>6262</v>
      </c>
      <c r="F72" s="210">
        <f t="shared" si="1"/>
        <v>4569</v>
      </c>
      <c r="G72" s="262"/>
      <c r="I72" s="262"/>
      <c r="J72" s="262"/>
      <c r="L72" s="220"/>
      <c r="P72" s="210">
        <f t="shared" si="2"/>
        <v>1645</v>
      </c>
    </row>
    <row r="73" spans="1:16" x14ac:dyDescent="0.2">
      <c r="A73" s="216">
        <v>73</v>
      </c>
      <c r="B73" s="255">
        <v>47.89</v>
      </c>
      <c r="C73" s="210">
        <f>'soust.uk.JMK př.č.2'!$O$72+'soust.uk.JMK př.č.2'!$P$72</f>
        <v>18172</v>
      </c>
      <c r="D73" s="210">
        <f>'soust.uk.JMK př.č.2'!$L$72</f>
        <v>48</v>
      </c>
      <c r="E73" s="210">
        <f t="shared" si="0"/>
        <v>6240</v>
      </c>
      <c r="F73" s="210">
        <f t="shared" si="1"/>
        <v>4553</v>
      </c>
      <c r="G73" s="262"/>
      <c r="I73" s="262"/>
      <c r="J73" s="262"/>
      <c r="L73" s="220"/>
      <c r="P73" s="210">
        <f t="shared" si="2"/>
        <v>1639</v>
      </c>
    </row>
    <row r="74" spans="1:16" x14ac:dyDescent="0.2">
      <c r="A74" s="216">
        <v>74</v>
      </c>
      <c r="B74" s="255">
        <v>48.05</v>
      </c>
      <c r="C74" s="210">
        <f>'soust.uk.JMK př.č.2'!$O$72+'soust.uk.JMK př.č.2'!$P$72</f>
        <v>18172</v>
      </c>
      <c r="D74" s="210">
        <f>'soust.uk.JMK př.č.2'!$L$72</f>
        <v>48</v>
      </c>
      <c r="E74" s="210">
        <f t="shared" si="0"/>
        <v>6220</v>
      </c>
      <c r="F74" s="210">
        <f t="shared" si="1"/>
        <v>4538</v>
      </c>
      <c r="G74" s="262"/>
      <c r="I74" s="262"/>
      <c r="J74" s="262"/>
      <c r="L74" s="220"/>
      <c r="P74" s="210">
        <f t="shared" si="2"/>
        <v>1634</v>
      </c>
    </row>
    <row r="75" spans="1:16" x14ac:dyDescent="0.2">
      <c r="A75" s="216">
        <v>75</v>
      </c>
      <c r="B75" s="255">
        <v>48.2</v>
      </c>
      <c r="C75" s="210">
        <f>'soust.uk.JMK př.č.2'!$O$72+'soust.uk.JMK př.č.2'!$P$72</f>
        <v>18172</v>
      </c>
      <c r="D75" s="210">
        <f>'soust.uk.JMK př.č.2'!$L$72</f>
        <v>48</v>
      </c>
      <c r="E75" s="210">
        <f t="shared" si="0"/>
        <v>6201</v>
      </c>
      <c r="F75" s="210">
        <f t="shared" si="1"/>
        <v>4524</v>
      </c>
      <c r="G75" s="262"/>
      <c r="H75" s="194"/>
      <c r="I75" s="262"/>
      <c r="J75" s="262"/>
      <c r="K75" s="194"/>
      <c r="L75" s="220"/>
      <c r="P75" s="210">
        <f t="shared" si="2"/>
        <v>1629</v>
      </c>
    </row>
    <row r="76" spans="1:16" x14ac:dyDescent="0.2">
      <c r="A76" s="216">
        <v>76</v>
      </c>
      <c r="B76" s="255">
        <v>48.35</v>
      </c>
      <c r="C76" s="210">
        <f>'soust.uk.JMK př.č.2'!$O$72+'soust.uk.JMK př.č.2'!$P$72</f>
        <v>18172</v>
      </c>
      <c r="D76" s="210">
        <f>'soust.uk.JMK př.č.2'!$L$72</f>
        <v>48</v>
      </c>
      <c r="E76" s="210">
        <f t="shared" si="0"/>
        <v>6182</v>
      </c>
      <c r="F76" s="210">
        <f t="shared" si="1"/>
        <v>4510</v>
      </c>
      <c r="G76" s="262"/>
      <c r="H76" s="215"/>
      <c r="I76" s="262"/>
      <c r="J76" s="262"/>
      <c r="K76" s="215"/>
      <c r="L76" s="220"/>
      <c r="M76" s="238"/>
      <c r="N76" s="215"/>
      <c r="P76" s="210">
        <f t="shared" si="2"/>
        <v>1624</v>
      </c>
    </row>
    <row r="77" spans="1:16" x14ac:dyDescent="0.2">
      <c r="A77" s="216">
        <v>77</v>
      </c>
      <c r="B77" s="255">
        <v>48.5</v>
      </c>
      <c r="C77" s="210">
        <f>'soust.uk.JMK př.č.2'!$O$72+'soust.uk.JMK př.č.2'!$P$72</f>
        <v>18172</v>
      </c>
      <c r="D77" s="210">
        <f>'soust.uk.JMK př.č.2'!$L$72</f>
        <v>48</v>
      </c>
      <c r="E77" s="210">
        <f t="shared" si="0"/>
        <v>6163</v>
      </c>
      <c r="F77" s="210">
        <f t="shared" si="1"/>
        <v>4496</v>
      </c>
      <c r="G77" s="262"/>
      <c r="H77" s="215"/>
      <c r="I77" s="262"/>
      <c r="J77" s="262"/>
      <c r="K77" s="215"/>
      <c r="L77" s="220"/>
      <c r="M77" s="238"/>
      <c r="N77" s="215"/>
      <c r="P77" s="210">
        <f t="shared" si="2"/>
        <v>1619</v>
      </c>
    </row>
    <row r="78" spans="1:16" x14ac:dyDescent="0.2">
      <c r="A78" s="216">
        <v>78</v>
      </c>
      <c r="B78" s="255">
        <v>48.65</v>
      </c>
      <c r="C78" s="210">
        <f>'soust.uk.JMK př.č.2'!$O$72+'soust.uk.JMK př.č.2'!$P$72</f>
        <v>18172</v>
      </c>
      <c r="D78" s="210">
        <f>'soust.uk.JMK př.č.2'!$L$72</f>
        <v>48</v>
      </c>
      <c r="E78" s="210">
        <f t="shared" ref="E78:E141" si="3">SUM(F78,P78,D78)</f>
        <v>6144</v>
      </c>
      <c r="F78" s="210">
        <f t="shared" ref="F78:F141" si="4">ROUND(1/B78*C78*12,0)</f>
        <v>4482</v>
      </c>
      <c r="G78" s="262"/>
      <c r="H78" s="215"/>
      <c r="I78" s="262"/>
      <c r="J78" s="262"/>
      <c r="K78" s="215"/>
      <c r="L78" s="220"/>
      <c r="M78" s="238"/>
      <c r="N78" s="215"/>
      <c r="P78" s="210">
        <f t="shared" si="2"/>
        <v>1614</v>
      </c>
    </row>
    <row r="79" spans="1:16" x14ac:dyDescent="0.2">
      <c r="A79" s="216">
        <v>79</v>
      </c>
      <c r="B79" s="255">
        <v>48.8</v>
      </c>
      <c r="C79" s="210">
        <f>'soust.uk.JMK př.č.2'!$O$72+'soust.uk.JMK př.č.2'!$P$72</f>
        <v>18172</v>
      </c>
      <c r="D79" s="210">
        <f>'soust.uk.JMK př.č.2'!$L$72</f>
        <v>48</v>
      </c>
      <c r="E79" s="210">
        <f t="shared" si="3"/>
        <v>6126</v>
      </c>
      <c r="F79" s="210">
        <f t="shared" si="4"/>
        <v>4469</v>
      </c>
      <c r="G79" s="262"/>
      <c r="H79" s="215"/>
      <c r="I79" s="262"/>
      <c r="J79" s="262"/>
      <c r="K79" s="215"/>
      <c r="L79" s="220"/>
      <c r="M79" s="238"/>
      <c r="N79" s="215"/>
      <c r="P79" s="210">
        <f t="shared" ref="P79:P142" si="5">ROUND((F79*36%),0)</f>
        <v>1609</v>
      </c>
    </row>
    <row r="80" spans="1:16" x14ac:dyDescent="0.2">
      <c r="A80" s="216">
        <v>80</v>
      </c>
      <c r="B80" s="255">
        <v>48.94</v>
      </c>
      <c r="C80" s="210">
        <f>'soust.uk.JMK př.č.2'!$O$72+'soust.uk.JMK př.č.2'!$P$72</f>
        <v>18172</v>
      </c>
      <c r="D80" s="210">
        <f>'soust.uk.JMK př.č.2'!$L$72</f>
        <v>48</v>
      </c>
      <c r="E80" s="210">
        <f t="shared" si="3"/>
        <v>6108</v>
      </c>
      <c r="F80" s="210">
        <f t="shared" si="4"/>
        <v>4456</v>
      </c>
      <c r="G80" s="262"/>
      <c r="H80" s="215"/>
      <c r="I80" s="262"/>
      <c r="J80" s="262"/>
      <c r="K80" s="215"/>
      <c r="L80" s="220"/>
      <c r="M80" s="238"/>
      <c r="N80" s="215"/>
      <c r="P80" s="210">
        <f t="shared" si="5"/>
        <v>1604</v>
      </c>
    </row>
    <row r="81" spans="1:16" x14ac:dyDescent="0.2">
      <c r="A81" s="216">
        <v>81</v>
      </c>
      <c r="B81" s="255">
        <v>49.08</v>
      </c>
      <c r="C81" s="210">
        <f>'soust.uk.JMK př.č.2'!$O$72+'soust.uk.JMK př.č.2'!$P$72</f>
        <v>18172</v>
      </c>
      <c r="D81" s="210">
        <f>'soust.uk.JMK př.č.2'!$L$72</f>
        <v>48</v>
      </c>
      <c r="E81" s="210">
        <f t="shared" si="3"/>
        <v>6090</v>
      </c>
      <c r="F81" s="210">
        <f t="shared" si="4"/>
        <v>4443</v>
      </c>
      <c r="G81" s="262"/>
      <c r="H81" s="215"/>
      <c r="I81" s="262"/>
      <c r="J81" s="262"/>
      <c r="K81" s="215"/>
      <c r="L81" s="220"/>
      <c r="M81" s="238"/>
      <c r="N81" s="215"/>
      <c r="P81" s="210">
        <f t="shared" si="5"/>
        <v>1599</v>
      </c>
    </row>
    <row r="82" spans="1:16" x14ac:dyDescent="0.2">
      <c r="A82" s="216">
        <v>82</v>
      </c>
      <c r="B82" s="255">
        <v>49.22</v>
      </c>
      <c r="C82" s="210">
        <f>'soust.uk.JMK př.č.2'!$O$72+'soust.uk.JMK př.č.2'!$P$72</f>
        <v>18172</v>
      </c>
      <c r="D82" s="210">
        <f>'soust.uk.JMK př.č.2'!$L$72</f>
        <v>48</v>
      </c>
      <c r="E82" s="210">
        <f t="shared" si="3"/>
        <v>6073</v>
      </c>
      <c r="F82" s="210">
        <f t="shared" si="4"/>
        <v>4430</v>
      </c>
      <c r="G82" s="262"/>
      <c r="H82" s="215"/>
      <c r="I82" s="262"/>
      <c r="J82" s="262"/>
      <c r="K82" s="215"/>
      <c r="L82" s="220"/>
      <c r="M82" s="238"/>
      <c r="N82" s="215"/>
      <c r="P82" s="210">
        <f t="shared" si="5"/>
        <v>1595</v>
      </c>
    </row>
    <row r="83" spans="1:16" x14ac:dyDescent="0.2">
      <c r="A83" s="216">
        <v>83</v>
      </c>
      <c r="B83" s="255">
        <v>49.36</v>
      </c>
      <c r="C83" s="210">
        <f>'soust.uk.JMK př.č.2'!$O$72+'soust.uk.JMK př.č.2'!$P$72</f>
        <v>18172</v>
      </c>
      <c r="D83" s="210">
        <f>'soust.uk.JMK př.č.2'!$L$72</f>
        <v>48</v>
      </c>
      <c r="E83" s="210">
        <f t="shared" si="3"/>
        <v>6056</v>
      </c>
      <c r="F83" s="210">
        <f t="shared" si="4"/>
        <v>4418</v>
      </c>
      <c r="G83" s="262"/>
      <c r="H83" s="215"/>
      <c r="I83" s="262"/>
      <c r="J83" s="262"/>
      <c r="K83" s="215"/>
      <c r="L83" s="220"/>
      <c r="M83" s="238"/>
      <c r="N83" s="215"/>
      <c r="P83" s="210">
        <f t="shared" si="5"/>
        <v>1590</v>
      </c>
    </row>
    <row r="84" spans="1:16" x14ac:dyDescent="0.2">
      <c r="A84" s="216">
        <v>84</v>
      </c>
      <c r="B84" s="255">
        <v>49.49</v>
      </c>
      <c r="C84" s="210">
        <f>'soust.uk.JMK př.č.2'!$O$72+'soust.uk.JMK př.č.2'!$P$72</f>
        <v>18172</v>
      </c>
      <c r="D84" s="210">
        <f>'soust.uk.JMK př.č.2'!$L$72</f>
        <v>48</v>
      </c>
      <c r="E84" s="210">
        <f t="shared" si="3"/>
        <v>6040</v>
      </c>
      <c r="F84" s="210">
        <f t="shared" si="4"/>
        <v>4406</v>
      </c>
      <c r="G84" s="262"/>
      <c r="H84" s="215"/>
      <c r="I84" s="262"/>
      <c r="J84" s="262"/>
      <c r="K84" s="215"/>
      <c r="L84" s="220"/>
      <c r="M84" s="238"/>
      <c r="N84" s="215"/>
      <c r="P84" s="210">
        <f t="shared" si="5"/>
        <v>1586</v>
      </c>
    </row>
    <row r="85" spans="1:16" x14ac:dyDescent="0.2">
      <c r="A85" s="216">
        <v>85</v>
      </c>
      <c r="B85" s="255">
        <v>49.63</v>
      </c>
      <c r="C85" s="210">
        <f>'soust.uk.JMK př.č.2'!$O$72+'soust.uk.JMK př.č.2'!$P$72</f>
        <v>18172</v>
      </c>
      <c r="D85" s="210">
        <f>'soust.uk.JMK př.č.2'!$L$72</f>
        <v>48</v>
      </c>
      <c r="E85" s="210">
        <f t="shared" si="3"/>
        <v>6024</v>
      </c>
      <c r="F85" s="210">
        <f t="shared" si="4"/>
        <v>4394</v>
      </c>
      <c r="G85" s="262"/>
      <c r="H85" s="215"/>
      <c r="I85" s="262"/>
      <c r="J85" s="262"/>
      <c r="K85" s="215"/>
      <c r="L85" s="220"/>
      <c r="M85" s="238"/>
      <c r="N85" s="215"/>
      <c r="P85" s="210">
        <f t="shared" si="5"/>
        <v>1582</v>
      </c>
    </row>
    <row r="86" spans="1:16" x14ac:dyDescent="0.2">
      <c r="A86" s="216">
        <v>86</v>
      </c>
      <c r="B86" s="255">
        <v>49.76</v>
      </c>
      <c r="C86" s="210">
        <f>'soust.uk.JMK př.č.2'!$O$72+'soust.uk.JMK př.č.2'!$P$72</f>
        <v>18172</v>
      </c>
      <c r="D86" s="210">
        <f>'soust.uk.JMK př.č.2'!$L$72</f>
        <v>48</v>
      </c>
      <c r="E86" s="210">
        <f t="shared" si="3"/>
        <v>6008</v>
      </c>
      <c r="F86" s="210">
        <f t="shared" si="4"/>
        <v>4382</v>
      </c>
      <c r="G86" s="262"/>
      <c r="H86" s="215"/>
      <c r="I86" s="262"/>
      <c r="J86" s="262"/>
      <c r="K86" s="215"/>
      <c r="L86" s="220"/>
      <c r="M86" s="238"/>
      <c r="N86" s="215"/>
      <c r="P86" s="210">
        <f t="shared" si="5"/>
        <v>1578</v>
      </c>
    </row>
    <row r="87" spans="1:16" x14ac:dyDescent="0.2">
      <c r="A87" s="216">
        <v>87</v>
      </c>
      <c r="B87" s="255">
        <v>49.89</v>
      </c>
      <c r="C87" s="210">
        <f>'soust.uk.JMK př.č.2'!$O$72+'soust.uk.JMK př.č.2'!$P$72</f>
        <v>18172</v>
      </c>
      <c r="D87" s="210">
        <f>'soust.uk.JMK př.č.2'!$L$72</f>
        <v>48</v>
      </c>
      <c r="E87" s="210">
        <f t="shared" si="3"/>
        <v>5993</v>
      </c>
      <c r="F87" s="210">
        <f t="shared" si="4"/>
        <v>4371</v>
      </c>
      <c r="G87" s="262"/>
      <c r="H87" s="215"/>
      <c r="I87" s="262"/>
      <c r="J87" s="262"/>
      <c r="K87" s="215"/>
      <c r="L87" s="220"/>
      <c r="M87" s="238"/>
      <c r="N87" s="215"/>
      <c r="P87" s="210">
        <f t="shared" si="5"/>
        <v>1574</v>
      </c>
    </row>
    <row r="88" spans="1:16" x14ac:dyDescent="0.2">
      <c r="A88" s="216">
        <v>88</v>
      </c>
      <c r="B88" s="255">
        <v>50.01</v>
      </c>
      <c r="C88" s="210">
        <f>'soust.uk.JMK př.č.2'!$O$72+'soust.uk.JMK př.č.2'!$P$72</f>
        <v>18172</v>
      </c>
      <c r="D88" s="210">
        <f>'soust.uk.JMK př.č.2'!$L$72</f>
        <v>48</v>
      </c>
      <c r="E88" s="210">
        <f t="shared" si="3"/>
        <v>5978</v>
      </c>
      <c r="F88" s="210">
        <f t="shared" si="4"/>
        <v>4360</v>
      </c>
      <c r="G88" s="262"/>
      <c r="H88" s="215"/>
      <c r="I88" s="262"/>
      <c r="J88" s="262"/>
      <c r="K88" s="215"/>
      <c r="L88" s="220"/>
      <c r="M88" s="238"/>
      <c r="N88" s="215"/>
      <c r="P88" s="210">
        <f t="shared" si="5"/>
        <v>1570</v>
      </c>
    </row>
    <row r="89" spans="1:16" x14ac:dyDescent="0.2">
      <c r="A89" s="216">
        <v>89</v>
      </c>
      <c r="B89" s="255">
        <v>50.14</v>
      </c>
      <c r="C89" s="210">
        <f>'soust.uk.JMK př.č.2'!$O$72+'soust.uk.JMK př.č.2'!$P$72</f>
        <v>18172</v>
      </c>
      <c r="D89" s="210">
        <f>'soust.uk.JMK př.č.2'!$L$72</f>
        <v>48</v>
      </c>
      <c r="E89" s="210">
        <f t="shared" si="3"/>
        <v>5963</v>
      </c>
      <c r="F89" s="210">
        <f t="shared" si="4"/>
        <v>4349</v>
      </c>
      <c r="G89" s="262"/>
      <c r="H89" s="215"/>
      <c r="I89" s="262"/>
      <c r="J89" s="262"/>
      <c r="K89" s="215"/>
      <c r="L89" s="220"/>
      <c r="M89" s="238"/>
      <c r="N89" s="215"/>
      <c r="P89" s="210">
        <f t="shared" si="5"/>
        <v>1566</v>
      </c>
    </row>
    <row r="90" spans="1:16" x14ac:dyDescent="0.2">
      <c r="A90" s="216">
        <v>90</v>
      </c>
      <c r="B90" s="255">
        <v>50.27</v>
      </c>
      <c r="C90" s="210">
        <f>'soust.uk.JMK př.č.2'!$O$72+'soust.uk.JMK př.č.2'!$P$72</f>
        <v>18172</v>
      </c>
      <c r="D90" s="210">
        <f>'soust.uk.JMK př.č.2'!$L$72</f>
        <v>48</v>
      </c>
      <c r="E90" s="210">
        <f t="shared" si="3"/>
        <v>5948</v>
      </c>
      <c r="F90" s="210">
        <f t="shared" si="4"/>
        <v>4338</v>
      </c>
      <c r="G90" s="262"/>
      <c r="H90" s="215"/>
      <c r="I90" s="262"/>
      <c r="J90" s="262"/>
      <c r="K90" s="215"/>
      <c r="L90" s="220"/>
      <c r="M90" s="238"/>
      <c r="N90" s="215"/>
      <c r="P90" s="210">
        <f t="shared" si="5"/>
        <v>1562</v>
      </c>
    </row>
    <row r="91" spans="1:16" x14ac:dyDescent="0.2">
      <c r="A91" s="216">
        <v>91</v>
      </c>
      <c r="B91" s="255">
        <v>50.39</v>
      </c>
      <c r="C91" s="210">
        <f>'soust.uk.JMK př.č.2'!$O$72+'soust.uk.JMK př.č.2'!$P$72</f>
        <v>18172</v>
      </c>
      <c r="D91" s="210">
        <f>'soust.uk.JMK př.č.2'!$L$72</f>
        <v>48</v>
      </c>
      <c r="E91" s="210">
        <f t="shared" si="3"/>
        <v>5934</v>
      </c>
      <c r="F91" s="210">
        <f t="shared" si="4"/>
        <v>4328</v>
      </c>
      <c r="G91" s="262"/>
      <c r="H91" s="215"/>
      <c r="I91" s="262"/>
      <c r="J91" s="262"/>
      <c r="K91" s="215"/>
      <c r="L91" s="220"/>
      <c r="M91" s="238"/>
      <c r="N91" s="215"/>
      <c r="P91" s="210">
        <f t="shared" si="5"/>
        <v>1558</v>
      </c>
    </row>
    <row r="92" spans="1:16" x14ac:dyDescent="0.2">
      <c r="A92" s="216">
        <v>92</v>
      </c>
      <c r="B92" s="255">
        <v>50.51</v>
      </c>
      <c r="C92" s="210">
        <f>'soust.uk.JMK př.č.2'!$O$72+'soust.uk.JMK př.č.2'!$P$72</f>
        <v>18172</v>
      </c>
      <c r="D92" s="210">
        <f>'soust.uk.JMK př.č.2'!$L$72</f>
        <v>48</v>
      </c>
      <c r="E92" s="210">
        <f t="shared" si="3"/>
        <v>5919</v>
      </c>
      <c r="F92" s="210">
        <f t="shared" si="4"/>
        <v>4317</v>
      </c>
      <c r="G92" s="262"/>
      <c r="H92" s="215"/>
      <c r="I92" s="262"/>
      <c r="J92" s="262"/>
      <c r="K92" s="215"/>
      <c r="L92" s="220"/>
      <c r="M92" s="238"/>
      <c r="N92" s="215"/>
      <c r="P92" s="210">
        <f t="shared" si="5"/>
        <v>1554</v>
      </c>
    </row>
    <row r="93" spans="1:16" x14ac:dyDescent="0.2">
      <c r="A93" s="216">
        <v>93</v>
      </c>
      <c r="B93" s="255">
        <v>50.63</v>
      </c>
      <c r="C93" s="210">
        <f>'soust.uk.JMK př.č.2'!$O$72+'soust.uk.JMK př.č.2'!$P$72</f>
        <v>18172</v>
      </c>
      <c r="D93" s="210">
        <f>'soust.uk.JMK př.č.2'!$L$72</f>
        <v>48</v>
      </c>
      <c r="E93" s="210">
        <f t="shared" si="3"/>
        <v>5906</v>
      </c>
      <c r="F93" s="210">
        <f t="shared" si="4"/>
        <v>4307</v>
      </c>
      <c r="G93" s="262"/>
      <c r="H93" s="215"/>
      <c r="I93" s="262"/>
      <c r="J93" s="262"/>
      <c r="K93" s="215"/>
      <c r="L93" s="220"/>
      <c r="M93" s="238"/>
      <c r="N93" s="215"/>
      <c r="P93" s="210">
        <f t="shared" si="5"/>
        <v>1551</v>
      </c>
    </row>
    <row r="94" spans="1:16" x14ac:dyDescent="0.2">
      <c r="A94" s="216">
        <v>94</v>
      </c>
      <c r="B94" s="255">
        <v>50.75</v>
      </c>
      <c r="C94" s="210">
        <f>'soust.uk.JMK př.č.2'!$O$72+'soust.uk.JMK př.č.2'!$P$72</f>
        <v>18172</v>
      </c>
      <c r="D94" s="210">
        <f>'soust.uk.JMK př.č.2'!$L$72</f>
        <v>48</v>
      </c>
      <c r="E94" s="210">
        <f t="shared" si="3"/>
        <v>5892</v>
      </c>
      <c r="F94" s="210">
        <f t="shared" si="4"/>
        <v>4297</v>
      </c>
      <c r="G94" s="262"/>
      <c r="H94" s="215"/>
      <c r="I94" s="262"/>
      <c r="J94" s="262"/>
      <c r="K94" s="215"/>
      <c r="L94" s="220"/>
      <c r="M94" s="238"/>
      <c r="N94" s="215"/>
      <c r="P94" s="210">
        <f t="shared" si="5"/>
        <v>1547</v>
      </c>
    </row>
    <row r="95" spans="1:16" x14ac:dyDescent="0.2">
      <c r="A95" s="216">
        <v>95</v>
      </c>
      <c r="B95" s="255">
        <v>50.86</v>
      </c>
      <c r="C95" s="210">
        <f>'soust.uk.JMK př.č.2'!$O$72+'soust.uk.JMK př.č.2'!$P$72</f>
        <v>18172</v>
      </c>
      <c r="D95" s="210">
        <f>'soust.uk.JMK př.č.2'!$L$72</f>
        <v>48</v>
      </c>
      <c r="E95" s="210">
        <f t="shared" si="3"/>
        <v>5880</v>
      </c>
      <c r="F95" s="210">
        <f t="shared" si="4"/>
        <v>4288</v>
      </c>
      <c r="G95" s="262"/>
      <c r="H95" s="215"/>
      <c r="I95" s="262"/>
      <c r="J95" s="262"/>
      <c r="K95" s="215"/>
      <c r="L95" s="220"/>
      <c r="M95" s="238"/>
      <c r="N95" s="215"/>
      <c r="P95" s="210">
        <f t="shared" si="5"/>
        <v>1544</v>
      </c>
    </row>
    <row r="96" spans="1:16" x14ac:dyDescent="0.2">
      <c r="A96" s="216">
        <v>96</v>
      </c>
      <c r="B96" s="255">
        <v>50.98</v>
      </c>
      <c r="C96" s="210">
        <f>'soust.uk.JMK př.č.2'!$O$72+'soust.uk.JMK př.č.2'!$P$72</f>
        <v>18172</v>
      </c>
      <c r="D96" s="210">
        <f>'soust.uk.JMK př.č.2'!$L$72</f>
        <v>48</v>
      </c>
      <c r="E96" s="210">
        <f t="shared" si="3"/>
        <v>5865</v>
      </c>
      <c r="F96" s="210">
        <f t="shared" si="4"/>
        <v>4277</v>
      </c>
      <c r="G96" s="262"/>
      <c r="H96" s="215"/>
      <c r="I96" s="262"/>
      <c r="J96" s="262"/>
      <c r="K96" s="215"/>
      <c r="L96" s="220"/>
      <c r="M96" s="238"/>
      <c r="N96" s="215"/>
      <c r="P96" s="210">
        <f t="shared" si="5"/>
        <v>1540</v>
      </c>
    </row>
    <row r="97" spans="1:16" x14ac:dyDescent="0.2">
      <c r="A97" s="216">
        <v>97</v>
      </c>
      <c r="B97" s="255">
        <v>51.09</v>
      </c>
      <c r="C97" s="210">
        <f>'soust.uk.JMK př.č.2'!$O$72+'soust.uk.JMK př.č.2'!$P$72</f>
        <v>18172</v>
      </c>
      <c r="D97" s="210">
        <f>'soust.uk.JMK př.č.2'!$L$72</f>
        <v>48</v>
      </c>
      <c r="E97" s="210">
        <f t="shared" si="3"/>
        <v>5852</v>
      </c>
      <c r="F97" s="210">
        <f t="shared" si="4"/>
        <v>4268</v>
      </c>
      <c r="G97" s="262"/>
      <c r="H97" s="215"/>
      <c r="I97" s="262"/>
      <c r="J97" s="262"/>
      <c r="K97" s="215"/>
      <c r="L97" s="220"/>
      <c r="M97" s="238"/>
      <c r="N97" s="215"/>
      <c r="P97" s="210">
        <f t="shared" si="5"/>
        <v>1536</v>
      </c>
    </row>
    <row r="98" spans="1:16" x14ac:dyDescent="0.2">
      <c r="A98" s="216">
        <v>98</v>
      </c>
      <c r="B98" s="255">
        <v>51.2</v>
      </c>
      <c r="C98" s="210">
        <f>'soust.uk.JMK př.č.2'!$O$72+'soust.uk.JMK př.č.2'!$P$72</f>
        <v>18172</v>
      </c>
      <c r="D98" s="210">
        <f>'soust.uk.JMK př.č.2'!$L$72</f>
        <v>48</v>
      </c>
      <c r="E98" s="210">
        <f t="shared" si="3"/>
        <v>5840</v>
      </c>
      <c r="F98" s="210">
        <f t="shared" si="4"/>
        <v>4259</v>
      </c>
      <c r="G98" s="262"/>
      <c r="H98" s="215"/>
      <c r="I98" s="262"/>
      <c r="J98" s="262"/>
      <c r="K98" s="215"/>
      <c r="L98" s="220"/>
      <c r="M98" s="238"/>
      <c r="N98" s="215"/>
      <c r="P98" s="210">
        <f t="shared" si="5"/>
        <v>1533</v>
      </c>
    </row>
    <row r="99" spans="1:16" x14ac:dyDescent="0.2">
      <c r="A99" s="216">
        <v>99</v>
      </c>
      <c r="B99" s="255">
        <v>51.31</v>
      </c>
      <c r="C99" s="210">
        <f>'soust.uk.JMK př.č.2'!$O$72+'soust.uk.JMK př.č.2'!$P$72</f>
        <v>18172</v>
      </c>
      <c r="D99" s="210">
        <f>'soust.uk.JMK př.č.2'!$L$72</f>
        <v>48</v>
      </c>
      <c r="E99" s="210">
        <f t="shared" si="3"/>
        <v>5828</v>
      </c>
      <c r="F99" s="210">
        <f t="shared" si="4"/>
        <v>4250</v>
      </c>
      <c r="G99" s="262"/>
      <c r="H99" s="215"/>
      <c r="I99" s="262"/>
      <c r="J99" s="262"/>
      <c r="K99" s="215"/>
      <c r="L99" s="220"/>
      <c r="M99" s="238"/>
      <c r="N99" s="215"/>
      <c r="P99" s="210">
        <f t="shared" si="5"/>
        <v>1530</v>
      </c>
    </row>
    <row r="100" spans="1:16" x14ac:dyDescent="0.2">
      <c r="A100" s="216">
        <v>100</v>
      </c>
      <c r="B100" s="255">
        <v>51.42</v>
      </c>
      <c r="C100" s="210">
        <f>'soust.uk.JMK př.č.2'!$O$72+'soust.uk.JMK př.č.2'!$P$72</f>
        <v>18172</v>
      </c>
      <c r="D100" s="210">
        <f>'soust.uk.JMK př.č.2'!$L$72</f>
        <v>48</v>
      </c>
      <c r="E100" s="210">
        <f t="shared" si="3"/>
        <v>5816</v>
      </c>
      <c r="F100" s="210">
        <f t="shared" si="4"/>
        <v>4241</v>
      </c>
      <c r="G100" s="262"/>
      <c r="H100" s="215"/>
      <c r="I100" s="262"/>
      <c r="J100" s="262"/>
      <c r="K100" s="215"/>
      <c r="L100" s="220"/>
      <c r="M100" s="238"/>
      <c r="N100" s="215"/>
      <c r="P100" s="210">
        <f t="shared" si="5"/>
        <v>1527</v>
      </c>
    </row>
    <row r="101" spans="1:16" x14ac:dyDescent="0.2">
      <c r="A101" s="216">
        <v>101</v>
      </c>
      <c r="B101" s="255">
        <v>51.53</v>
      </c>
      <c r="C101" s="210">
        <f>'soust.uk.JMK př.č.2'!$O$72+'soust.uk.JMK př.č.2'!$P$72</f>
        <v>18172</v>
      </c>
      <c r="D101" s="210">
        <f>'soust.uk.JMK př.č.2'!$L$72</f>
        <v>48</v>
      </c>
      <c r="E101" s="210">
        <f t="shared" si="3"/>
        <v>5804</v>
      </c>
      <c r="F101" s="210">
        <f t="shared" si="4"/>
        <v>4232</v>
      </c>
      <c r="G101" s="262"/>
      <c r="H101" s="215"/>
      <c r="I101" s="262"/>
      <c r="J101" s="262"/>
      <c r="K101" s="215"/>
      <c r="L101" s="220"/>
      <c r="M101" s="238"/>
      <c r="N101" s="215"/>
      <c r="P101" s="210">
        <f t="shared" si="5"/>
        <v>1524</v>
      </c>
    </row>
    <row r="102" spans="1:16" x14ac:dyDescent="0.2">
      <c r="A102" s="216">
        <v>102</v>
      </c>
      <c r="B102" s="255">
        <v>51.64</v>
      </c>
      <c r="C102" s="210">
        <f>'soust.uk.JMK př.č.2'!$O$72+'soust.uk.JMK př.č.2'!$P$72</f>
        <v>18172</v>
      </c>
      <c r="D102" s="210">
        <f>'soust.uk.JMK př.č.2'!$L$72</f>
        <v>48</v>
      </c>
      <c r="E102" s="210">
        <f t="shared" si="3"/>
        <v>5791</v>
      </c>
      <c r="F102" s="210">
        <f t="shared" si="4"/>
        <v>4223</v>
      </c>
      <c r="G102" s="262"/>
      <c r="H102" s="215"/>
      <c r="I102" s="262"/>
      <c r="J102" s="262"/>
      <c r="K102" s="215"/>
      <c r="L102" s="220"/>
      <c r="M102" s="238"/>
      <c r="N102" s="215"/>
      <c r="P102" s="210">
        <f t="shared" si="5"/>
        <v>1520</v>
      </c>
    </row>
    <row r="103" spans="1:16" x14ac:dyDescent="0.2">
      <c r="A103" s="216">
        <v>103</v>
      </c>
      <c r="B103" s="255">
        <v>51.74</v>
      </c>
      <c r="C103" s="210">
        <f>'soust.uk.JMK př.č.2'!$O$72+'soust.uk.JMK př.č.2'!$P$72</f>
        <v>18172</v>
      </c>
      <c r="D103" s="210">
        <f>'soust.uk.JMK př.č.2'!$L$72</f>
        <v>48</v>
      </c>
      <c r="E103" s="210">
        <f t="shared" si="3"/>
        <v>5780</v>
      </c>
      <c r="F103" s="210">
        <f t="shared" si="4"/>
        <v>4215</v>
      </c>
      <c r="G103" s="262"/>
      <c r="H103" s="215"/>
      <c r="I103" s="262"/>
      <c r="J103" s="262"/>
      <c r="K103" s="215"/>
      <c r="L103" s="220"/>
      <c r="M103" s="238"/>
      <c r="N103" s="215"/>
      <c r="P103" s="210">
        <f t="shared" si="5"/>
        <v>1517</v>
      </c>
    </row>
    <row r="104" spans="1:16" x14ac:dyDescent="0.2">
      <c r="A104" s="216">
        <v>104</v>
      </c>
      <c r="B104" s="255">
        <v>51.85</v>
      </c>
      <c r="C104" s="210">
        <f>'soust.uk.JMK př.č.2'!$O$72+'soust.uk.JMK př.č.2'!$P$72</f>
        <v>18172</v>
      </c>
      <c r="D104" s="210">
        <f>'soust.uk.JMK př.č.2'!$L$72</f>
        <v>48</v>
      </c>
      <c r="E104" s="210">
        <f t="shared" si="3"/>
        <v>5768</v>
      </c>
      <c r="F104" s="210">
        <f t="shared" si="4"/>
        <v>4206</v>
      </c>
      <c r="G104" s="262"/>
      <c r="H104" s="215"/>
      <c r="I104" s="262"/>
      <c r="J104" s="262"/>
      <c r="K104" s="215"/>
      <c r="L104" s="220"/>
      <c r="M104" s="238"/>
      <c r="N104" s="215"/>
      <c r="P104" s="210">
        <f t="shared" si="5"/>
        <v>1514</v>
      </c>
    </row>
    <row r="105" spans="1:16" x14ac:dyDescent="0.2">
      <c r="A105" s="216">
        <v>105</v>
      </c>
      <c r="B105" s="255">
        <v>51.95</v>
      </c>
      <c r="C105" s="210">
        <f>'soust.uk.JMK př.č.2'!$O$72+'soust.uk.JMK př.č.2'!$P$72</f>
        <v>18172</v>
      </c>
      <c r="D105" s="210">
        <f>'soust.uk.JMK př.č.2'!$L$72</f>
        <v>48</v>
      </c>
      <c r="E105" s="210">
        <f t="shared" si="3"/>
        <v>5757</v>
      </c>
      <c r="F105" s="210">
        <f t="shared" si="4"/>
        <v>4198</v>
      </c>
      <c r="G105" s="262"/>
      <c r="H105" s="215"/>
      <c r="I105" s="262"/>
      <c r="J105" s="262"/>
      <c r="K105" s="215"/>
      <c r="L105" s="220"/>
      <c r="M105" s="238"/>
      <c r="N105" s="215"/>
      <c r="P105" s="210">
        <f t="shared" si="5"/>
        <v>1511</v>
      </c>
    </row>
    <row r="106" spans="1:16" x14ac:dyDescent="0.2">
      <c r="A106" s="216">
        <v>106</v>
      </c>
      <c r="B106" s="255">
        <v>52.05</v>
      </c>
      <c r="C106" s="210">
        <f>'soust.uk.JMK př.č.2'!$O$72+'soust.uk.JMK př.č.2'!$P$72</f>
        <v>18172</v>
      </c>
      <c r="D106" s="210">
        <f>'soust.uk.JMK př.č.2'!$L$72</f>
        <v>48</v>
      </c>
      <c r="E106" s="210">
        <f t="shared" si="3"/>
        <v>5746</v>
      </c>
      <c r="F106" s="210">
        <f t="shared" si="4"/>
        <v>4190</v>
      </c>
      <c r="G106" s="262"/>
      <c r="H106" s="215"/>
      <c r="I106" s="262"/>
      <c r="J106" s="262"/>
      <c r="K106" s="215"/>
      <c r="L106" s="220"/>
      <c r="M106" s="238"/>
      <c r="N106" s="215"/>
      <c r="P106" s="210">
        <f t="shared" si="5"/>
        <v>1508</v>
      </c>
    </row>
    <row r="107" spans="1:16" x14ac:dyDescent="0.2">
      <c r="A107" s="216">
        <v>107</v>
      </c>
      <c r="B107" s="255">
        <v>52.15</v>
      </c>
      <c r="C107" s="210">
        <f>'soust.uk.JMK př.č.2'!$O$72+'soust.uk.JMK př.č.2'!$P$72</f>
        <v>18172</v>
      </c>
      <c r="D107" s="210">
        <f>'soust.uk.JMK př.č.2'!$L$72</f>
        <v>48</v>
      </c>
      <c r="E107" s="210">
        <f t="shared" si="3"/>
        <v>5734</v>
      </c>
      <c r="F107" s="210">
        <f t="shared" si="4"/>
        <v>4181</v>
      </c>
      <c r="G107" s="262"/>
      <c r="H107" s="215"/>
      <c r="I107" s="262"/>
      <c r="J107" s="262"/>
      <c r="K107" s="215"/>
      <c r="L107" s="220"/>
      <c r="M107" s="238"/>
      <c r="N107" s="215"/>
      <c r="P107" s="210">
        <f t="shared" si="5"/>
        <v>1505</v>
      </c>
    </row>
    <row r="108" spans="1:16" x14ac:dyDescent="0.2">
      <c r="A108" s="216">
        <v>108</v>
      </c>
      <c r="B108" s="255">
        <v>52.25</v>
      </c>
      <c r="C108" s="210">
        <f>'soust.uk.JMK př.č.2'!$O$72+'soust.uk.JMK př.č.2'!$P$72</f>
        <v>18172</v>
      </c>
      <c r="D108" s="210">
        <f>'soust.uk.JMK př.č.2'!$L$72</f>
        <v>48</v>
      </c>
      <c r="E108" s="210">
        <f t="shared" si="3"/>
        <v>5723</v>
      </c>
      <c r="F108" s="210">
        <f t="shared" si="4"/>
        <v>4173</v>
      </c>
      <c r="G108" s="262"/>
      <c r="H108" s="215"/>
      <c r="I108" s="262"/>
      <c r="J108" s="262"/>
      <c r="K108" s="215"/>
      <c r="L108" s="220"/>
      <c r="M108" s="238"/>
      <c r="N108" s="215"/>
      <c r="P108" s="210">
        <f t="shared" si="5"/>
        <v>1502</v>
      </c>
    </row>
    <row r="109" spans="1:16" x14ac:dyDescent="0.2">
      <c r="A109" s="216">
        <v>109</v>
      </c>
      <c r="B109" s="255">
        <v>52.35</v>
      </c>
      <c r="C109" s="210">
        <f>'soust.uk.JMK př.č.2'!$O$72+'soust.uk.JMK př.č.2'!$P$72</f>
        <v>18172</v>
      </c>
      <c r="D109" s="210">
        <f>'soust.uk.JMK př.č.2'!$L$72</f>
        <v>48</v>
      </c>
      <c r="E109" s="210">
        <f t="shared" si="3"/>
        <v>5714</v>
      </c>
      <c r="F109" s="210">
        <f t="shared" si="4"/>
        <v>4166</v>
      </c>
      <c r="G109" s="262"/>
      <c r="H109" s="215"/>
      <c r="I109" s="262"/>
      <c r="J109" s="262"/>
      <c r="K109" s="215"/>
      <c r="L109" s="220"/>
      <c r="M109" s="238"/>
      <c r="N109" s="215"/>
      <c r="P109" s="210">
        <f t="shared" si="5"/>
        <v>1500</v>
      </c>
    </row>
    <row r="110" spans="1:16" x14ac:dyDescent="0.2">
      <c r="A110" s="216">
        <v>110</v>
      </c>
      <c r="B110" s="255">
        <v>52.44</v>
      </c>
      <c r="C110" s="210">
        <f>'soust.uk.JMK př.č.2'!$O$72+'soust.uk.JMK př.č.2'!$P$72</f>
        <v>18172</v>
      </c>
      <c r="D110" s="210">
        <f>'soust.uk.JMK př.č.2'!$L$72</f>
        <v>48</v>
      </c>
      <c r="E110" s="210">
        <f t="shared" si="3"/>
        <v>5703</v>
      </c>
      <c r="F110" s="210">
        <f t="shared" si="4"/>
        <v>4158</v>
      </c>
      <c r="G110" s="262"/>
      <c r="H110" s="215"/>
      <c r="I110" s="262"/>
      <c r="J110" s="262"/>
      <c r="K110" s="215"/>
      <c r="L110" s="220"/>
      <c r="M110" s="238"/>
      <c r="N110" s="215"/>
      <c r="P110" s="210">
        <f t="shared" si="5"/>
        <v>1497</v>
      </c>
    </row>
    <row r="111" spans="1:16" x14ac:dyDescent="0.2">
      <c r="A111" s="216">
        <v>111</v>
      </c>
      <c r="B111" s="255">
        <v>52.54</v>
      </c>
      <c r="C111" s="210">
        <f>'soust.uk.JMK př.č.2'!$O$72+'soust.uk.JMK př.č.2'!$P$72</f>
        <v>18172</v>
      </c>
      <c r="D111" s="210">
        <f>'soust.uk.JMK př.č.2'!$L$72</f>
        <v>48</v>
      </c>
      <c r="E111" s="210">
        <f t="shared" si="3"/>
        <v>5692</v>
      </c>
      <c r="F111" s="210">
        <f t="shared" si="4"/>
        <v>4150</v>
      </c>
      <c r="G111" s="262"/>
      <c r="H111" s="215"/>
      <c r="I111" s="262"/>
      <c r="J111" s="262"/>
      <c r="K111" s="215"/>
      <c r="L111" s="220"/>
      <c r="M111" s="238"/>
      <c r="N111" s="215"/>
      <c r="P111" s="210">
        <f t="shared" si="5"/>
        <v>1494</v>
      </c>
    </row>
    <row r="112" spans="1:16" x14ac:dyDescent="0.2">
      <c r="A112" s="216">
        <v>112</v>
      </c>
      <c r="B112" s="255">
        <v>52.63</v>
      </c>
      <c r="C112" s="210">
        <f>'soust.uk.JMK př.č.2'!$O$72+'soust.uk.JMK př.č.2'!$P$72</f>
        <v>18172</v>
      </c>
      <c r="D112" s="210">
        <f>'soust.uk.JMK př.č.2'!$L$72</f>
        <v>48</v>
      </c>
      <c r="E112" s="210">
        <f t="shared" si="3"/>
        <v>5682</v>
      </c>
      <c r="F112" s="210">
        <f t="shared" si="4"/>
        <v>4143</v>
      </c>
      <c r="G112" s="262"/>
      <c r="H112" s="215"/>
      <c r="I112" s="262"/>
      <c r="J112" s="262"/>
      <c r="K112" s="215"/>
      <c r="L112" s="220"/>
      <c r="M112" s="238"/>
      <c r="N112" s="215"/>
      <c r="P112" s="210">
        <f t="shared" si="5"/>
        <v>1491</v>
      </c>
    </row>
    <row r="113" spans="1:16" x14ac:dyDescent="0.2">
      <c r="A113" s="216">
        <v>113</v>
      </c>
      <c r="B113" s="255">
        <v>52.73</v>
      </c>
      <c r="C113" s="210">
        <f>'soust.uk.JMK př.č.2'!$O$72+'soust.uk.JMK př.č.2'!$P$72</f>
        <v>18172</v>
      </c>
      <c r="D113" s="210">
        <f>'soust.uk.JMK př.č.2'!$L$72</f>
        <v>48</v>
      </c>
      <c r="E113" s="210">
        <f t="shared" si="3"/>
        <v>5672</v>
      </c>
      <c r="F113" s="210">
        <f t="shared" si="4"/>
        <v>4135</v>
      </c>
      <c r="G113" s="262"/>
      <c r="H113" s="215"/>
      <c r="I113" s="262"/>
      <c r="J113" s="262"/>
      <c r="K113" s="215"/>
      <c r="L113" s="220"/>
      <c r="M113" s="238"/>
      <c r="N113" s="215"/>
      <c r="P113" s="210">
        <f t="shared" si="5"/>
        <v>1489</v>
      </c>
    </row>
    <row r="114" spans="1:16" x14ac:dyDescent="0.2">
      <c r="A114" s="216">
        <v>114</v>
      </c>
      <c r="B114" s="255">
        <v>52.82</v>
      </c>
      <c r="C114" s="210">
        <f>'soust.uk.JMK př.č.2'!$O$72+'soust.uk.JMK př.č.2'!$P$72</f>
        <v>18172</v>
      </c>
      <c r="D114" s="210">
        <f>'soust.uk.JMK př.č.2'!$L$72</f>
        <v>48</v>
      </c>
      <c r="E114" s="210">
        <f t="shared" si="3"/>
        <v>5662</v>
      </c>
      <c r="F114" s="210">
        <f t="shared" si="4"/>
        <v>4128</v>
      </c>
      <c r="G114" s="262"/>
      <c r="H114" s="215"/>
      <c r="I114" s="262"/>
      <c r="J114" s="262"/>
      <c r="K114" s="215"/>
      <c r="L114" s="220"/>
      <c r="M114" s="238"/>
      <c r="N114" s="215"/>
      <c r="P114" s="210">
        <f t="shared" si="5"/>
        <v>1486</v>
      </c>
    </row>
    <row r="115" spans="1:16" x14ac:dyDescent="0.2">
      <c r="A115" s="216">
        <v>115</v>
      </c>
      <c r="B115" s="255">
        <v>52.91</v>
      </c>
      <c r="C115" s="210">
        <f>'soust.uk.JMK př.č.2'!$O$72+'soust.uk.JMK př.č.2'!$P$72</f>
        <v>18172</v>
      </c>
      <c r="D115" s="210">
        <f>'soust.uk.JMK př.č.2'!$L$72</f>
        <v>48</v>
      </c>
      <c r="E115" s="210">
        <f t="shared" si="3"/>
        <v>5653</v>
      </c>
      <c r="F115" s="210">
        <f t="shared" si="4"/>
        <v>4121</v>
      </c>
      <c r="G115" s="262"/>
      <c r="H115" s="215"/>
      <c r="I115" s="262"/>
      <c r="J115" s="262"/>
      <c r="K115" s="215"/>
      <c r="L115" s="220"/>
      <c r="M115" s="238"/>
      <c r="N115" s="215"/>
      <c r="P115" s="210">
        <f t="shared" si="5"/>
        <v>1484</v>
      </c>
    </row>
    <row r="116" spans="1:16" x14ac:dyDescent="0.2">
      <c r="A116" s="216">
        <v>116</v>
      </c>
      <c r="B116" s="255">
        <v>53</v>
      </c>
      <c r="C116" s="210">
        <f>'soust.uk.JMK př.č.2'!$O$72+'soust.uk.JMK př.č.2'!$P$72</f>
        <v>18172</v>
      </c>
      <c r="D116" s="210">
        <f>'soust.uk.JMK př.č.2'!$L$72</f>
        <v>48</v>
      </c>
      <c r="E116" s="210">
        <f t="shared" si="3"/>
        <v>5643</v>
      </c>
      <c r="F116" s="210">
        <f t="shared" si="4"/>
        <v>4114</v>
      </c>
      <c r="G116" s="262"/>
      <c r="H116" s="215"/>
      <c r="I116" s="262"/>
      <c r="J116" s="262"/>
      <c r="K116" s="215"/>
      <c r="L116" s="220"/>
      <c r="M116" s="238"/>
      <c r="N116" s="215"/>
      <c r="P116" s="210">
        <f t="shared" si="5"/>
        <v>1481</v>
      </c>
    </row>
    <row r="117" spans="1:16" x14ac:dyDescent="0.2">
      <c r="A117" s="216">
        <v>117</v>
      </c>
      <c r="B117" s="255">
        <v>53.09</v>
      </c>
      <c r="C117" s="210">
        <f>'soust.uk.JMK př.č.2'!$O$72+'soust.uk.JMK př.č.2'!$P$72</f>
        <v>18172</v>
      </c>
      <c r="D117" s="210">
        <f>'soust.uk.JMK př.č.2'!$L$72</f>
        <v>48</v>
      </c>
      <c r="E117" s="210">
        <f t="shared" si="3"/>
        <v>5634</v>
      </c>
      <c r="F117" s="210">
        <f t="shared" si="4"/>
        <v>4107</v>
      </c>
      <c r="G117" s="262"/>
      <c r="H117" s="215"/>
      <c r="I117" s="262"/>
      <c r="J117" s="262"/>
      <c r="K117" s="215"/>
      <c r="L117" s="220"/>
      <c r="M117" s="238"/>
      <c r="N117" s="215"/>
      <c r="P117" s="210">
        <f t="shared" si="5"/>
        <v>1479</v>
      </c>
    </row>
    <row r="118" spans="1:16" x14ac:dyDescent="0.2">
      <c r="A118" s="216">
        <v>118</v>
      </c>
      <c r="B118" s="255">
        <v>53.18</v>
      </c>
      <c r="C118" s="210">
        <f>'soust.uk.JMK př.č.2'!$O$72+'soust.uk.JMK př.č.2'!$P$72</f>
        <v>18172</v>
      </c>
      <c r="D118" s="210">
        <f>'soust.uk.JMK př.č.2'!$L$72</f>
        <v>48</v>
      </c>
      <c r="E118" s="210">
        <f t="shared" si="3"/>
        <v>5624</v>
      </c>
      <c r="F118" s="210">
        <f t="shared" si="4"/>
        <v>4100</v>
      </c>
      <c r="G118" s="262"/>
      <c r="H118" s="215"/>
      <c r="I118" s="262"/>
      <c r="J118" s="262"/>
      <c r="K118" s="215"/>
      <c r="L118" s="220"/>
      <c r="M118" s="238"/>
      <c r="N118" s="215"/>
      <c r="P118" s="210">
        <f t="shared" si="5"/>
        <v>1476</v>
      </c>
    </row>
    <row r="119" spans="1:16" x14ac:dyDescent="0.2">
      <c r="A119" s="216">
        <v>119</v>
      </c>
      <c r="B119" s="255">
        <v>53.27</v>
      </c>
      <c r="C119" s="210">
        <f>'soust.uk.JMK př.č.2'!$O$72+'soust.uk.JMK př.č.2'!$P$72</f>
        <v>18172</v>
      </c>
      <c r="D119" s="210">
        <f>'soust.uk.JMK př.č.2'!$L$72</f>
        <v>48</v>
      </c>
      <c r="E119" s="210">
        <f t="shared" si="3"/>
        <v>5616</v>
      </c>
      <c r="F119" s="210">
        <f t="shared" si="4"/>
        <v>4094</v>
      </c>
      <c r="G119" s="262"/>
      <c r="H119" s="215"/>
      <c r="I119" s="262"/>
      <c r="J119" s="262"/>
      <c r="K119" s="215"/>
      <c r="L119" s="220"/>
      <c r="M119" s="238"/>
      <c r="N119" s="215"/>
      <c r="P119" s="210">
        <f t="shared" si="5"/>
        <v>1474</v>
      </c>
    </row>
    <row r="120" spans="1:16" x14ac:dyDescent="0.2">
      <c r="A120" s="216">
        <v>120</v>
      </c>
      <c r="B120" s="255">
        <v>53.35</v>
      </c>
      <c r="C120" s="210">
        <f>'soust.uk.JMK př.č.2'!$O$72+'soust.uk.JMK př.č.2'!$P$72</f>
        <v>18172</v>
      </c>
      <c r="D120" s="210">
        <f>'soust.uk.JMK př.č.2'!$L$72</f>
        <v>48</v>
      </c>
      <c r="E120" s="210">
        <f t="shared" si="3"/>
        <v>5606</v>
      </c>
      <c r="F120" s="210">
        <f t="shared" si="4"/>
        <v>4087</v>
      </c>
      <c r="G120" s="262"/>
      <c r="H120" s="215"/>
      <c r="I120" s="262"/>
      <c r="J120" s="262"/>
      <c r="K120" s="215"/>
      <c r="L120" s="220"/>
      <c r="M120" s="238"/>
      <c r="N120" s="215"/>
      <c r="P120" s="210">
        <f t="shared" si="5"/>
        <v>1471</v>
      </c>
    </row>
    <row r="121" spans="1:16" x14ac:dyDescent="0.2">
      <c r="A121" s="216">
        <v>121</v>
      </c>
      <c r="B121" s="255">
        <v>53.44</v>
      </c>
      <c r="C121" s="210">
        <f>'soust.uk.JMK př.č.2'!$O$72+'soust.uk.JMK př.č.2'!$P$72</f>
        <v>18172</v>
      </c>
      <c r="D121" s="210">
        <f>'soust.uk.JMK př.č.2'!$L$72</f>
        <v>48</v>
      </c>
      <c r="E121" s="210">
        <f t="shared" si="3"/>
        <v>5598</v>
      </c>
      <c r="F121" s="210">
        <f t="shared" si="4"/>
        <v>4081</v>
      </c>
      <c r="G121" s="262"/>
      <c r="H121" s="215"/>
      <c r="I121" s="262"/>
      <c r="J121" s="262"/>
      <c r="K121" s="215"/>
      <c r="L121" s="220"/>
      <c r="M121" s="238"/>
      <c r="N121" s="215"/>
      <c r="P121" s="210">
        <f t="shared" si="5"/>
        <v>1469</v>
      </c>
    </row>
    <row r="122" spans="1:16" x14ac:dyDescent="0.2">
      <c r="A122" s="216">
        <v>122</v>
      </c>
      <c r="B122" s="255">
        <v>53.52</v>
      </c>
      <c r="C122" s="210">
        <f>'soust.uk.JMK př.č.2'!$O$72+'soust.uk.JMK př.č.2'!$P$72</f>
        <v>18172</v>
      </c>
      <c r="D122" s="210">
        <f>'soust.uk.JMK př.č.2'!$L$72</f>
        <v>48</v>
      </c>
      <c r="E122" s="210">
        <f t="shared" si="3"/>
        <v>5589</v>
      </c>
      <c r="F122" s="210">
        <f t="shared" si="4"/>
        <v>4074</v>
      </c>
      <c r="G122" s="262"/>
      <c r="H122" s="215"/>
      <c r="I122" s="262"/>
      <c r="J122" s="262"/>
      <c r="K122" s="215"/>
      <c r="L122" s="220"/>
      <c r="M122" s="238"/>
      <c r="N122" s="215"/>
      <c r="P122" s="210">
        <f t="shared" si="5"/>
        <v>1467</v>
      </c>
    </row>
    <row r="123" spans="1:16" x14ac:dyDescent="0.2">
      <c r="A123" s="216">
        <v>123</v>
      </c>
      <c r="B123" s="255">
        <v>53.61</v>
      </c>
      <c r="C123" s="210">
        <f>'soust.uk.JMK př.č.2'!$O$72+'soust.uk.JMK př.č.2'!$P$72</f>
        <v>18172</v>
      </c>
      <c r="D123" s="210">
        <f>'soust.uk.JMK př.č.2'!$L$72</f>
        <v>48</v>
      </c>
      <c r="E123" s="210">
        <f t="shared" si="3"/>
        <v>5580</v>
      </c>
      <c r="F123" s="210">
        <f t="shared" si="4"/>
        <v>4068</v>
      </c>
      <c r="G123" s="262"/>
      <c r="H123" s="215"/>
      <c r="I123" s="262"/>
      <c r="J123" s="262"/>
      <c r="K123" s="215"/>
      <c r="L123" s="220"/>
      <c r="M123" s="238"/>
      <c r="N123" s="215"/>
      <c r="P123" s="210">
        <f t="shared" si="5"/>
        <v>1464</v>
      </c>
    </row>
    <row r="124" spans="1:16" x14ac:dyDescent="0.2">
      <c r="A124" s="216">
        <v>124</v>
      </c>
      <c r="B124" s="255">
        <v>53.69</v>
      </c>
      <c r="C124" s="210">
        <f>'soust.uk.JMK př.č.2'!$O$72+'soust.uk.JMK př.č.2'!$P$72</f>
        <v>18172</v>
      </c>
      <c r="D124" s="210">
        <f>'soust.uk.JMK př.č.2'!$L$72</f>
        <v>48</v>
      </c>
      <c r="E124" s="210">
        <f t="shared" si="3"/>
        <v>5572</v>
      </c>
      <c r="F124" s="210">
        <f t="shared" si="4"/>
        <v>4062</v>
      </c>
      <c r="G124" s="262"/>
      <c r="H124" s="215"/>
      <c r="I124" s="262"/>
      <c r="J124" s="262"/>
      <c r="K124" s="215"/>
      <c r="L124" s="220"/>
      <c r="M124" s="238"/>
      <c r="N124" s="215"/>
      <c r="P124" s="210">
        <f t="shared" si="5"/>
        <v>1462</v>
      </c>
    </row>
    <row r="125" spans="1:16" x14ac:dyDescent="0.2">
      <c r="A125" s="216">
        <v>125</v>
      </c>
      <c r="B125" s="255">
        <v>53.77</v>
      </c>
      <c r="C125" s="210">
        <f>'soust.uk.JMK př.č.2'!$O$72+'soust.uk.JMK př.č.2'!$P$72</f>
        <v>18172</v>
      </c>
      <c r="D125" s="210">
        <f>'soust.uk.JMK př.č.2'!$L$72</f>
        <v>48</v>
      </c>
      <c r="E125" s="210">
        <f t="shared" si="3"/>
        <v>5563</v>
      </c>
      <c r="F125" s="210">
        <f t="shared" si="4"/>
        <v>4055</v>
      </c>
      <c r="G125" s="262"/>
      <c r="H125" s="215"/>
      <c r="I125" s="262"/>
      <c r="J125" s="262"/>
      <c r="K125" s="215"/>
      <c r="L125" s="220"/>
      <c r="M125" s="238"/>
      <c r="N125" s="215"/>
      <c r="P125" s="210">
        <f t="shared" si="5"/>
        <v>1460</v>
      </c>
    </row>
    <row r="126" spans="1:16" x14ac:dyDescent="0.2">
      <c r="A126" s="216">
        <v>126</v>
      </c>
      <c r="B126" s="255">
        <v>53.85</v>
      </c>
      <c r="C126" s="210">
        <f>'soust.uk.JMK př.č.2'!$O$72+'soust.uk.JMK př.č.2'!$P$72</f>
        <v>18172</v>
      </c>
      <c r="D126" s="210">
        <f>'soust.uk.JMK př.č.2'!$L$72</f>
        <v>48</v>
      </c>
      <c r="E126" s="210">
        <f t="shared" si="3"/>
        <v>5555</v>
      </c>
      <c r="F126" s="210">
        <f t="shared" si="4"/>
        <v>4049</v>
      </c>
      <c r="G126" s="262"/>
      <c r="H126" s="215"/>
      <c r="I126" s="262"/>
      <c r="J126" s="262"/>
      <c r="K126" s="215"/>
      <c r="L126" s="220"/>
      <c r="M126" s="238"/>
      <c r="N126" s="215"/>
      <c r="P126" s="210">
        <f t="shared" si="5"/>
        <v>1458</v>
      </c>
    </row>
    <row r="127" spans="1:16" x14ac:dyDescent="0.2">
      <c r="A127" s="216">
        <v>127</v>
      </c>
      <c r="B127" s="255">
        <v>53.93</v>
      </c>
      <c r="C127" s="210">
        <f>'soust.uk.JMK př.č.2'!$O$72+'soust.uk.JMK př.č.2'!$P$72</f>
        <v>18172</v>
      </c>
      <c r="D127" s="210">
        <f>'soust.uk.JMK př.č.2'!$L$72</f>
        <v>48</v>
      </c>
      <c r="E127" s="210">
        <f t="shared" si="3"/>
        <v>5546</v>
      </c>
      <c r="F127" s="210">
        <f t="shared" si="4"/>
        <v>4043</v>
      </c>
      <c r="G127" s="262"/>
      <c r="H127" s="215"/>
      <c r="I127" s="262"/>
      <c r="J127" s="262"/>
      <c r="K127" s="215"/>
      <c r="L127" s="220"/>
      <c r="M127" s="238"/>
      <c r="N127" s="215"/>
      <c r="P127" s="210">
        <f t="shared" si="5"/>
        <v>1455</v>
      </c>
    </row>
    <row r="128" spans="1:16" x14ac:dyDescent="0.2">
      <c r="A128" s="216">
        <v>128</v>
      </c>
      <c r="B128" s="255">
        <v>54.02</v>
      </c>
      <c r="C128" s="210">
        <f>'soust.uk.JMK př.č.2'!$O$72+'soust.uk.JMK př.č.2'!$P$72</f>
        <v>18172</v>
      </c>
      <c r="D128" s="210">
        <f>'soust.uk.JMK př.č.2'!$L$72</f>
        <v>48</v>
      </c>
      <c r="E128" s="210">
        <f t="shared" si="3"/>
        <v>5538</v>
      </c>
      <c r="F128" s="210">
        <f t="shared" si="4"/>
        <v>4037</v>
      </c>
      <c r="G128" s="262"/>
      <c r="H128" s="215"/>
      <c r="I128" s="262"/>
      <c r="J128" s="262"/>
      <c r="K128" s="215"/>
      <c r="L128" s="220"/>
      <c r="M128" s="238"/>
      <c r="N128" s="215"/>
      <c r="P128" s="210">
        <f t="shared" si="5"/>
        <v>1453</v>
      </c>
    </row>
    <row r="129" spans="1:16" x14ac:dyDescent="0.2">
      <c r="A129" s="216">
        <v>129</v>
      </c>
      <c r="B129" s="255">
        <v>54.09</v>
      </c>
      <c r="C129" s="210">
        <f>'soust.uk.JMK př.č.2'!$O$72+'soust.uk.JMK př.č.2'!$P$72</f>
        <v>18172</v>
      </c>
      <c r="D129" s="210">
        <f>'soust.uk.JMK př.č.2'!$L$72</f>
        <v>48</v>
      </c>
      <c r="E129" s="210">
        <f t="shared" si="3"/>
        <v>5532</v>
      </c>
      <c r="F129" s="210">
        <f t="shared" si="4"/>
        <v>4032</v>
      </c>
      <c r="G129" s="262"/>
      <c r="H129" s="215"/>
      <c r="I129" s="262"/>
      <c r="J129" s="262"/>
      <c r="K129" s="215"/>
      <c r="L129" s="220"/>
      <c r="M129" s="238"/>
      <c r="N129" s="215"/>
      <c r="P129" s="210">
        <f t="shared" si="5"/>
        <v>1452</v>
      </c>
    </row>
    <row r="130" spans="1:16" x14ac:dyDescent="0.2">
      <c r="A130" s="216">
        <v>130</v>
      </c>
      <c r="B130" s="255">
        <v>54.17</v>
      </c>
      <c r="C130" s="210">
        <f>'soust.uk.JMK př.č.2'!$O$72+'soust.uk.JMK př.č.2'!$P$72</f>
        <v>18172</v>
      </c>
      <c r="D130" s="210">
        <f>'soust.uk.JMK př.č.2'!$L$72</f>
        <v>48</v>
      </c>
      <c r="E130" s="210">
        <f t="shared" si="3"/>
        <v>5523</v>
      </c>
      <c r="F130" s="210">
        <f t="shared" si="4"/>
        <v>4026</v>
      </c>
      <c r="G130" s="262"/>
      <c r="H130" s="215"/>
      <c r="I130" s="262"/>
      <c r="J130" s="262"/>
      <c r="K130" s="215"/>
      <c r="L130" s="220"/>
      <c r="M130" s="238"/>
      <c r="N130" s="215"/>
      <c r="P130" s="210">
        <f t="shared" si="5"/>
        <v>1449</v>
      </c>
    </row>
    <row r="131" spans="1:16" x14ac:dyDescent="0.2">
      <c r="A131" s="216">
        <v>131</v>
      </c>
      <c r="B131" s="255">
        <v>54.25</v>
      </c>
      <c r="C131" s="210">
        <f>'soust.uk.JMK př.č.2'!$O$72+'soust.uk.JMK př.č.2'!$P$72</f>
        <v>18172</v>
      </c>
      <c r="D131" s="210">
        <f>'soust.uk.JMK př.č.2'!$L$72</f>
        <v>48</v>
      </c>
      <c r="E131" s="210">
        <f t="shared" si="3"/>
        <v>5515</v>
      </c>
      <c r="F131" s="210">
        <f t="shared" si="4"/>
        <v>4020</v>
      </c>
      <c r="G131" s="262"/>
      <c r="H131" s="215"/>
      <c r="I131" s="262"/>
      <c r="J131" s="262"/>
      <c r="K131" s="215"/>
      <c r="L131" s="220"/>
      <c r="M131" s="238"/>
      <c r="N131" s="215"/>
      <c r="P131" s="210">
        <f t="shared" si="5"/>
        <v>1447</v>
      </c>
    </row>
    <row r="132" spans="1:16" x14ac:dyDescent="0.2">
      <c r="A132" s="216">
        <v>132</v>
      </c>
      <c r="B132" s="255">
        <v>54.33</v>
      </c>
      <c r="C132" s="210">
        <f>'soust.uk.JMK př.č.2'!$O$72+'soust.uk.JMK př.č.2'!$P$72</f>
        <v>18172</v>
      </c>
      <c r="D132" s="210">
        <f>'soust.uk.JMK př.č.2'!$L$72</f>
        <v>48</v>
      </c>
      <c r="E132" s="210">
        <f t="shared" si="3"/>
        <v>5507</v>
      </c>
      <c r="F132" s="210">
        <f t="shared" si="4"/>
        <v>4014</v>
      </c>
      <c r="G132" s="262"/>
      <c r="H132" s="215"/>
      <c r="I132" s="262"/>
      <c r="J132" s="262"/>
      <c r="K132" s="215"/>
      <c r="L132" s="220"/>
      <c r="M132" s="238"/>
      <c r="N132" s="215"/>
      <c r="P132" s="210">
        <f t="shared" si="5"/>
        <v>1445</v>
      </c>
    </row>
    <row r="133" spans="1:16" x14ac:dyDescent="0.2">
      <c r="A133" s="216">
        <v>133</v>
      </c>
      <c r="B133" s="255">
        <v>54.41</v>
      </c>
      <c r="C133" s="210">
        <f>'soust.uk.JMK př.č.2'!$O$72+'soust.uk.JMK př.č.2'!$P$72</f>
        <v>18172</v>
      </c>
      <c r="D133" s="210">
        <f>'soust.uk.JMK př.č.2'!$L$72</f>
        <v>48</v>
      </c>
      <c r="E133" s="210">
        <f t="shared" si="3"/>
        <v>5499</v>
      </c>
      <c r="F133" s="210">
        <f t="shared" si="4"/>
        <v>4008</v>
      </c>
      <c r="G133" s="262"/>
      <c r="H133" s="215"/>
      <c r="I133" s="262"/>
      <c r="J133" s="262"/>
      <c r="K133" s="215"/>
      <c r="L133" s="220"/>
      <c r="M133" s="238"/>
      <c r="N133" s="215"/>
      <c r="P133" s="210">
        <f t="shared" si="5"/>
        <v>1443</v>
      </c>
    </row>
    <row r="134" spans="1:16" x14ac:dyDescent="0.2">
      <c r="A134" s="216">
        <v>134</v>
      </c>
      <c r="B134" s="255">
        <v>54.48</v>
      </c>
      <c r="C134" s="210">
        <f>'soust.uk.JMK př.č.2'!$O$72+'soust.uk.JMK př.č.2'!$P$72</f>
        <v>18172</v>
      </c>
      <c r="D134" s="210">
        <f>'soust.uk.JMK př.č.2'!$L$72</f>
        <v>48</v>
      </c>
      <c r="E134" s="210">
        <f t="shared" si="3"/>
        <v>5492</v>
      </c>
      <c r="F134" s="210">
        <f t="shared" si="4"/>
        <v>4003</v>
      </c>
      <c r="G134" s="262"/>
      <c r="H134" s="215"/>
      <c r="I134" s="262"/>
      <c r="J134" s="262"/>
      <c r="K134" s="215"/>
      <c r="L134" s="220"/>
      <c r="M134" s="238"/>
      <c r="N134" s="215"/>
      <c r="P134" s="210">
        <f t="shared" si="5"/>
        <v>1441</v>
      </c>
    </row>
    <row r="135" spans="1:16" x14ac:dyDescent="0.2">
      <c r="A135" s="216">
        <v>135</v>
      </c>
      <c r="B135" s="255">
        <v>54.56</v>
      </c>
      <c r="C135" s="210">
        <f>'soust.uk.JMK př.č.2'!$O$72+'soust.uk.JMK př.č.2'!$P$72</f>
        <v>18172</v>
      </c>
      <c r="D135" s="210">
        <f>'soust.uk.JMK př.č.2'!$L$72</f>
        <v>48</v>
      </c>
      <c r="E135" s="210">
        <f t="shared" si="3"/>
        <v>5484</v>
      </c>
      <c r="F135" s="210">
        <f t="shared" si="4"/>
        <v>3997</v>
      </c>
      <c r="G135" s="262"/>
      <c r="H135" s="215"/>
      <c r="I135" s="262"/>
      <c r="J135" s="262"/>
      <c r="K135" s="215"/>
      <c r="L135" s="220"/>
      <c r="M135" s="238"/>
      <c r="N135" s="215"/>
      <c r="P135" s="210">
        <f t="shared" si="5"/>
        <v>1439</v>
      </c>
    </row>
    <row r="136" spans="1:16" x14ac:dyDescent="0.2">
      <c r="A136" s="216">
        <v>136</v>
      </c>
      <c r="B136" s="255">
        <v>54.63</v>
      </c>
      <c r="C136" s="210">
        <f>'soust.uk.JMK př.č.2'!$O$72+'soust.uk.JMK př.č.2'!$P$72</f>
        <v>18172</v>
      </c>
      <c r="D136" s="210">
        <f>'soust.uk.JMK př.č.2'!$L$72</f>
        <v>48</v>
      </c>
      <c r="E136" s="210">
        <f t="shared" si="3"/>
        <v>5477</v>
      </c>
      <c r="F136" s="210">
        <f t="shared" si="4"/>
        <v>3992</v>
      </c>
      <c r="G136" s="262"/>
      <c r="H136" s="215"/>
      <c r="I136" s="262"/>
      <c r="J136" s="262"/>
      <c r="K136" s="215"/>
      <c r="L136" s="220"/>
      <c r="M136" s="238"/>
      <c r="N136" s="215"/>
      <c r="P136" s="210">
        <f t="shared" si="5"/>
        <v>1437</v>
      </c>
    </row>
    <row r="137" spans="1:16" x14ac:dyDescent="0.2">
      <c r="A137" s="216">
        <v>137</v>
      </c>
      <c r="B137" s="255">
        <v>54.71</v>
      </c>
      <c r="C137" s="210">
        <f>'soust.uk.JMK př.č.2'!$O$72+'soust.uk.JMK př.č.2'!$P$72</f>
        <v>18172</v>
      </c>
      <c r="D137" s="210">
        <f>'soust.uk.JMK př.č.2'!$L$72</f>
        <v>48</v>
      </c>
      <c r="E137" s="210">
        <f t="shared" si="3"/>
        <v>5469</v>
      </c>
      <c r="F137" s="210">
        <f t="shared" si="4"/>
        <v>3986</v>
      </c>
      <c r="G137" s="262"/>
      <c r="H137" s="215"/>
      <c r="I137" s="262"/>
      <c r="J137" s="262"/>
      <c r="K137" s="215"/>
      <c r="L137" s="220"/>
      <c r="M137" s="238"/>
      <c r="N137" s="215"/>
      <c r="P137" s="210">
        <f t="shared" si="5"/>
        <v>1435</v>
      </c>
    </row>
    <row r="138" spans="1:16" x14ac:dyDescent="0.2">
      <c r="A138" s="216">
        <v>138</v>
      </c>
      <c r="B138" s="255">
        <v>54.78</v>
      </c>
      <c r="C138" s="210">
        <f>'soust.uk.JMK př.č.2'!$O$72+'soust.uk.JMK př.č.2'!$P$72</f>
        <v>18172</v>
      </c>
      <c r="D138" s="210">
        <f>'soust.uk.JMK př.č.2'!$L$72</f>
        <v>48</v>
      </c>
      <c r="E138" s="210">
        <f t="shared" si="3"/>
        <v>5462</v>
      </c>
      <c r="F138" s="210">
        <f t="shared" si="4"/>
        <v>3981</v>
      </c>
      <c r="G138" s="262"/>
      <c r="H138" s="215"/>
      <c r="I138" s="262"/>
      <c r="J138" s="262"/>
      <c r="K138" s="215"/>
      <c r="L138" s="220"/>
      <c r="M138" s="238"/>
      <c r="N138" s="215"/>
      <c r="P138" s="210">
        <f t="shared" si="5"/>
        <v>1433</v>
      </c>
    </row>
    <row r="139" spans="1:16" x14ac:dyDescent="0.2">
      <c r="A139" s="216">
        <v>139</v>
      </c>
      <c r="B139" s="255">
        <v>54.85</v>
      </c>
      <c r="C139" s="210">
        <f>'soust.uk.JMK př.č.2'!$O$72+'soust.uk.JMK př.č.2'!$P$72</f>
        <v>18172</v>
      </c>
      <c r="D139" s="210">
        <f>'soust.uk.JMK př.č.2'!$L$72</f>
        <v>48</v>
      </c>
      <c r="E139" s="210">
        <f t="shared" si="3"/>
        <v>5455</v>
      </c>
      <c r="F139" s="210">
        <f t="shared" si="4"/>
        <v>3976</v>
      </c>
      <c r="G139" s="262"/>
      <c r="H139" s="215"/>
      <c r="I139" s="262"/>
      <c r="J139" s="262"/>
      <c r="K139" s="215"/>
      <c r="L139" s="220"/>
      <c r="M139" s="238"/>
      <c r="N139" s="215"/>
      <c r="P139" s="210">
        <f t="shared" si="5"/>
        <v>1431</v>
      </c>
    </row>
    <row r="140" spans="1:16" x14ac:dyDescent="0.2">
      <c r="A140" s="216">
        <v>140</v>
      </c>
      <c r="B140" s="255">
        <v>54.93</v>
      </c>
      <c r="C140" s="210">
        <f>'soust.uk.JMK př.č.2'!$O$72+'soust.uk.JMK př.č.2'!$P$72</f>
        <v>18172</v>
      </c>
      <c r="D140" s="210">
        <f>'soust.uk.JMK př.č.2'!$L$72</f>
        <v>48</v>
      </c>
      <c r="E140" s="210">
        <f t="shared" si="3"/>
        <v>5447</v>
      </c>
      <c r="F140" s="210">
        <f t="shared" si="4"/>
        <v>3970</v>
      </c>
      <c r="G140" s="262"/>
      <c r="H140" s="215"/>
      <c r="I140" s="262"/>
      <c r="J140" s="262"/>
      <c r="K140" s="215"/>
      <c r="L140" s="220"/>
      <c r="M140" s="238"/>
      <c r="N140" s="215"/>
      <c r="P140" s="210">
        <f t="shared" si="5"/>
        <v>1429</v>
      </c>
    </row>
    <row r="141" spans="1:16" x14ac:dyDescent="0.2">
      <c r="A141" s="216">
        <v>141</v>
      </c>
      <c r="B141" s="255">
        <v>55</v>
      </c>
      <c r="C141" s="210">
        <f>'soust.uk.JMK př.č.2'!$O$72+'soust.uk.JMK př.č.2'!$P$72</f>
        <v>18172</v>
      </c>
      <c r="D141" s="210">
        <f>'soust.uk.JMK př.č.2'!$L$72</f>
        <v>48</v>
      </c>
      <c r="E141" s="210">
        <f t="shared" si="3"/>
        <v>5440</v>
      </c>
      <c r="F141" s="210">
        <f t="shared" si="4"/>
        <v>3965</v>
      </c>
      <c r="G141" s="262"/>
      <c r="H141" s="215"/>
      <c r="I141" s="262"/>
      <c r="J141" s="262"/>
      <c r="K141" s="215"/>
      <c r="L141" s="220"/>
      <c r="M141" s="238"/>
      <c r="N141" s="215"/>
      <c r="P141" s="210">
        <f t="shared" si="5"/>
        <v>1427</v>
      </c>
    </row>
    <row r="142" spans="1:16" x14ac:dyDescent="0.2">
      <c r="A142" s="216">
        <v>142</v>
      </c>
      <c r="B142" s="255">
        <v>55.07</v>
      </c>
      <c r="C142" s="210">
        <f>'soust.uk.JMK př.č.2'!$O$72+'soust.uk.JMK př.č.2'!$P$72</f>
        <v>18172</v>
      </c>
      <c r="D142" s="210">
        <f>'soust.uk.JMK př.č.2'!$L$72</f>
        <v>48</v>
      </c>
      <c r="E142" s="210">
        <f t="shared" ref="E142:E205" si="6">SUM(F142,P142,D142)</f>
        <v>5434</v>
      </c>
      <c r="F142" s="210">
        <f t="shared" ref="F142:F205" si="7">ROUND(1/B142*C142*12,0)</f>
        <v>3960</v>
      </c>
      <c r="G142" s="262"/>
      <c r="H142" s="215"/>
      <c r="I142" s="262"/>
      <c r="J142" s="262"/>
      <c r="K142" s="215"/>
      <c r="L142" s="220"/>
      <c r="M142" s="238"/>
      <c r="N142" s="215"/>
      <c r="P142" s="210">
        <f t="shared" si="5"/>
        <v>1426</v>
      </c>
    </row>
    <row r="143" spans="1:16" x14ac:dyDescent="0.2">
      <c r="A143" s="216">
        <v>143</v>
      </c>
      <c r="B143" s="255">
        <v>55.14</v>
      </c>
      <c r="C143" s="210">
        <f>'soust.uk.JMK př.č.2'!$O$72+'soust.uk.JMK př.č.2'!$P$72</f>
        <v>18172</v>
      </c>
      <c r="D143" s="210">
        <f>'soust.uk.JMK př.č.2'!$L$72</f>
        <v>48</v>
      </c>
      <c r="E143" s="210">
        <f t="shared" si="6"/>
        <v>5427</v>
      </c>
      <c r="F143" s="210">
        <f t="shared" si="7"/>
        <v>3955</v>
      </c>
      <c r="G143" s="262"/>
      <c r="H143" s="215"/>
      <c r="I143" s="262"/>
      <c r="J143" s="262"/>
      <c r="K143" s="215"/>
      <c r="L143" s="220"/>
      <c r="M143" s="238"/>
      <c r="N143" s="215"/>
      <c r="P143" s="210">
        <f t="shared" ref="P143:P206" si="8">ROUND((F143*36%),0)</f>
        <v>1424</v>
      </c>
    </row>
    <row r="144" spans="1:16" x14ac:dyDescent="0.2">
      <c r="A144" s="216">
        <v>144</v>
      </c>
      <c r="B144" s="255">
        <v>55.21</v>
      </c>
      <c r="C144" s="210">
        <f>'soust.uk.JMK př.č.2'!$O$72+'soust.uk.JMK př.č.2'!$P$72</f>
        <v>18172</v>
      </c>
      <c r="D144" s="210">
        <f>'soust.uk.JMK př.č.2'!$L$72</f>
        <v>48</v>
      </c>
      <c r="E144" s="210">
        <f t="shared" si="6"/>
        <v>5420</v>
      </c>
      <c r="F144" s="210">
        <f t="shared" si="7"/>
        <v>3950</v>
      </c>
      <c r="G144" s="262"/>
      <c r="H144" s="215"/>
      <c r="I144" s="262"/>
      <c r="J144" s="262"/>
      <c r="K144" s="215"/>
      <c r="L144" s="220"/>
      <c r="M144" s="238"/>
      <c r="N144" s="215"/>
      <c r="P144" s="210">
        <f t="shared" si="8"/>
        <v>1422</v>
      </c>
    </row>
    <row r="145" spans="1:16" x14ac:dyDescent="0.2">
      <c r="A145" s="216">
        <v>145</v>
      </c>
      <c r="B145" s="255">
        <v>55.28</v>
      </c>
      <c r="C145" s="210">
        <f>'soust.uk.JMK př.č.2'!$O$72+'soust.uk.JMK př.č.2'!$P$72</f>
        <v>18172</v>
      </c>
      <c r="D145" s="210">
        <f>'soust.uk.JMK př.č.2'!$L$72</f>
        <v>48</v>
      </c>
      <c r="E145" s="210">
        <f t="shared" si="6"/>
        <v>5413</v>
      </c>
      <c r="F145" s="210">
        <f t="shared" si="7"/>
        <v>3945</v>
      </c>
      <c r="G145" s="262"/>
      <c r="H145" s="215"/>
      <c r="I145" s="262"/>
      <c r="J145" s="262"/>
      <c r="K145" s="215"/>
      <c r="L145" s="220"/>
      <c r="M145" s="238"/>
      <c r="N145" s="215"/>
      <c r="P145" s="210">
        <f t="shared" si="8"/>
        <v>1420</v>
      </c>
    </row>
    <row r="146" spans="1:16" x14ac:dyDescent="0.2">
      <c r="A146" s="216">
        <v>146</v>
      </c>
      <c r="B146" s="255">
        <v>55.35</v>
      </c>
      <c r="C146" s="210">
        <f>'soust.uk.JMK př.č.2'!$O$72+'soust.uk.JMK př.č.2'!$P$72</f>
        <v>18172</v>
      </c>
      <c r="D146" s="210">
        <f>'soust.uk.JMK př.č.2'!$L$72</f>
        <v>48</v>
      </c>
      <c r="E146" s="210">
        <f t="shared" si="6"/>
        <v>5406</v>
      </c>
      <c r="F146" s="210">
        <f t="shared" si="7"/>
        <v>3940</v>
      </c>
      <c r="G146" s="262"/>
      <c r="H146" s="215"/>
      <c r="I146" s="262"/>
      <c r="J146" s="262"/>
      <c r="K146" s="215"/>
      <c r="L146" s="220"/>
      <c r="M146" s="238"/>
      <c r="N146" s="215"/>
      <c r="P146" s="210">
        <f t="shared" si="8"/>
        <v>1418</v>
      </c>
    </row>
    <row r="147" spans="1:16" x14ac:dyDescent="0.2">
      <c r="A147" s="216">
        <v>147</v>
      </c>
      <c r="B147" s="255">
        <v>55.42</v>
      </c>
      <c r="C147" s="210">
        <f>'soust.uk.JMK př.č.2'!$O$72+'soust.uk.JMK př.č.2'!$P$72</f>
        <v>18172</v>
      </c>
      <c r="D147" s="210">
        <f>'soust.uk.JMK př.č.2'!$L$72</f>
        <v>48</v>
      </c>
      <c r="E147" s="210">
        <f t="shared" si="6"/>
        <v>5400</v>
      </c>
      <c r="F147" s="210">
        <f t="shared" si="7"/>
        <v>3935</v>
      </c>
      <c r="G147" s="262"/>
      <c r="H147" s="215"/>
      <c r="I147" s="262"/>
      <c r="J147" s="262"/>
      <c r="K147" s="215"/>
      <c r="L147" s="220"/>
      <c r="M147" s="238"/>
      <c r="N147" s="215"/>
      <c r="P147" s="210">
        <f t="shared" si="8"/>
        <v>1417</v>
      </c>
    </row>
    <row r="148" spans="1:16" x14ac:dyDescent="0.2">
      <c r="A148" s="216">
        <v>148</v>
      </c>
      <c r="B148" s="255">
        <v>55.49</v>
      </c>
      <c r="C148" s="210">
        <f>'soust.uk.JMK př.č.2'!$O$72+'soust.uk.JMK př.č.2'!$P$72</f>
        <v>18172</v>
      </c>
      <c r="D148" s="210">
        <f>'soust.uk.JMK př.č.2'!$L$72</f>
        <v>48</v>
      </c>
      <c r="E148" s="210">
        <f t="shared" si="6"/>
        <v>5393</v>
      </c>
      <c r="F148" s="210">
        <f t="shared" si="7"/>
        <v>3930</v>
      </c>
      <c r="G148" s="262"/>
      <c r="H148" s="215"/>
      <c r="I148" s="262"/>
      <c r="J148" s="262"/>
      <c r="K148" s="215"/>
      <c r="L148" s="220"/>
      <c r="M148" s="238"/>
      <c r="N148" s="215"/>
      <c r="P148" s="210">
        <f t="shared" si="8"/>
        <v>1415</v>
      </c>
    </row>
    <row r="149" spans="1:16" x14ac:dyDescent="0.2">
      <c r="A149" s="216">
        <v>149</v>
      </c>
      <c r="B149" s="255">
        <v>55.56</v>
      </c>
      <c r="C149" s="210">
        <f>'soust.uk.JMK př.č.2'!$O$72+'soust.uk.JMK př.č.2'!$P$72</f>
        <v>18172</v>
      </c>
      <c r="D149" s="210">
        <f>'soust.uk.JMK př.č.2'!$L$72</f>
        <v>48</v>
      </c>
      <c r="E149" s="210">
        <f t="shared" si="6"/>
        <v>5386</v>
      </c>
      <c r="F149" s="210">
        <f t="shared" si="7"/>
        <v>3925</v>
      </c>
      <c r="G149" s="262"/>
      <c r="H149" s="215"/>
      <c r="I149" s="262"/>
      <c r="J149" s="262"/>
      <c r="K149" s="215"/>
      <c r="L149" s="220"/>
      <c r="M149" s="238"/>
      <c r="N149" s="215"/>
      <c r="P149" s="210">
        <f t="shared" si="8"/>
        <v>1413</v>
      </c>
    </row>
    <row r="150" spans="1:16" x14ac:dyDescent="0.2">
      <c r="A150" s="216">
        <v>150</v>
      </c>
      <c r="B150" s="255">
        <v>55.63</v>
      </c>
      <c r="C150" s="210">
        <f>'soust.uk.JMK př.č.2'!$O$72+'soust.uk.JMK př.č.2'!$P$72</f>
        <v>18172</v>
      </c>
      <c r="D150" s="210">
        <f>'soust.uk.JMK př.č.2'!$L$72</f>
        <v>48</v>
      </c>
      <c r="E150" s="210">
        <f t="shared" si="6"/>
        <v>5379</v>
      </c>
      <c r="F150" s="210">
        <f t="shared" si="7"/>
        <v>3920</v>
      </c>
      <c r="G150" s="262"/>
      <c r="H150" s="215"/>
      <c r="I150" s="262"/>
      <c r="J150" s="262"/>
      <c r="K150" s="215"/>
      <c r="L150" s="220"/>
      <c r="M150" s="238"/>
      <c r="N150" s="215"/>
      <c r="P150" s="210">
        <f t="shared" si="8"/>
        <v>1411</v>
      </c>
    </row>
    <row r="151" spans="1:16" x14ac:dyDescent="0.2">
      <c r="A151" s="216">
        <v>151</v>
      </c>
      <c r="B151" s="255">
        <v>55.69</v>
      </c>
      <c r="C151" s="210">
        <f>'soust.uk.JMK př.č.2'!$O$72+'soust.uk.JMK př.č.2'!$P$72</f>
        <v>18172</v>
      </c>
      <c r="D151" s="210">
        <f>'soust.uk.JMK př.č.2'!$L$72</f>
        <v>48</v>
      </c>
      <c r="E151" s="210">
        <f t="shared" si="6"/>
        <v>5374</v>
      </c>
      <c r="F151" s="210">
        <f t="shared" si="7"/>
        <v>3916</v>
      </c>
      <c r="G151" s="262"/>
      <c r="H151" s="215"/>
      <c r="I151" s="262"/>
      <c r="J151" s="262"/>
      <c r="K151" s="215"/>
      <c r="L151" s="220"/>
      <c r="M151" s="238"/>
      <c r="N151" s="215"/>
      <c r="P151" s="210">
        <f t="shared" si="8"/>
        <v>1410</v>
      </c>
    </row>
    <row r="152" spans="1:16" x14ac:dyDescent="0.2">
      <c r="A152" s="216">
        <v>152</v>
      </c>
      <c r="B152" s="255">
        <v>55.76</v>
      </c>
      <c r="C152" s="210">
        <f>'soust.uk.JMK př.č.2'!$O$72+'soust.uk.JMK př.č.2'!$P$72</f>
        <v>18172</v>
      </c>
      <c r="D152" s="210">
        <f>'soust.uk.JMK př.č.2'!$L$72</f>
        <v>48</v>
      </c>
      <c r="E152" s="210">
        <f t="shared" si="6"/>
        <v>5367</v>
      </c>
      <c r="F152" s="210">
        <f t="shared" si="7"/>
        <v>3911</v>
      </c>
      <c r="G152" s="262"/>
      <c r="H152" s="215"/>
      <c r="I152" s="262"/>
      <c r="J152" s="262"/>
      <c r="K152" s="215"/>
      <c r="L152" s="220"/>
      <c r="M152" s="238"/>
      <c r="N152" s="215"/>
      <c r="P152" s="210">
        <f t="shared" si="8"/>
        <v>1408</v>
      </c>
    </row>
    <row r="153" spans="1:16" x14ac:dyDescent="0.2">
      <c r="A153" s="216">
        <v>153</v>
      </c>
      <c r="B153" s="255">
        <v>55.83</v>
      </c>
      <c r="C153" s="210">
        <f>'soust.uk.JMK př.č.2'!$O$72+'soust.uk.JMK př.č.2'!$P$72</f>
        <v>18172</v>
      </c>
      <c r="D153" s="210">
        <f>'soust.uk.JMK př.č.2'!$L$72</f>
        <v>48</v>
      </c>
      <c r="E153" s="210">
        <f t="shared" si="6"/>
        <v>5360</v>
      </c>
      <c r="F153" s="210">
        <f t="shared" si="7"/>
        <v>3906</v>
      </c>
      <c r="G153" s="262"/>
      <c r="H153" s="215"/>
      <c r="I153" s="262"/>
      <c r="J153" s="262"/>
      <c r="K153" s="215"/>
      <c r="L153" s="220"/>
      <c r="M153" s="238"/>
      <c r="N153" s="215"/>
      <c r="P153" s="210">
        <f t="shared" si="8"/>
        <v>1406</v>
      </c>
    </row>
    <row r="154" spans="1:16" x14ac:dyDescent="0.2">
      <c r="A154" s="216">
        <v>154</v>
      </c>
      <c r="B154" s="255">
        <v>55.89</v>
      </c>
      <c r="C154" s="210">
        <f>'soust.uk.JMK př.č.2'!$O$72+'soust.uk.JMK př.č.2'!$P$72</f>
        <v>18172</v>
      </c>
      <c r="D154" s="210">
        <f>'soust.uk.JMK př.č.2'!$L$72</f>
        <v>48</v>
      </c>
      <c r="E154" s="210">
        <f t="shared" si="6"/>
        <v>5355</v>
      </c>
      <c r="F154" s="210">
        <f t="shared" si="7"/>
        <v>3902</v>
      </c>
      <c r="G154" s="262"/>
      <c r="H154" s="215"/>
      <c r="I154" s="262"/>
      <c r="J154" s="262"/>
      <c r="K154" s="215"/>
      <c r="L154" s="220"/>
      <c r="M154" s="238"/>
      <c r="N154" s="215"/>
      <c r="P154" s="210">
        <f t="shared" si="8"/>
        <v>1405</v>
      </c>
    </row>
    <row r="155" spans="1:16" x14ac:dyDescent="0.2">
      <c r="A155" s="216">
        <v>155</v>
      </c>
      <c r="B155" s="255">
        <v>55.96</v>
      </c>
      <c r="C155" s="210">
        <f>'soust.uk.JMK př.č.2'!$O$72+'soust.uk.JMK př.č.2'!$P$72</f>
        <v>18172</v>
      </c>
      <c r="D155" s="210">
        <f>'soust.uk.JMK př.č.2'!$L$72</f>
        <v>48</v>
      </c>
      <c r="E155" s="210">
        <f t="shared" si="6"/>
        <v>5348</v>
      </c>
      <c r="F155" s="210">
        <f t="shared" si="7"/>
        <v>3897</v>
      </c>
      <c r="G155" s="262"/>
      <c r="H155" s="215"/>
      <c r="I155" s="262"/>
      <c r="J155" s="262"/>
      <c r="K155" s="215"/>
      <c r="L155" s="220"/>
      <c r="M155" s="238"/>
      <c r="N155" s="215"/>
      <c r="P155" s="210">
        <f t="shared" si="8"/>
        <v>1403</v>
      </c>
    </row>
    <row r="156" spans="1:16" x14ac:dyDescent="0.2">
      <c r="A156" s="216">
        <v>156</v>
      </c>
      <c r="B156" s="255">
        <v>56.03</v>
      </c>
      <c r="C156" s="210">
        <f>'soust.uk.JMK př.č.2'!$O$72+'soust.uk.JMK př.č.2'!$P$72</f>
        <v>18172</v>
      </c>
      <c r="D156" s="210">
        <f>'soust.uk.JMK př.č.2'!$L$72</f>
        <v>48</v>
      </c>
      <c r="E156" s="210">
        <f t="shared" si="6"/>
        <v>5341</v>
      </c>
      <c r="F156" s="210">
        <f t="shared" si="7"/>
        <v>3892</v>
      </c>
      <c r="G156" s="262"/>
      <c r="H156" s="215"/>
      <c r="I156" s="262"/>
      <c r="J156" s="262"/>
      <c r="K156" s="215"/>
      <c r="L156" s="220"/>
      <c r="M156" s="238"/>
      <c r="N156" s="215"/>
      <c r="P156" s="210">
        <f t="shared" si="8"/>
        <v>1401</v>
      </c>
    </row>
    <row r="157" spans="1:16" x14ac:dyDescent="0.2">
      <c r="A157" s="216">
        <v>157</v>
      </c>
      <c r="B157" s="255">
        <v>56.09</v>
      </c>
      <c r="C157" s="210">
        <f>'soust.uk.JMK př.č.2'!$O$72+'soust.uk.JMK př.č.2'!$P$72</f>
        <v>18172</v>
      </c>
      <c r="D157" s="210">
        <f>'soust.uk.JMK př.č.2'!$L$72</f>
        <v>48</v>
      </c>
      <c r="E157" s="210">
        <f t="shared" si="6"/>
        <v>5336</v>
      </c>
      <c r="F157" s="210">
        <f t="shared" si="7"/>
        <v>3888</v>
      </c>
      <c r="G157" s="262"/>
      <c r="H157" s="215"/>
      <c r="I157" s="262"/>
      <c r="J157" s="262"/>
      <c r="K157" s="215"/>
      <c r="L157" s="220"/>
      <c r="M157" s="238"/>
      <c r="N157" s="215"/>
      <c r="P157" s="210">
        <f t="shared" si="8"/>
        <v>1400</v>
      </c>
    </row>
    <row r="158" spans="1:16" x14ac:dyDescent="0.2">
      <c r="A158" s="216">
        <v>158</v>
      </c>
      <c r="B158" s="255">
        <v>56.16</v>
      </c>
      <c r="C158" s="210">
        <f>'soust.uk.JMK př.č.2'!$O$72+'soust.uk.JMK př.č.2'!$P$72</f>
        <v>18172</v>
      </c>
      <c r="D158" s="210">
        <f>'soust.uk.JMK př.č.2'!$L$72</f>
        <v>48</v>
      </c>
      <c r="E158" s="210">
        <f t="shared" si="6"/>
        <v>5329</v>
      </c>
      <c r="F158" s="210">
        <f t="shared" si="7"/>
        <v>3883</v>
      </c>
      <c r="G158" s="262"/>
      <c r="H158" s="215"/>
      <c r="I158" s="262"/>
      <c r="J158" s="262"/>
      <c r="K158" s="215"/>
      <c r="L158" s="220"/>
      <c r="M158" s="238"/>
      <c r="N158" s="215"/>
      <c r="P158" s="210">
        <f t="shared" si="8"/>
        <v>1398</v>
      </c>
    </row>
    <row r="159" spans="1:16" x14ac:dyDescent="0.2">
      <c r="A159" s="216">
        <v>159</v>
      </c>
      <c r="B159" s="255">
        <v>56.22</v>
      </c>
      <c r="C159" s="210">
        <f>'soust.uk.JMK př.č.2'!$O$72+'soust.uk.JMK př.č.2'!$P$72</f>
        <v>18172</v>
      </c>
      <c r="D159" s="210">
        <f>'soust.uk.JMK př.č.2'!$L$72</f>
        <v>48</v>
      </c>
      <c r="E159" s="210">
        <f t="shared" si="6"/>
        <v>5323</v>
      </c>
      <c r="F159" s="210">
        <f t="shared" si="7"/>
        <v>3879</v>
      </c>
      <c r="G159" s="262"/>
      <c r="H159" s="215"/>
      <c r="I159" s="262"/>
      <c r="J159" s="262"/>
      <c r="K159" s="215"/>
      <c r="L159" s="220"/>
      <c r="M159" s="238"/>
      <c r="N159" s="215"/>
      <c r="P159" s="210">
        <f t="shared" si="8"/>
        <v>1396</v>
      </c>
    </row>
    <row r="160" spans="1:16" x14ac:dyDescent="0.2">
      <c r="A160" s="216">
        <v>160</v>
      </c>
      <c r="B160" s="255">
        <v>56.29</v>
      </c>
      <c r="C160" s="210">
        <f>'soust.uk.JMK př.č.2'!$O$72+'soust.uk.JMK př.č.2'!$P$72</f>
        <v>18172</v>
      </c>
      <c r="D160" s="210">
        <f>'soust.uk.JMK př.č.2'!$L$72</f>
        <v>48</v>
      </c>
      <c r="E160" s="210">
        <f t="shared" si="6"/>
        <v>5317</v>
      </c>
      <c r="F160" s="210">
        <f t="shared" si="7"/>
        <v>3874</v>
      </c>
      <c r="G160" s="262"/>
      <c r="H160" s="215"/>
      <c r="I160" s="262"/>
      <c r="J160" s="262"/>
      <c r="K160" s="215"/>
      <c r="L160" s="220"/>
      <c r="M160" s="238"/>
      <c r="N160" s="215"/>
      <c r="P160" s="210">
        <f t="shared" si="8"/>
        <v>1395</v>
      </c>
    </row>
    <row r="161" spans="1:16" x14ac:dyDescent="0.2">
      <c r="A161" s="216">
        <v>161</v>
      </c>
      <c r="B161" s="255">
        <v>56.35</v>
      </c>
      <c r="C161" s="210">
        <f>'soust.uk.JMK př.č.2'!$O$72+'soust.uk.JMK př.č.2'!$P$72</f>
        <v>18172</v>
      </c>
      <c r="D161" s="210">
        <f>'soust.uk.JMK př.č.2'!$L$72</f>
        <v>48</v>
      </c>
      <c r="E161" s="210">
        <f t="shared" si="6"/>
        <v>5311</v>
      </c>
      <c r="F161" s="210">
        <f t="shared" si="7"/>
        <v>3870</v>
      </c>
      <c r="G161" s="262"/>
      <c r="H161" s="215"/>
      <c r="I161" s="262"/>
      <c r="J161" s="262"/>
      <c r="K161" s="215"/>
      <c r="L161" s="220"/>
      <c r="M161" s="238"/>
      <c r="N161" s="215"/>
      <c r="P161" s="210">
        <f t="shared" si="8"/>
        <v>1393</v>
      </c>
    </row>
    <row r="162" spans="1:16" x14ac:dyDescent="0.2">
      <c r="A162" s="216">
        <v>162</v>
      </c>
      <c r="B162" s="255">
        <v>56.42</v>
      </c>
      <c r="C162" s="210">
        <f>'soust.uk.JMK př.č.2'!$O$72+'soust.uk.JMK př.č.2'!$P$72</f>
        <v>18172</v>
      </c>
      <c r="D162" s="210">
        <f>'soust.uk.JMK př.č.2'!$L$72</f>
        <v>48</v>
      </c>
      <c r="E162" s="210">
        <f t="shared" si="6"/>
        <v>5304</v>
      </c>
      <c r="F162" s="210">
        <f t="shared" si="7"/>
        <v>3865</v>
      </c>
      <c r="G162" s="262"/>
      <c r="H162" s="215"/>
      <c r="I162" s="262"/>
      <c r="J162" s="262"/>
      <c r="K162" s="215"/>
      <c r="L162" s="220"/>
      <c r="M162" s="238"/>
      <c r="N162" s="215"/>
      <c r="P162" s="210">
        <f t="shared" si="8"/>
        <v>1391</v>
      </c>
    </row>
    <row r="163" spans="1:16" x14ac:dyDescent="0.2">
      <c r="A163" s="216">
        <v>163</v>
      </c>
      <c r="B163" s="255">
        <v>56.48</v>
      </c>
      <c r="C163" s="210">
        <f>'soust.uk.JMK př.č.2'!$O$72+'soust.uk.JMK př.č.2'!$P$72</f>
        <v>18172</v>
      </c>
      <c r="D163" s="210">
        <f>'soust.uk.JMK př.č.2'!$L$72</f>
        <v>48</v>
      </c>
      <c r="E163" s="210">
        <f t="shared" si="6"/>
        <v>5299</v>
      </c>
      <c r="F163" s="210">
        <f t="shared" si="7"/>
        <v>3861</v>
      </c>
      <c r="G163" s="262"/>
      <c r="H163" s="215"/>
      <c r="I163" s="262"/>
      <c r="J163" s="262"/>
      <c r="K163" s="215"/>
      <c r="L163" s="220"/>
      <c r="M163" s="238"/>
      <c r="N163" s="215"/>
      <c r="P163" s="210">
        <f t="shared" si="8"/>
        <v>1390</v>
      </c>
    </row>
    <row r="164" spans="1:16" x14ac:dyDescent="0.2">
      <c r="A164" s="216">
        <v>164</v>
      </c>
      <c r="B164" s="255">
        <v>56.54</v>
      </c>
      <c r="C164" s="210">
        <f>'soust.uk.JMK př.č.2'!$O$72+'soust.uk.JMK př.č.2'!$P$72</f>
        <v>18172</v>
      </c>
      <c r="D164" s="210">
        <f>'soust.uk.JMK př.č.2'!$L$72</f>
        <v>48</v>
      </c>
      <c r="E164" s="210">
        <f t="shared" si="6"/>
        <v>5294</v>
      </c>
      <c r="F164" s="210">
        <f t="shared" si="7"/>
        <v>3857</v>
      </c>
      <c r="G164" s="262"/>
      <c r="H164" s="215"/>
      <c r="I164" s="262"/>
      <c r="J164" s="262"/>
      <c r="K164" s="215"/>
      <c r="L164" s="220"/>
      <c r="M164" s="238"/>
      <c r="N164" s="215"/>
      <c r="P164" s="210">
        <f t="shared" si="8"/>
        <v>1389</v>
      </c>
    </row>
    <row r="165" spans="1:16" x14ac:dyDescent="0.2">
      <c r="A165" s="216">
        <v>165</v>
      </c>
      <c r="B165" s="255">
        <v>56.61</v>
      </c>
      <c r="C165" s="210">
        <f>'soust.uk.JMK př.č.2'!$O$72+'soust.uk.JMK př.č.2'!$P$72</f>
        <v>18172</v>
      </c>
      <c r="D165" s="210">
        <f>'soust.uk.JMK př.č.2'!$L$72</f>
        <v>48</v>
      </c>
      <c r="E165" s="210">
        <f t="shared" si="6"/>
        <v>5287</v>
      </c>
      <c r="F165" s="210">
        <f t="shared" si="7"/>
        <v>3852</v>
      </c>
      <c r="G165" s="262"/>
      <c r="H165" s="215"/>
      <c r="I165" s="262"/>
      <c r="J165" s="262"/>
      <c r="K165" s="215"/>
      <c r="L165" s="220"/>
      <c r="M165" s="238"/>
      <c r="N165" s="215"/>
      <c r="P165" s="210">
        <f t="shared" si="8"/>
        <v>1387</v>
      </c>
    </row>
    <row r="166" spans="1:16" x14ac:dyDescent="0.2">
      <c r="A166" s="216">
        <v>166</v>
      </c>
      <c r="B166" s="255">
        <v>56.67</v>
      </c>
      <c r="C166" s="210">
        <f>'soust.uk.JMK př.č.2'!$O$72+'soust.uk.JMK př.č.2'!$P$72</f>
        <v>18172</v>
      </c>
      <c r="D166" s="210">
        <f>'soust.uk.JMK př.č.2'!$L$72</f>
        <v>48</v>
      </c>
      <c r="E166" s="210">
        <f t="shared" si="6"/>
        <v>5281</v>
      </c>
      <c r="F166" s="210">
        <f t="shared" si="7"/>
        <v>3848</v>
      </c>
      <c r="G166" s="262"/>
      <c r="H166" s="215"/>
      <c r="I166" s="262"/>
      <c r="J166" s="262"/>
      <c r="K166" s="215"/>
      <c r="L166" s="220"/>
      <c r="M166" s="238"/>
      <c r="N166" s="215"/>
      <c r="P166" s="210">
        <f t="shared" si="8"/>
        <v>1385</v>
      </c>
    </row>
    <row r="167" spans="1:16" x14ac:dyDescent="0.2">
      <c r="A167" s="216">
        <v>167</v>
      </c>
      <c r="B167" s="255">
        <v>56.73</v>
      </c>
      <c r="C167" s="210">
        <f>'soust.uk.JMK př.č.2'!$O$72+'soust.uk.JMK př.č.2'!$P$72</f>
        <v>18172</v>
      </c>
      <c r="D167" s="210">
        <f>'soust.uk.JMK př.č.2'!$L$72</f>
        <v>48</v>
      </c>
      <c r="E167" s="210">
        <f t="shared" si="6"/>
        <v>5276</v>
      </c>
      <c r="F167" s="210">
        <f t="shared" si="7"/>
        <v>3844</v>
      </c>
      <c r="G167" s="262"/>
      <c r="H167" s="215"/>
      <c r="I167" s="262"/>
      <c r="J167" s="262"/>
      <c r="K167" s="215"/>
      <c r="L167" s="220"/>
      <c r="M167" s="238"/>
      <c r="N167" s="215"/>
      <c r="P167" s="210">
        <f t="shared" si="8"/>
        <v>1384</v>
      </c>
    </row>
    <row r="168" spans="1:16" x14ac:dyDescent="0.2">
      <c r="A168" s="216">
        <v>168</v>
      </c>
      <c r="B168" s="255">
        <v>56.8</v>
      </c>
      <c r="C168" s="210">
        <f>'soust.uk.JMK př.č.2'!$O$72+'soust.uk.JMK př.č.2'!$P$72</f>
        <v>18172</v>
      </c>
      <c r="D168" s="210">
        <f>'soust.uk.JMK př.č.2'!$L$72</f>
        <v>48</v>
      </c>
      <c r="E168" s="210">
        <f t="shared" si="6"/>
        <v>5269</v>
      </c>
      <c r="F168" s="210">
        <f t="shared" si="7"/>
        <v>3839</v>
      </c>
      <c r="G168" s="262"/>
      <c r="H168" s="215"/>
      <c r="I168" s="262"/>
      <c r="J168" s="262"/>
      <c r="K168" s="215"/>
      <c r="L168" s="220"/>
      <c r="M168" s="238"/>
      <c r="N168" s="215"/>
      <c r="P168" s="210">
        <f t="shared" si="8"/>
        <v>1382</v>
      </c>
    </row>
    <row r="169" spans="1:16" x14ac:dyDescent="0.2">
      <c r="A169" s="216">
        <v>169</v>
      </c>
      <c r="B169" s="255">
        <v>56.86</v>
      </c>
      <c r="C169" s="210">
        <f>'soust.uk.JMK př.č.2'!$O$72+'soust.uk.JMK př.č.2'!$P$72</f>
        <v>18172</v>
      </c>
      <c r="D169" s="210">
        <f>'soust.uk.JMK př.č.2'!$L$72</f>
        <v>48</v>
      </c>
      <c r="E169" s="210">
        <f t="shared" si="6"/>
        <v>5264</v>
      </c>
      <c r="F169" s="210">
        <f t="shared" si="7"/>
        <v>3835</v>
      </c>
      <c r="G169" s="262"/>
      <c r="H169" s="215"/>
      <c r="I169" s="262"/>
      <c r="J169" s="262"/>
      <c r="K169" s="215"/>
      <c r="L169" s="220"/>
      <c r="M169" s="238"/>
      <c r="N169" s="215"/>
      <c r="P169" s="210">
        <f t="shared" si="8"/>
        <v>1381</v>
      </c>
    </row>
    <row r="170" spans="1:16" x14ac:dyDescent="0.2">
      <c r="A170" s="216">
        <v>170</v>
      </c>
      <c r="B170" s="255">
        <v>56.92</v>
      </c>
      <c r="C170" s="210">
        <f>'soust.uk.JMK př.č.2'!$O$72+'soust.uk.JMK př.č.2'!$P$72</f>
        <v>18172</v>
      </c>
      <c r="D170" s="210">
        <f>'soust.uk.JMK př.č.2'!$L$72</f>
        <v>48</v>
      </c>
      <c r="E170" s="210">
        <f t="shared" si="6"/>
        <v>5258</v>
      </c>
      <c r="F170" s="210">
        <f t="shared" si="7"/>
        <v>3831</v>
      </c>
      <c r="G170" s="262"/>
      <c r="H170" s="215"/>
      <c r="I170" s="262"/>
      <c r="J170" s="262"/>
      <c r="K170" s="215"/>
      <c r="L170" s="220"/>
      <c r="M170" s="238"/>
      <c r="N170" s="215"/>
      <c r="P170" s="210">
        <f t="shared" si="8"/>
        <v>1379</v>
      </c>
    </row>
    <row r="171" spans="1:16" x14ac:dyDescent="0.2">
      <c r="A171" s="216">
        <v>171</v>
      </c>
      <c r="B171" s="255">
        <v>56.99</v>
      </c>
      <c r="C171" s="210">
        <f>'soust.uk.JMK př.č.2'!$O$72+'soust.uk.JMK př.č.2'!$P$72</f>
        <v>18172</v>
      </c>
      <c r="D171" s="210">
        <f>'soust.uk.JMK př.č.2'!$L$72</f>
        <v>48</v>
      </c>
      <c r="E171" s="210">
        <f t="shared" si="6"/>
        <v>5251</v>
      </c>
      <c r="F171" s="210">
        <f t="shared" si="7"/>
        <v>3826</v>
      </c>
      <c r="G171" s="262"/>
      <c r="H171" s="215"/>
      <c r="I171" s="262"/>
      <c r="J171" s="262"/>
      <c r="K171" s="215"/>
      <c r="L171" s="220"/>
      <c r="M171" s="238"/>
      <c r="N171" s="215"/>
      <c r="P171" s="210">
        <f t="shared" si="8"/>
        <v>1377</v>
      </c>
    </row>
    <row r="172" spans="1:16" x14ac:dyDescent="0.2">
      <c r="A172" s="216">
        <v>172</v>
      </c>
      <c r="B172" s="255">
        <v>57.05</v>
      </c>
      <c r="C172" s="210">
        <f>'soust.uk.JMK př.č.2'!$O$72+'soust.uk.JMK př.č.2'!$P$72</f>
        <v>18172</v>
      </c>
      <c r="D172" s="210">
        <f>'soust.uk.JMK př.č.2'!$L$72</f>
        <v>48</v>
      </c>
      <c r="E172" s="210">
        <f t="shared" si="6"/>
        <v>5246</v>
      </c>
      <c r="F172" s="210">
        <f t="shared" si="7"/>
        <v>3822</v>
      </c>
      <c r="G172" s="262"/>
      <c r="H172" s="215"/>
      <c r="I172" s="262"/>
      <c r="J172" s="262"/>
      <c r="K172" s="215"/>
      <c r="L172" s="220"/>
      <c r="M172" s="238"/>
      <c r="N172" s="215"/>
      <c r="P172" s="210">
        <f t="shared" si="8"/>
        <v>1376</v>
      </c>
    </row>
    <row r="173" spans="1:16" x14ac:dyDescent="0.2">
      <c r="A173" s="216">
        <v>173</v>
      </c>
      <c r="B173" s="255">
        <v>57.11</v>
      </c>
      <c r="C173" s="210">
        <f>'soust.uk.JMK př.č.2'!$O$72+'soust.uk.JMK př.č.2'!$P$72</f>
        <v>18172</v>
      </c>
      <c r="D173" s="210">
        <f>'soust.uk.JMK př.č.2'!$L$72</f>
        <v>48</v>
      </c>
      <c r="E173" s="210">
        <f t="shared" si="6"/>
        <v>5240</v>
      </c>
      <c r="F173" s="210">
        <f t="shared" si="7"/>
        <v>3818</v>
      </c>
      <c r="G173" s="262"/>
      <c r="H173" s="215"/>
      <c r="I173" s="262"/>
      <c r="J173" s="262"/>
      <c r="K173" s="215"/>
      <c r="L173" s="220"/>
      <c r="M173" s="238"/>
      <c r="N173" s="215"/>
      <c r="P173" s="210">
        <f t="shared" si="8"/>
        <v>1374</v>
      </c>
    </row>
    <row r="174" spans="1:16" x14ac:dyDescent="0.2">
      <c r="A174" s="216">
        <v>174</v>
      </c>
      <c r="B174" s="255">
        <v>57.17</v>
      </c>
      <c r="C174" s="210">
        <f>'soust.uk.JMK př.č.2'!$O$72+'soust.uk.JMK př.č.2'!$P$72</f>
        <v>18172</v>
      </c>
      <c r="D174" s="210">
        <f>'soust.uk.JMK př.č.2'!$L$72</f>
        <v>48</v>
      </c>
      <c r="E174" s="210">
        <f t="shared" si="6"/>
        <v>5235</v>
      </c>
      <c r="F174" s="210">
        <f t="shared" si="7"/>
        <v>3814</v>
      </c>
      <c r="G174" s="262"/>
      <c r="H174" s="215"/>
      <c r="I174" s="262"/>
      <c r="J174" s="262"/>
      <c r="K174" s="215"/>
      <c r="L174" s="220"/>
      <c r="M174" s="238"/>
      <c r="N174" s="215"/>
      <c r="P174" s="210">
        <f t="shared" si="8"/>
        <v>1373</v>
      </c>
    </row>
    <row r="175" spans="1:16" x14ac:dyDescent="0.2">
      <c r="A175" s="216">
        <v>175</v>
      </c>
      <c r="B175" s="255">
        <v>57.23</v>
      </c>
      <c r="C175" s="210">
        <f>'soust.uk.JMK př.č.2'!$O$72+'soust.uk.JMK př.č.2'!$P$72</f>
        <v>18172</v>
      </c>
      <c r="D175" s="210">
        <f>'soust.uk.JMK př.č.2'!$L$72</f>
        <v>48</v>
      </c>
      <c r="E175" s="210">
        <f t="shared" si="6"/>
        <v>5230</v>
      </c>
      <c r="F175" s="210">
        <f t="shared" si="7"/>
        <v>3810</v>
      </c>
      <c r="G175" s="262"/>
      <c r="H175" s="215"/>
      <c r="I175" s="262"/>
      <c r="J175" s="262"/>
      <c r="K175" s="215"/>
      <c r="L175" s="220"/>
      <c r="M175" s="238"/>
      <c r="N175" s="215"/>
      <c r="P175" s="210">
        <f t="shared" si="8"/>
        <v>1372</v>
      </c>
    </row>
    <row r="176" spans="1:16" x14ac:dyDescent="0.2">
      <c r="A176" s="216">
        <v>176</v>
      </c>
      <c r="B176" s="255">
        <v>57.3</v>
      </c>
      <c r="C176" s="210">
        <f>'soust.uk.JMK př.č.2'!$O$72+'soust.uk.JMK př.č.2'!$P$72</f>
        <v>18172</v>
      </c>
      <c r="D176" s="210">
        <f>'soust.uk.JMK př.č.2'!$L$72</f>
        <v>48</v>
      </c>
      <c r="E176" s="210">
        <f t="shared" si="6"/>
        <v>5224</v>
      </c>
      <c r="F176" s="210">
        <f t="shared" si="7"/>
        <v>3806</v>
      </c>
      <c r="G176" s="262"/>
      <c r="H176" s="215"/>
      <c r="I176" s="262"/>
      <c r="J176" s="262"/>
      <c r="K176" s="215"/>
      <c r="L176" s="220"/>
      <c r="M176" s="238"/>
      <c r="N176" s="215"/>
      <c r="P176" s="210">
        <f t="shared" si="8"/>
        <v>1370</v>
      </c>
    </row>
    <row r="177" spans="1:16" x14ac:dyDescent="0.2">
      <c r="A177" s="216">
        <v>177</v>
      </c>
      <c r="B177" s="255">
        <v>57.36</v>
      </c>
      <c r="C177" s="210">
        <f>'soust.uk.JMK př.č.2'!$O$72+'soust.uk.JMK př.č.2'!$P$72</f>
        <v>18172</v>
      </c>
      <c r="D177" s="210">
        <f>'soust.uk.JMK př.č.2'!$L$72</f>
        <v>48</v>
      </c>
      <c r="E177" s="210">
        <f t="shared" si="6"/>
        <v>5219</v>
      </c>
      <c r="F177" s="210">
        <f t="shared" si="7"/>
        <v>3802</v>
      </c>
      <c r="G177" s="262"/>
      <c r="H177" s="215"/>
      <c r="I177" s="262"/>
      <c r="J177" s="262"/>
      <c r="K177" s="215"/>
      <c r="L177" s="220"/>
      <c r="M177" s="238"/>
      <c r="N177" s="215"/>
      <c r="P177" s="210">
        <f t="shared" si="8"/>
        <v>1369</v>
      </c>
    </row>
    <row r="178" spans="1:16" x14ac:dyDescent="0.2">
      <c r="A178" s="216">
        <v>178</v>
      </c>
      <c r="B178" s="255">
        <v>57.42</v>
      </c>
      <c r="C178" s="210">
        <f>'soust.uk.JMK př.č.2'!$O$72+'soust.uk.JMK př.č.2'!$P$72</f>
        <v>18172</v>
      </c>
      <c r="D178" s="210">
        <f>'soust.uk.JMK př.č.2'!$L$72</f>
        <v>48</v>
      </c>
      <c r="E178" s="210">
        <f t="shared" si="6"/>
        <v>5213</v>
      </c>
      <c r="F178" s="210">
        <f t="shared" si="7"/>
        <v>3798</v>
      </c>
      <c r="G178" s="262"/>
      <c r="H178" s="215"/>
      <c r="I178" s="262"/>
      <c r="J178" s="262"/>
      <c r="K178" s="215"/>
      <c r="L178" s="220"/>
      <c r="M178" s="238"/>
      <c r="N178" s="215"/>
      <c r="P178" s="210">
        <f t="shared" si="8"/>
        <v>1367</v>
      </c>
    </row>
    <row r="179" spans="1:16" x14ac:dyDescent="0.2">
      <c r="A179" s="216">
        <v>179</v>
      </c>
      <c r="B179" s="255">
        <v>57.48</v>
      </c>
      <c r="C179" s="210">
        <f>'soust.uk.JMK př.č.2'!$O$72+'soust.uk.JMK př.č.2'!$P$72</f>
        <v>18172</v>
      </c>
      <c r="D179" s="210">
        <f>'soust.uk.JMK př.č.2'!$L$72</f>
        <v>48</v>
      </c>
      <c r="E179" s="210">
        <f t="shared" si="6"/>
        <v>5208</v>
      </c>
      <c r="F179" s="210">
        <f t="shared" si="7"/>
        <v>3794</v>
      </c>
      <c r="G179" s="262"/>
      <c r="H179" s="215"/>
      <c r="I179" s="262"/>
      <c r="J179" s="262"/>
      <c r="K179" s="215"/>
      <c r="L179" s="220"/>
      <c r="M179" s="238"/>
      <c r="N179" s="215"/>
      <c r="P179" s="210">
        <f t="shared" si="8"/>
        <v>1366</v>
      </c>
    </row>
    <row r="180" spans="1:16" x14ac:dyDescent="0.2">
      <c r="A180" s="216">
        <v>180</v>
      </c>
      <c r="B180" s="255">
        <v>57.54</v>
      </c>
      <c r="C180" s="210">
        <f>'soust.uk.JMK př.č.2'!$O$72+'soust.uk.JMK př.č.2'!$P$72</f>
        <v>18172</v>
      </c>
      <c r="D180" s="210">
        <f>'soust.uk.JMK př.č.2'!$L$72</f>
        <v>48</v>
      </c>
      <c r="E180" s="210">
        <f t="shared" si="6"/>
        <v>5202</v>
      </c>
      <c r="F180" s="210">
        <f t="shared" si="7"/>
        <v>3790</v>
      </c>
      <c r="G180" s="262"/>
      <c r="H180" s="215"/>
      <c r="I180" s="262"/>
      <c r="J180" s="262"/>
      <c r="K180" s="215"/>
      <c r="L180" s="220"/>
      <c r="M180" s="238"/>
      <c r="N180" s="215"/>
      <c r="P180" s="210">
        <f t="shared" si="8"/>
        <v>1364</v>
      </c>
    </row>
    <row r="181" spans="1:16" x14ac:dyDescent="0.2">
      <c r="A181" s="216">
        <v>181</v>
      </c>
      <c r="B181" s="255">
        <v>57.6</v>
      </c>
      <c r="C181" s="210">
        <f>'soust.uk.JMK př.č.2'!$O$72+'soust.uk.JMK př.č.2'!$P$72</f>
        <v>18172</v>
      </c>
      <c r="D181" s="210">
        <f>'soust.uk.JMK př.č.2'!$L$72</f>
        <v>48</v>
      </c>
      <c r="E181" s="210">
        <f t="shared" si="6"/>
        <v>5197</v>
      </c>
      <c r="F181" s="210">
        <f t="shared" si="7"/>
        <v>3786</v>
      </c>
      <c r="G181" s="262"/>
      <c r="H181" s="215"/>
      <c r="I181" s="262"/>
      <c r="J181" s="262"/>
      <c r="K181" s="215"/>
      <c r="L181" s="220"/>
      <c r="M181" s="238"/>
      <c r="N181" s="215"/>
      <c r="P181" s="210">
        <f t="shared" si="8"/>
        <v>1363</v>
      </c>
    </row>
    <row r="182" spans="1:16" x14ac:dyDescent="0.2">
      <c r="A182" s="216">
        <v>182</v>
      </c>
      <c r="B182" s="255">
        <v>57.66</v>
      </c>
      <c r="C182" s="210">
        <f>'soust.uk.JMK př.č.2'!$O$72+'soust.uk.JMK př.č.2'!$P$72</f>
        <v>18172</v>
      </c>
      <c r="D182" s="210">
        <f>'soust.uk.JMK př.č.2'!$L$72</f>
        <v>48</v>
      </c>
      <c r="E182" s="210">
        <f t="shared" si="6"/>
        <v>5192</v>
      </c>
      <c r="F182" s="210">
        <f t="shared" si="7"/>
        <v>3782</v>
      </c>
      <c r="G182" s="262"/>
      <c r="H182" s="215"/>
      <c r="I182" s="262"/>
      <c r="J182" s="262"/>
      <c r="K182" s="215"/>
      <c r="L182" s="220"/>
      <c r="M182" s="238"/>
      <c r="N182" s="215"/>
      <c r="P182" s="210">
        <f t="shared" si="8"/>
        <v>1362</v>
      </c>
    </row>
    <row r="183" spans="1:16" x14ac:dyDescent="0.2">
      <c r="A183" s="216">
        <v>183</v>
      </c>
      <c r="B183" s="255">
        <v>57.72</v>
      </c>
      <c r="C183" s="210">
        <f>'soust.uk.JMK př.č.2'!$O$72+'soust.uk.JMK př.č.2'!$P$72</f>
        <v>18172</v>
      </c>
      <c r="D183" s="210">
        <f>'soust.uk.JMK př.č.2'!$L$72</f>
        <v>48</v>
      </c>
      <c r="E183" s="210">
        <f t="shared" si="6"/>
        <v>5186</v>
      </c>
      <c r="F183" s="210">
        <f t="shared" si="7"/>
        <v>3778</v>
      </c>
      <c r="G183" s="262"/>
      <c r="H183" s="215"/>
      <c r="I183" s="262"/>
      <c r="J183" s="262"/>
      <c r="K183" s="215"/>
      <c r="L183" s="220"/>
      <c r="M183" s="238"/>
      <c r="N183" s="215"/>
      <c r="P183" s="210">
        <f t="shared" si="8"/>
        <v>1360</v>
      </c>
    </row>
    <row r="184" spans="1:16" x14ac:dyDescent="0.2">
      <c r="A184" s="216">
        <v>184</v>
      </c>
      <c r="B184" s="255">
        <v>57.79</v>
      </c>
      <c r="C184" s="210">
        <f>'soust.uk.JMK př.č.2'!$O$72+'soust.uk.JMK př.č.2'!$P$72</f>
        <v>18172</v>
      </c>
      <c r="D184" s="210">
        <f>'soust.uk.JMK př.č.2'!$L$72</f>
        <v>48</v>
      </c>
      <c r="E184" s="210">
        <f t="shared" si="6"/>
        <v>5179</v>
      </c>
      <c r="F184" s="210">
        <f t="shared" si="7"/>
        <v>3773</v>
      </c>
      <c r="G184" s="262"/>
      <c r="H184" s="215"/>
      <c r="I184" s="262"/>
      <c r="J184" s="262"/>
      <c r="K184" s="215"/>
      <c r="L184" s="220"/>
      <c r="M184" s="238"/>
      <c r="N184" s="215"/>
      <c r="P184" s="210">
        <f t="shared" si="8"/>
        <v>1358</v>
      </c>
    </row>
    <row r="185" spans="1:16" x14ac:dyDescent="0.2">
      <c r="A185" s="216">
        <v>185</v>
      </c>
      <c r="B185" s="255">
        <v>57.85</v>
      </c>
      <c r="C185" s="210">
        <f>'soust.uk.JMK př.č.2'!$O$72+'soust.uk.JMK př.č.2'!$P$72</f>
        <v>18172</v>
      </c>
      <c r="D185" s="210">
        <f>'soust.uk.JMK př.č.2'!$L$72</f>
        <v>48</v>
      </c>
      <c r="E185" s="210">
        <f t="shared" si="6"/>
        <v>5174</v>
      </c>
      <c r="F185" s="210">
        <f t="shared" si="7"/>
        <v>3769</v>
      </c>
      <c r="G185" s="262"/>
      <c r="H185" s="215"/>
      <c r="I185" s="262"/>
      <c r="J185" s="262"/>
      <c r="K185" s="215"/>
      <c r="L185" s="220"/>
      <c r="M185" s="238"/>
      <c r="N185" s="215"/>
      <c r="P185" s="210">
        <f t="shared" si="8"/>
        <v>1357</v>
      </c>
    </row>
    <row r="186" spans="1:16" x14ac:dyDescent="0.2">
      <c r="A186" s="216">
        <v>186</v>
      </c>
      <c r="B186" s="255">
        <v>57.91</v>
      </c>
      <c r="C186" s="210">
        <f>'soust.uk.JMK př.č.2'!$O$72+'soust.uk.JMK př.č.2'!$P$72</f>
        <v>18172</v>
      </c>
      <c r="D186" s="210">
        <f>'soust.uk.JMK př.č.2'!$L$72</f>
        <v>48</v>
      </c>
      <c r="E186" s="210">
        <f t="shared" si="6"/>
        <v>5170</v>
      </c>
      <c r="F186" s="210">
        <f t="shared" si="7"/>
        <v>3766</v>
      </c>
      <c r="G186" s="262"/>
      <c r="H186" s="215"/>
      <c r="I186" s="262"/>
      <c r="J186" s="262"/>
      <c r="K186" s="215"/>
      <c r="L186" s="220"/>
      <c r="M186" s="238"/>
      <c r="N186" s="215"/>
      <c r="P186" s="210">
        <f t="shared" si="8"/>
        <v>1356</v>
      </c>
    </row>
    <row r="187" spans="1:16" x14ac:dyDescent="0.2">
      <c r="A187" s="216">
        <v>187</v>
      </c>
      <c r="B187" s="255">
        <v>57.97</v>
      </c>
      <c r="C187" s="210">
        <f>'soust.uk.JMK př.č.2'!$O$72+'soust.uk.JMK př.č.2'!$P$72</f>
        <v>18172</v>
      </c>
      <c r="D187" s="210">
        <f>'soust.uk.JMK př.č.2'!$L$72</f>
        <v>48</v>
      </c>
      <c r="E187" s="210">
        <f t="shared" si="6"/>
        <v>5164</v>
      </c>
      <c r="F187" s="210">
        <f t="shared" si="7"/>
        <v>3762</v>
      </c>
      <c r="G187" s="262"/>
      <c r="H187" s="215"/>
      <c r="I187" s="262"/>
      <c r="J187" s="262"/>
      <c r="K187" s="215"/>
      <c r="L187" s="220"/>
      <c r="M187" s="238"/>
      <c r="N187" s="215"/>
      <c r="P187" s="210">
        <f t="shared" si="8"/>
        <v>1354</v>
      </c>
    </row>
    <row r="188" spans="1:16" x14ac:dyDescent="0.2">
      <c r="A188" s="216">
        <v>188</v>
      </c>
      <c r="B188" s="255">
        <v>58.03</v>
      </c>
      <c r="C188" s="210">
        <f>'soust.uk.JMK př.č.2'!$O$72+'soust.uk.JMK př.č.2'!$P$72</f>
        <v>18172</v>
      </c>
      <c r="D188" s="210">
        <f>'soust.uk.JMK př.č.2'!$L$72</f>
        <v>48</v>
      </c>
      <c r="E188" s="210">
        <f t="shared" si="6"/>
        <v>5159</v>
      </c>
      <c r="F188" s="210">
        <f t="shared" si="7"/>
        <v>3758</v>
      </c>
      <c r="G188" s="262"/>
      <c r="H188" s="215"/>
      <c r="I188" s="262"/>
      <c r="J188" s="262"/>
      <c r="K188" s="215"/>
      <c r="L188" s="220"/>
      <c r="M188" s="238"/>
      <c r="N188" s="215"/>
      <c r="P188" s="210">
        <f t="shared" si="8"/>
        <v>1353</v>
      </c>
    </row>
    <row r="189" spans="1:16" x14ac:dyDescent="0.2">
      <c r="A189" s="216">
        <v>189</v>
      </c>
      <c r="B189" s="255">
        <v>58.09</v>
      </c>
      <c r="C189" s="210">
        <f>'soust.uk.JMK př.č.2'!$O$72+'soust.uk.JMK př.č.2'!$P$72</f>
        <v>18172</v>
      </c>
      <c r="D189" s="210">
        <f>'soust.uk.JMK př.č.2'!$L$72</f>
        <v>48</v>
      </c>
      <c r="E189" s="210">
        <f t="shared" si="6"/>
        <v>5153</v>
      </c>
      <c r="F189" s="210">
        <f t="shared" si="7"/>
        <v>3754</v>
      </c>
      <c r="G189" s="262"/>
      <c r="H189" s="215"/>
      <c r="I189" s="262"/>
      <c r="J189" s="262"/>
      <c r="K189" s="215"/>
      <c r="L189" s="220"/>
      <c r="M189" s="238"/>
      <c r="N189" s="215"/>
      <c r="P189" s="210">
        <f t="shared" si="8"/>
        <v>1351</v>
      </c>
    </row>
    <row r="190" spans="1:16" x14ac:dyDescent="0.2">
      <c r="A190" s="216">
        <v>190</v>
      </c>
      <c r="B190" s="255">
        <v>58.15</v>
      </c>
      <c r="C190" s="210">
        <f>'soust.uk.JMK př.č.2'!$O$72+'soust.uk.JMK př.č.2'!$P$72</f>
        <v>18172</v>
      </c>
      <c r="D190" s="210">
        <f>'soust.uk.JMK př.č.2'!$L$72</f>
        <v>48</v>
      </c>
      <c r="E190" s="210">
        <f t="shared" si="6"/>
        <v>5148</v>
      </c>
      <c r="F190" s="210">
        <f t="shared" si="7"/>
        <v>3750</v>
      </c>
      <c r="G190" s="262"/>
      <c r="H190" s="215"/>
      <c r="I190" s="262"/>
      <c r="J190" s="262"/>
      <c r="K190" s="215"/>
      <c r="L190" s="220"/>
      <c r="M190" s="238"/>
      <c r="N190" s="215"/>
      <c r="P190" s="210">
        <f t="shared" si="8"/>
        <v>1350</v>
      </c>
    </row>
    <row r="191" spans="1:16" x14ac:dyDescent="0.2">
      <c r="A191" s="216">
        <v>191</v>
      </c>
      <c r="B191" s="255">
        <v>58.21</v>
      </c>
      <c r="C191" s="210">
        <f>'soust.uk.JMK př.č.2'!$O$72+'soust.uk.JMK př.č.2'!$P$72</f>
        <v>18172</v>
      </c>
      <c r="D191" s="210">
        <f>'soust.uk.JMK př.č.2'!$L$72</f>
        <v>48</v>
      </c>
      <c r="E191" s="210">
        <f t="shared" si="6"/>
        <v>5143</v>
      </c>
      <c r="F191" s="210">
        <f t="shared" si="7"/>
        <v>3746</v>
      </c>
      <c r="G191" s="262"/>
      <c r="H191" s="215"/>
      <c r="I191" s="262"/>
      <c r="J191" s="262"/>
      <c r="K191" s="215"/>
      <c r="L191" s="220"/>
      <c r="M191" s="238"/>
      <c r="N191" s="215"/>
      <c r="P191" s="210">
        <f t="shared" si="8"/>
        <v>1349</v>
      </c>
    </row>
    <row r="192" spans="1:16" x14ac:dyDescent="0.2">
      <c r="A192" s="216">
        <v>192</v>
      </c>
      <c r="B192" s="255">
        <v>58.27</v>
      </c>
      <c r="C192" s="210">
        <f>'soust.uk.JMK př.č.2'!$O$72+'soust.uk.JMK př.č.2'!$P$72</f>
        <v>18172</v>
      </c>
      <c r="D192" s="210">
        <f>'soust.uk.JMK př.č.2'!$L$72</f>
        <v>48</v>
      </c>
      <c r="E192" s="210">
        <f t="shared" si="6"/>
        <v>5137</v>
      </c>
      <c r="F192" s="210">
        <f t="shared" si="7"/>
        <v>3742</v>
      </c>
      <c r="G192" s="262"/>
      <c r="H192" s="215"/>
      <c r="I192" s="262"/>
      <c r="J192" s="262"/>
      <c r="K192" s="215"/>
      <c r="L192" s="220"/>
      <c r="M192" s="238"/>
      <c r="N192" s="215"/>
      <c r="P192" s="210">
        <f t="shared" si="8"/>
        <v>1347</v>
      </c>
    </row>
    <row r="193" spans="1:16" x14ac:dyDescent="0.2">
      <c r="A193" s="216">
        <v>193</v>
      </c>
      <c r="B193" s="255">
        <v>58.33</v>
      </c>
      <c r="C193" s="210">
        <f>'soust.uk.JMK př.č.2'!$O$72+'soust.uk.JMK př.č.2'!$P$72</f>
        <v>18172</v>
      </c>
      <c r="D193" s="210">
        <f>'soust.uk.JMK př.č.2'!$L$72</f>
        <v>48</v>
      </c>
      <c r="E193" s="210">
        <f t="shared" si="6"/>
        <v>5132</v>
      </c>
      <c r="F193" s="210">
        <f t="shared" si="7"/>
        <v>3738</v>
      </c>
      <c r="G193" s="262"/>
      <c r="H193" s="215"/>
      <c r="I193" s="262"/>
      <c r="J193" s="262"/>
      <c r="K193" s="215"/>
      <c r="L193" s="220"/>
      <c r="M193" s="238"/>
      <c r="N193" s="215"/>
      <c r="P193" s="210">
        <f t="shared" si="8"/>
        <v>1346</v>
      </c>
    </row>
    <row r="194" spans="1:16" x14ac:dyDescent="0.2">
      <c r="A194" s="216">
        <v>194</v>
      </c>
      <c r="B194" s="255">
        <v>58.39</v>
      </c>
      <c r="C194" s="210">
        <f>'soust.uk.JMK př.č.2'!$O$72+'soust.uk.JMK př.č.2'!$P$72</f>
        <v>18172</v>
      </c>
      <c r="D194" s="210">
        <f>'soust.uk.JMK př.č.2'!$L$72</f>
        <v>48</v>
      </c>
      <c r="E194" s="210">
        <f t="shared" si="6"/>
        <v>5128</v>
      </c>
      <c r="F194" s="210">
        <f t="shared" si="7"/>
        <v>3735</v>
      </c>
      <c r="G194" s="262"/>
      <c r="H194" s="215"/>
      <c r="I194" s="262"/>
      <c r="J194" s="262"/>
      <c r="K194" s="215"/>
      <c r="L194" s="220"/>
      <c r="M194" s="238"/>
      <c r="N194" s="215"/>
      <c r="P194" s="210">
        <f t="shared" si="8"/>
        <v>1345</v>
      </c>
    </row>
    <row r="195" spans="1:16" x14ac:dyDescent="0.2">
      <c r="A195" s="216">
        <v>195</v>
      </c>
      <c r="B195" s="255">
        <v>58.45</v>
      </c>
      <c r="C195" s="210">
        <f>'soust.uk.JMK př.č.2'!$O$72+'soust.uk.JMK př.č.2'!$P$72</f>
        <v>18172</v>
      </c>
      <c r="D195" s="210">
        <f>'soust.uk.JMK př.č.2'!$L$72</f>
        <v>48</v>
      </c>
      <c r="E195" s="210">
        <f t="shared" si="6"/>
        <v>5122</v>
      </c>
      <c r="F195" s="210">
        <f t="shared" si="7"/>
        <v>3731</v>
      </c>
      <c r="G195" s="262"/>
      <c r="H195" s="215"/>
      <c r="I195" s="262"/>
      <c r="J195" s="262"/>
      <c r="K195" s="215"/>
      <c r="L195" s="220"/>
      <c r="M195" s="238"/>
      <c r="N195" s="215"/>
      <c r="P195" s="210">
        <f t="shared" si="8"/>
        <v>1343</v>
      </c>
    </row>
    <row r="196" spans="1:16" x14ac:dyDescent="0.2">
      <c r="A196" s="216">
        <v>196</v>
      </c>
      <c r="B196" s="255">
        <v>58.51</v>
      </c>
      <c r="C196" s="210">
        <f>'soust.uk.JMK př.č.2'!$O$72+'soust.uk.JMK př.č.2'!$P$72</f>
        <v>18172</v>
      </c>
      <c r="D196" s="210">
        <f>'soust.uk.JMK př.č.2'!$L$72</f>
        <v>48</v>
      </c>
      <c r="E196" s="210">
        <f t="shared" si="6"/>
        <v>5117</v>
      </c>
      <c r="F196" s="210">
        <f t="shared" si="7"/>
        <v>3727</v>
      </c>
      <c r="G196" s="262"/>
      <c r="H196" s="215"/>
      <c r="I196" s="262"/>
      <c r="J196" s="262"/>
      <c r="K196" s="215"/>
      <c r="L196" s="220"/>
      <c r="M196" s="238"/>
      <c r="N196" s="215"/>
      <c r="P196" s="210">
        <f t="shared" si="8"/>
        <v>1342</v>
      </c>
    </row>
    <row r="197" spans="1:16" x14ac:dyDescent="0.2">
      <c r="A197" s="216">
        <v>197</v>
      </c>
      <c r="B197" s="255">
        <v>58.57</v>
      </c>
      <c r="C197" s="210">
        <f>'soust.uk.JMK př.č.2'!$O$72+'soust.uk.JMK př.č.2'!$P$72</f>
        <v>18172</v>
      </c>
      <c r="D197" s="210">
        <f>'soust.uk.JMK př.č.2'!$L$72</f>
        <v>48</v>
      </c>
      <c r="E197" s="210">
        <f t="shared" si="6"/>
        <v>5111</v>
      </c>
      <c r="F197" s="210">
        <f t="shared" si="7"/>
        <v>3723</v>
      </c>
      <c r="G197" s="262"/>
      <c r="H197" s="215"/>
      <c r="I197" s="262"/>
      <c r="J197" s="262"/>
      <c r="K197" s="215"/>
      <c r="L197" s="220"/>
      <c r="M197" s="238"/>
      <c r="N197" s="215"/>
      <c r="P197" s="210">
        <f t="shared" si="8"/>
        <v>1340</v>
      </c>
    </row>
    <row r="198" spans="1:16" x14ac:dyDescent="0.2">
      <c r="A198" s="216">
        <v>198</v>
      </c>
      <c r="B198" s="255">
        <v>58.63</v>
      </c>
      <c r="C198" s="210">
        <f>'soust.uk.JMK př.č.2'!$O$72+'soust.uk.JMK př.č.2'!$P$72</f>
        <v>18172</v>
      </c>
      <c r="D198" s="210">
        <f>'soust.uk.JMK př.č.2'!$L$72</f>
        <v>48</v>
      </c>
      <c r="E198" s="210">
        <f t="shared" si="6"/>
        <v>5106</v>
      </c>
      <c r="F198" s="210">
        <f t="shared" si="7"/>
        <v>3719</v>
      </c>
      <c r="G198" s="262"/>
      <c r="H198" s="215"/>
      <c r="I198" s="262"/>
      <c r="J198" s="262"/>
      <c r="K198" s="215"/>
      <c r="L198" s="220"/>
      <c r="M198" s="238"/>
      <c r="N198" s="215"/>
      <c r="P198" s="210">
        <f t="shared" si="8"/>
        <v>1339</v>
      </c>
    </row>
    <row r="199" spans="1:16" x14ac:dyDescent="0.2">
      <c r="A199" s="216">
        <v>199</v>
      </c>
      <c r="B199" s="255">
        <v>58.69</v>
      </c>
      <c r="C199" s="210">
        <f>'soust.uk.JMK př.č.2'!$O$72+'soust.uk.JMK př.č.2'!$P$72</f>
        <v>18172</v>
      </c>
      <c r="D199" s="210">
        <f>'soust.uk.JMK př.č.2'!$L$72</f>
        <v>48</v>
      </c>
      <c r="E199" s="210">
        <f t="shared" si="6"/>
        <v>5102</v>
      </c>
      <c r="F199" s="210">
        <f t="shared" si="7"/>
        <v>3716</v>
      </c>
      <c r="G199" s="262"/>
      <c r="H199" s="215"/>
      <c r="I199" s="262"/>
      <c r="J199" s="262"/>
      <c r="K199" s="215"/>
      <c r="L199" s="220"/>
      <c r="M199" s="238"/>
      <c r="N199" s="215"/>
      <c r="P199" s="210">
        <f t="shared" si="8"/>
        <v>1338</v>
      </c>
    </row>
    <row r="200" spans="1:16" x14ac:dyDescent="0.2">
      <c r="A200" s="216">
        <v>200</v>
      </c>
      <c r="B200" s="255">
        <v>58.75</v>
      </c>
      <c r="C200" s="210">
        <f>'soust.uk.JMK př.č.2'!$O$72+'soust.uk.JMK př.č.2'!$P$72</f>
        <v>18172</v>
      </c>
      <c r="D200" s="210">
        <f>'soust.uk.JMK př.č.2'!$L$72</f>
        <v>48</v>
      </c>
      <c r="E200" s="210">
        <f t="shared" si="6"/>
        <v>5096</v>
      </c>
      <c r="F200" s="210">
        <f t="shared" si="7"/>
        <v>3712</v>
      </c>
      <c r="G200" s="262"/>
      <c r="H200" s="215"/>
      <c r="I200" s="262"/>
      <c r="J200" s="262"/>
      <c r="K200" s="215"/>
      <c r="L200" s="220"/>
      <c r="M200" s="238"/>
      <c r="N200" s="215"/>
      <c r="P200" s="210">
        <f t="shared" si="8"/>
        <v>1336</v>
      </c>
    </row>
    <row r="201" spans="1:16" x14ac:dyDescent="0.2">
      <c r="A201" s="216">
        <v>201</v>
      </c>
      <c r="B201" s="255">
        <v>58.81</v>
      </c>
      <c r="C201" s="210">
        <f>'soust.uk.JMK př.č.2'!$O$72+'soust.uk.JMK př.č.2'!$P$72</f>
        <v>18172</v>
      </c>
      <c r="D201" s="210">
        <f>'soust.uk.JMK př.č.2'!$L$72</f>
        <v>48</v>
      </c>
      <c r="E201" s="210">
        <f t="shared" si="6"/>
        <v>5091</v>
      </c>
      <c r="F201" s="210">
        <f t="shared" si="7"/>
        <v>3708</v>
      </c>
      <c r="G201" s="262"/>
      <c r="H201" s="215"/>
      <c r="I201" s="262"/>
      <c r="J201" s="262"/>
      <c r="K201" s="215"/>
      <c r="L201" s="220"/>
      <c r="M201" s="238"/>
      <c r="N201" s="215"/>
      <c r="P201" s="210">
        <f t="shared" si="8"/>
        <v>1335</v>
      </c>
    </row>
    <row r="202" spans="1:16" x14ac:dyDescent="0.2">
      <c r="A202" s="216">
        <v>202</v>
      </c>
      <c r="B202" s="255">
        <v>58.87</v>
      </c>
      <c r="C202" s="210">
        <f>'soust.uk.JMK př.č.2'!$O$72+'soust.uk.JMK př.č.2'!$P$72</f>
        <v>18172</v>
      </c>
      <c r="D202" s="210">
        <f>'soust.uk.JMK př.č.2'!$L$72</f>
        <v>48</v>
      </c>
      <c r="E202" s="210">
        <f t="shared" si="6"/>
        <v>5085</v>
      </c>
      <c r="F202" s="210">
        <f t="shared" si="7"/>
        <v>3704</v>
      </c>
      <c r="G202" s="262"/>
      <c r="H202" s="215"/>
      <c r="I202" s="262"/>
      <c r="J202" s="262"/>
      <c r="K202" s="215"/>
      <c r="L202" s="220"/>
      <c r="M202" s="238"/>
      <c r="N202" s="215"/>
      <c r="P202" s="210">
        <f t="shared" si="8"/>
        <v>1333</v>
      </c>
    </row>
    <row r="203" spans="1:16" x14ac:dyDescent="0.2">
      <c r="A203" s="216">
        <v>203</v>
      </c>
      <c r="B203" s="255">
        <v>58.93</v>
      </c>
      <c r="C203" s="210">
        <f>'soust.uk.JMK př.č.2'!$O$72+'soust.uk.JMK př.č.2'!$P$72</f>
        <v>18172</v>
      </c>
      <c r="D203" s="210">
        <f>'soust.uk.JMK př.č.2'!$L$72</f>
        <v>48</v>
      </c>
      <c r="E203" s="210">
        <f t="shared" si="6"/>
        <v>5080</v>
      </c>
      <c r="F203" s="210">
        <f t="shared" si="7"/>
        <v>3700</v>
      </c>
      <c r="G203" s="262"/>
      <c r="H203" s="215"/>
      <c r="I203" s="262"/>
      <c r="J203" s="262"/>
      <c r="K203" s="215"/>
      <c r="L203" s="220"/>
      <c r="M203" s="238"/>
      <c r="N203" s="215"/>
      <c r="P203" s="210">
        <f t="shared" si="8"/>
        <v>1332</v>
      </c>
    </row>
    <row r="204" spans="1:16" x14ac:dyDescent="0.2">
      <c r="A204" s="216">
        <v>204</v>
      </c>
      <c r="B204" s="255">
        <v>58.99</v>
      </c>
      <c r="C204" s="210">
        <f>'soust.uk.JMK př.č.2'!$O$72+'soust.uk.JMK př.č.2'!$P$72</f>
        <v>18172</v>
      </c>
      <c r="D204" s="210">
        <f>'soust.uk.JMK př.č.2'!$L$72</f>
        <v>48</v>
      </c>
      <c r="E204" s="210">
        <f t="shared" si="6"/>
        <v>5076</v>
      </c>
      <c r="F204" s="210">
        <f t="shared" si="7"/>
        <v>3697</v>
      </c>
      <c r="G204" s="262"/>
      <c r="H204" s="215"/>
      <c r="I204" s="262"/>
      <c r="J204" s="262"/>
      <c r="K204" s="215"/>
      <c r="L204" s="220"/>
      <c r="M204" s="238"/>
      <c r="N204" s="215"/>
      <c r="P204" s="210">
        <f t="shared" si="8"/>
        <v>1331</v>
      </c>
    </row>
    <row r="205" spans="1:16" x14ac:dyDescent="0.2">
      <c r="A205" s="216">
        <v>205</v>
      </c>
      <c r="B205" s="255">
        <v>59.05</v>
      </c>
      <c r="C205" s="210">
        <f>'soust.uk.JMK př.č.2'!$O$72+'soust.uk.JMK př.č.2'!$P$72</f>
        <v>18172</v>
      </c>
      <c r="D205" s="210">
        <f>'soust.uk.JMK př.č.2'!$L$72</f>
        <v>48</v>
      </c>
      <c r="E205" s="210">
        <f t="shared" si="6"/>
        <v>5070</v>
      </c>
      <c r="F205" s="210">
        <f t="shared" si="7"/>
        <v>3693</v>
      </c>
      <c r="G205" s="262"/>
      <c r="H205" s="215"/>
      <c r="I205" s="262"/>
      <c r="J205" s="262"/>
      <c r="K205" s="215"/>
      <c r="L205" s="220"/>
      <c r="M205" s="238"/>
      <c r="N205" s="215"/>
      <c r="P205" s="210">
        <f t="shared" si="8"/>
        <v>1329</v>
      </c>
    </row>
    <row r="206" spans="1:16" x14ac:dyDescent="0.2">
      <c r="A206" s="216">
        <v>206</v>
      </c>
      <c r="B206" s="255">
        <v>59.11</v>
      </c>
      <c r="C206" s="210">
        <f>'soust.uk.JMK př.č.2'!$O$72+'soust.uk.JMK př.č.2'!$P$72</f>
        <v>18172</v>
      </c>
      <c r="D206" s="210">
        <f>'soust.uk.JMK př.č.2'!$L$72</f>
        <v>48</v>
      </c>
      <c r="E206" s="210">
        <f t="shared" ref="E206:E269" si="9">SUM(F206,P206,D206)</f>
        <v>5065</v>
      </c>
      <c r="F206" s="210">
        <f t="shared" ref="F206:F269" si="10">ROUND(1/B206*C206*12,0)</f>
        <v>3689</v>
      </c>
      <c r="G206" s="262"/>
      <c r="H206" s="215"/>
      <c r="I206" s="262"/>
      <c r="J206" s="262"/>
      <c r="K206" s="215"/>
      <c r="L206" s="220"/>
      <c r="M206" s="238"/>
      <c r="N206" s="215"/>
      <c r="P206" s="210">
        <f t="shared" si="8"/>
        <v>1328</v>
      </c>
    </row>
    <row r="207" spans="1:16" x14ac:dyDescent="0.2">
      <c r="A207" s="216">
        <v>207</v>
      </c>
      <c r="B207" s="255">
        <v>59.17</v>
      </c>
      <c r="C207" s="210">
        <f>'soust.uk.JMK př.č.2'!$O$72+'soust.uk.JMK př.č.2'!$P$72</f>
        <v>18172</v>
      </c>
      <c r="D207" s="210">
        <f>'soust.uk.JMK př.č.2'!$L$72</f>
        <v>48</v>
      </c>
      <c r="E207" s="210">
        <f t="shared" si="9"/>
        <v>5060</v>
      </c>
      <c r="F207" s="210">
        <f t="shared" si="10"/>
        <v>3685</v>
      </c>
      <c r="G207" s="262"/>
      <c r="H207" s="215"/>
      <c r="I207" s="262"/>
      <c r="J207" s="262"/>
      <c r="K207" s="215"/>
      <c r="L207" s="220"/>
      <c r="M207" s="238"/>
      <c r="N207" s="215"/>
      <c r="P207" s="210">
        <f t="shared" ref="P207:P270" si="11">ROUND((F207*36%),0)</f>
        <v>1327</v>
      </c>
    </row>
    <row r="208" spans="1:16" x14ac:dyDescent="0.2">
      <c r="A208" s="216">
        <v>208</v>
      </c>
      <c r="B208" s="255">
        <v>59.23</v>
      </c>
      <c r="C208" s="210">
        <f>'soust.uk.JMK př.č.2'!$O$72+'soust.uk.JMK př.č.2'!$P$72</f>
        <v>18172</v>
      </c>
      <c r="D208" s="210">
        <f>'soust.uk.JMK př.č.2'!$L$72</f>
        <v>48</v>
      </c>
      <c r="E208" s="210">
        <f t="shared" si="9"/>
        <v>5056</v>
      </c>
      <c r="F208" s="210">
        <f t="shared" si="10"/>
        <v>3682</v>
      </c>
      <c r="G208" s="262"/>
      <c r="H208" s="215"/>
      <c r="I208" s="262"/>
      <c r="J208" s="262"/>
      <c r="K208" s="215"/>
      <c r="L208" s="220"/>
      <c r="M208" s="238"/>
      <c r="N208" s="215"/>
      <c r="P208" s="210">
        <f t="shared" si="11"/>
        <v>1326</v>
      </c>
    </row>
    <row r="209" spans="1:16" x14ac:dyDescent="0.2">
      <c r="A209" s="216">
        <v>209</v>
      </c>
      <c r="B209" s="255">
        <v>59.29</v>
      </c>
      <c r="C209" s="210">
        <f>'soust.uk.JMK př.č.2'!$O$72+'soust.uk.JMK př.č.2'!$P$72</f>
        <v>18172</v>
      </c>
      <c r="D209" s="210">
        <f>'soust.uk.JMK př.č.2'!$L$72</f>
        <v>48</v>
      </c>
      <c r="E209" s="210">
        <f t="shared" si="9"/>
        <v>5050</v>
      </c>
      <c r="F209" s="210">
        <f t="shared" si="10"/>
        <v>3678</v>
      </c>
      <c r="G209" s="262"/>
      <c r="H209" s="215"/>
      <c r="I209" s="262"/>
      <c r="J209" s="262"/>
      <c r="K209" s="215"/>
      <c r="L209" s="220"/>
      <c r="M209" s="238"/>
      <c r="N209" s="215"/>
      <c r="P209" s="210">
        <f t="shared" si="11"/>
        <v>1324</v>
      </c>
    </row>
    <row r="210" spans="1:16" x14ac:dyDescent="0.2">
      <c r="A210" s="216">
        <v>210</v>
      </c>
      <c r="B210" s="255">
        <v>59.35</v>
      </c>
      <c r="C210" s="210">
        <f>'soust.uk.JMK př.č.2'!$O$72+'soust.uk.JMK př.č.2'!$P$72</f>
        <v>18172</v>
      </c>
      <c r="D210" s="210">
        <f>'soust.uk.JMK př.č.2'!$L$72</f>
        <v>48</v>
      </c>
      <c r="E210" s="210">
        <f t="shared" si="9"/>
        <v>5045</v>
      </c>
      <c r="F210" s="210">
        <f t="shared" si="10"/>
        <v>3674</v>
      </c>
      <c r="G210" s="262"/>
      <c r="H210" s="215"/>
      <c r="I210" s="262"/>
      <c r="J210" s="262"/>
      <c r="K210" s="215"/>
      <c r="L210" s="220"/>
      <c r="M210" s="238"/>
      <c r="N210" s="215"/>
      <c r="P210" s="210">
        <f t="shared" si="11"/>
        <v>1323</v>
      </c>
    </row>
    <row r="211" spans="1:16" x14ac:dyDescent="0.2">
      <c r="A211" s="216">
        <v>211</v>
      </c>
      <c r="B211" s="255">
        <v>59.41</v>
      </c>
      <c r="C211" s="210">
        <f>'soust.uk.JMK př.č.2'!$O$72+'soust.uk.JMK př.č.2'!$P$72</f>
        <v>18172</v>
      </c>
      <c r="D211" s="210">
        <f>'soust.uk.JMK př.č.2'!$L$72</f>
        <v>48</v>
      </c>
      <c r="E211" s="210">
        <f t="shared" si="9"/>
        <v>5039</v>
      </c>
      <c r="F211" s="210">
        <f t="shared" si="10"/>
        <v>3670</v>
      </c>
      <c r="G211" s="262"/>
      <c r="H211" s="215"/>
      <c r="I211" s="262"/>
      <c r="J211" s="262"/>
      <c r="K211" s="215"/>
      <c r="L211" s="220"/>
      <c r="M211" s="238"/>
      <c r="N211" s="215"/>
      <c r="P211" s="210">
        <f t="shared" si="11"/>
        <v>1321</v>
      </c>
    </row>
    <row r="212" spans="1:16" x14ac:dyDescent="0.2">
      <c r="A212" s="216">
        <v>212</v>
      </c>
      <c r="B212" s="255">
        <v>59.47</v>
      </c>
      <c r="C212" s="210">
        <f>'soust.uk.JMK př.č.2'!$O$72+'soust.uk.JMK př.č.2'!$P$72</f>
        <v>18172</v>
      </c>
      <c r="D212" s="210">
        <f>'soust.uk.JMK př.č.2'!$L$72</f>
        <v>48</v>
      </c>
      <c r="E212" s="210">
        <f t="shared" si="9"/>
        <v>5035</v>
      </c>
      <c r="F212" s="210">
        <f t="shared" si="10"/>
        <v>3667</v>
      </c>
      <c r="G212" s="262"/>
      <c r="H212" s="215"/>
      <c r="I212" s="262"/>
      <c r="J212" s="262"/>
      <c r="K212" s="215"/>
      <c r="L212" s="220"/>
      <c r="M212" s="238"/>
      <c r="N212" s="215"/>
      <c r="P212" s="210">
        <f t="shared" si="11"/>
        <v>1320</v>
      </c>
    </row>
    <row r="213" spans="1:16" x14ac:dyDescent="0.2">
      <c r="A213" s="216">
        <v>213</v>
      </c>
      <c r="B213" s="255">
        <v>59.53</v>
      </c>
      <c r="C213" s="210">
        <f>'soust.uk.JMK př.č.2'!$O$72+'soust.uk.JMK př.č.2'!$P$72</f>
        <v>18172</v>
      </c>
      <c r="D213" s="210">
        <f>'soust.uk.JMK př.č.2'!$L$72</f>
        <v>48</v>
      </c>
      <c r="E213" s="210">
        <f t="shared" si="9"/>
        <v>5030</v>
      </c>
      <c r="F213" s="210">
        <f t="shared" si="10"/>
        <v>3663</v>
      </c>
      <c r="G213" s="262"/>
      <c r="H213" s="215"/>
      <c r="I213" s="262"/>
      <c r="J213" s="262"/>
      <c r="K213" s="215"/>
      <c r="L213" s="220"/>
      <c r="M213" s="238"/>
      <c r="N213" s="215"/>
      <c r="P213" s="210">
        <f t="shared" si="11"/>
        <v>1319</v>
      </c>
    </row>
    <row r="214" spans="1:16" x14ac:dyDescent="0.2">
      <c r="A214" s="216">
        <v>214</v>
      </c>
      <c r="B214" s="255">
        <v>59.59</v>
      </c>
      <c r="C214" s="210">
        <f>'soust.uk.JMK př.č.2'!$O$72+'soust.uk.JMK př.č.2'!$P$72</f>
        <v>18172</v>
      </c>
      <c r="D214" s="210">
        <f>'soust.uk.JMK př.č.2'!$L$72</f>
        <v>48</v>
      </c>
      <c r="E214" s="210">
        <f t="shared" si="9"/>
        <v>5024</v>
      </c>
      <c r="F214" s="210">
        <f t="shared" si="10"/>
        <v>3659</v>
      </c>
      <c r="G214" s="262"/>
      <c r="H214" s="215"/>
      <c r="I214" s="262"/>
      <c r="J214" s="262"/>
      <c r="K214" s="215"/>
      <c r="L214" s="220"/>
      <c r="M214" s="238"/>
      <c r="N214" s="215"/>
      <c r="P214" s="210">
        <f t="shared" si="11"/>
        <v>1317</v>
      </c>
    </row>
    <row r="215" spans="1:16" x14ac:dyDescent="0.2">
      <c r="A215" s="216">
        <v>215</v>
      </c>
      <c r="B215" s="255">
        <v>59.65</v>
      </c>
      <c r="C215" s="210">
        <f>'soust.uk.JMK př.č.2'!$O$72+'soust.uk.JMK př.č.2'!$P$72</f>
        <v>18172</v>
      </c>
      <c r="D215" s="210">
        <f>'soust.uk.JMK př.č.2'!$L$72</f>
        <v>48</v>
      </c>
      <c r="E215" s="210">
        <f t="shared" si="9"/>
        <v>5020</v>
      </c>
      <c r="F215" s="210">
        <f t="shared" si="10"/>
        <v>3656</v>
      </c>
      <c r="G215" s="262"/>
      <c r="H215" s="215"/>
      <c r="I215" s="262"/>
      <c r="J215" s="262"/>
      <c r="K215" s="215"/>
      <c r="L215" s="220"/>
      <c r="M215" s="238"/>
      <c r="N215" s="215"/>
      <c r="P215" s="210">
        <f t="shared" si="11"/>
        <v>1316</v>
      </c>
    </row>
    <row r="216" spans="1:16" x14ac:dyDescent="0.2">
      <c r="A216" s="216">
        <v>216</v>
      </c>
      <c r="B216" s="255">
        <v>59.71</v>
      </c>
      <c r="C216" s="210">
        <f>'soust.uk.JMK př.č.2'!$O$72+'soust.uk.JMK př.č.2'!$P$72</f>
        <v>18172</v>
      </c>
      <c r="D216" s="210">
        <f>'soust.uk.JMK př.č.2'!$L$72</f>
        <v>48</v>
      </c>
      <c r="E216" s="210">
        <f t="shared" si="9"/>
        <v>5015</v>
      </c>
      <c r="F216" s="210">
        <f t="shared" si="10"/>
        <v>3652</v>
      </c>
      <c r="G216" s="262"/>
      <c r="H216" s="215"/>
      <c r="I216" s="262"/>
      <c r="J216" s="262"/>
      <c r="K216" s="215"/>
      <c r="L216" s="220"/>
      <c r="M216" s="238"/>
      <c r="N216" s="215"/>
      <c r="P216" s="210">
        <f t="shared" si="11"/>
        <v>1315</v>
      </c>
    </row>
    <row r="217" spans="1:16" x14ac:dyDescent="0.2">
      <c r="A217" s="216">
        <v>217</v>
      </c>
      <c r="B217" s="255">
        <v>59.77</v>
      </c>
      <c r="C217" s="210">
        <f>'soust.uk.JMK př.č.2'!$O$72+'soust.uk.JMK př.č.2'!$P$72</f>
        <v>18172</v>
      </c>
      <c r="D217" s="210">
        <f>'soust.uk.JMK př.č.2'!$L$72</f>
        <v>48</v>
      </c>
      <c r="E217" s="210">
        <f t="shared" si="9"/>
        <v>5009</v>
      </c>
      <c r="F217" s="210">
        <f t="shared" si="10"/>
        <v>3648</v>
      </c>
      <c r="G217" s="262"/>
      <c r="H217" s="215"/>
      <c r="I217" s="262"/>
      <c r="J217" s="262"/>
      <c r="K217" s="215"/>
      <c r="L217" s="220"/>
      <c r="M217" s="238"/>
      <c r="N217" s="215"/>
      <c r="P217" s="210">
        <f t="shared" si="11"/>
        <v>1313</v>
      </c>
    </row>
    <row r="218" spans="1:16" x14ac:dyDescent="0.2">
      <c r="A218" s="216">
        <v>218</v>
      </c>
      <c r="B218" s="255">
        <v>59.83</v>
      </c>
      <c r="C218" s="210">
        <f>'soust.uk.JMK př.č.2'!$O$72+'soust.uk.JMK př.č.2'!$P$72</f>
        <v>18172</v>
      </c>
      <c r="D218" s="210">
        <f>'soust.uk.JMK př.č.2'!$L$72</f>
        <v>48</v>
      </c>
      <c r="E218" s="210">
        <f t="shared" si="9"/>
        <v>5005</v>
      </c>
      <c r="F218" s="210">
        <f t="shared" si="10"/>
        <v>3645</v>
      </c>
      <c r="G218" s="262"/>
      <c r="H218" s="215"/>
      <c r="I218" s="262"/>
      <c r="J218" s="262"/>
      <c r="K218" s="215"/>
      <c r="L218" s="220"/>
      <c r="M218" s="238"/>
      <c r="N218" s="215"/>
      <c r="P218" s="210">
        <f t="shared" si="11"/>
        <v>1312</v>
      </c>
    </row>
    <row r="219" spans="1:16" x14ac:dyDescent="0.2">
      <c r="A219" s="216">
        <v>219</v>
      </c>
      <c r="B219" s="255">
        <v>59.89</v>
      </c>
      <c r="C219" s="210">
        <f>'soust.uk.JMK př.č.2'!$O$72+'soust.uk.JMK př.č.2'!$P$72</f>
        <v>18172</v>
      </c>
      <c r="D219" s="210">
        <f>'soust.uk.JMK př.č.2'!$L$72</f>
        <v>48</v>
      </c>
      <c r="E219" s="210">
        <f t="shared" si="9"/>
        <v>5000</v>
      </c>
      <c r="F219" s="210">
        <f t="shared" si="10"/>
        <v>3641</v>
      </c>
      <c r="G219" s="262"/>
      <c r="H219" s="215"/>
      <c r="I219" s="262"/>
      <c r="J219" s="262"/>
      <c r="K219" s="215"/>
      <c r="L219" s="220"/>
      <c r="M219" s="238"/>
      <c r="N219" s="215"/>
      <c r="P219" s="210">
        <f t="shared" si="11"/>
        <v>1311</v>
      </c>
    </row>
    <row r="220" spans="1:16" x14ac:dyDescent="0.2">
      <c r="A220" s="216">
        <v>220</v>
      </c>
      <c r="B220" s="255">
        <v>59.95</v>
      </c>
      <c r="C220" s="210">
        <f>'soust.uk.JMK př.č.2'!$O$72+'soust.uk.JMK př.č.2'!$P$72</f>
        <v>18172</v>
      </c>
      <c r="D220" s="210">
        <f>'soust.uk.JMK př.č.2'!$L$72</f>
        <v>48</v>
      </c>
      <c r="E220" s="210">
        <f t="shared" si="9"/>
        <v>4994</v>
      </c>
      <c r="F220" s="210">
        <f t="shared" si="10"/>
        <v>3637</v>
      </c>
      <c r="G220" s="262"/>
      <c r="H220" s="215"/>
      <c r="I220" s="262"/>
      <c r="J220" s="262"/>
      <c r="K220" s="215"/>
      <c r="L220" s="220"/>
      <c r="M220" s="238"/>
      <c r="N220" s="215"/>
      <c r="P220" s="210">
        <f t="shared" si="11"/>
        <v>1309</v>
      </c>
    </row>
    <row r="221" spans="1:16" x14ac:dyDescent="0.2">
      <c r="A221" s="216">
        <v>221</v>
      </c>
      <c r="B221" s="255">
        <v>60.02</v>
      </c>
      <c r="C221" s="210">
        <f>'soust.uk.JMK př.č.2'!$O$72+'soust.uk.JMK př.č.2'!$P$72</f>
        <v>18172</v>
      </c>
      <c r="D221" s="210">
        <f>'soust.uk.JMK př.č.2'!$L$72</f>
        <v>48</v>
      </c>
      <c r="E221" s="210">
        <f t="shared" si="9"/>
        <v>4989</v>
      </c>
      <c r="F221" s="210">
        <f t="shared" si="10"/>
        <v>3633</v>
      </c>
      <c r="G221" s="262"/>
      <c r="H221" s="215"/>
      <c r="I221" s="262"/>
      <c r="J221" s="262"/>
      <c r="K221" s="215"/>
      <c r="L221" s="220"/>
      <c r="M221" s="238"/>
      <c r="N221" s="215"/>
      <c r="P221" s="210">
        <f t="shared" si="11"/>
        <v>1308</v>
      </c>
    </row>
    <row r="222" spans="1:16" x14ac:dyDescent="0.2">
      <c r="A222" s="216">
        <v>222</v>
      </c>
      <c r="B222" s="255">
        <v>60.08</v>
      </c>
      <c r="C222" s="210">
        <f>'soust.uk.JMK př.č.2'!$O$72+'soust.uk.JMK př.č.2'!$P$72</f>
        <v>18172</v>
      </c>
      <c r="D222" s="210">
        <f>'soust.uk.JMK př.č.2'!$L$72</f>
        <v>48</v>
      </c>
      <c r="E222" s="210">
        <f t="shared" si="9"/>
        <v>4985</v>
      </c>
      <c r="F222" s="210">
        <f t="shared" si="10"/>
        <v>3630</v>
      </c>
      <c r="G222" s="262"/>
      <c r="H222" s="215"/>
      <c r="I222" s="262"/>
      <c r="J222" s="262"/>
      <c r="K222" s="215"/>
      <c r="L222" s="220"/>
      <c r="M222" s="238"/>
      <c r="N222" s="215"/>
      <c r="P222" s="210">
        <f t="shared" si="11"/>
        <v>1307</v>
      </c>
    </row>
    <row r="223" spans="1:16" x14ac:dyDescent="0.2">
      <c r="A223" s="216">
        <v>223</v>
      </c>
      <c r="B223" s="255">
        <v>60.14</v>
      </c>
      <c r="C223" s="210">
        <f>'soust.uk.JMK př.č.2'!$O$72+'soust.uk.JMK př.č.2'!$P$72</f>
        <v>18172</v>
      </c>
      <c r="D223" s="210">
        <f>'soust.uk.JMK př.č.2'!$L$72</f>
        <v>48</v>
      </c>
      <c r="E223" s="210">
        <f t="shared" si="9"/>
        <v>4979</v>
      </c>
      <c r="F223" s="210">
        <f t="shared" si="10"/>
        <v>3626</v>
      </c>
      <c r="G223" s="262"/>
      <c r="H223" s="215"/>
      <c r="I223" s="262"/>
      <c r="J223" s="262"/>
      <c r="K223" s="215"/>
      <c r="L223" s="220"/>
      <c r="M223" s="238"/>
      <c r="N223" s="215"/>
      <c r="P223" s="210">
        <f t="shared" si="11"/>
        <v>1305</v>
      </c>
    </row>
    <row r="224" spans="1:16" x14ac:dyDescent="0.2">
      <c r="A224" s="216">
        <v>224</v>
      </c>
      <c r="B224" s="255">
        <v>60.2</v>
      </c>
      <c r="C224" s="210">
        <f>'soust.uk.JMK př.č.2'!$O$72+'soust.uk.JMK př.č.2'!$P$72</f>
        <v>18172</v>
      </c>
      <c r="D224" s="210">
        <f>'soust.uk.JMK př.č.2'!$L$72</f>
        <v>48</v>
      </c>
      <c r="E224" s="210">
        <f t="shared" si="9"/>
        <v>4974</v>
      </c>
      <c r="F224" s="210">
        <f t="shared" si="10"/>
        <v>3622</v>
      </c>
      <c r="G224" s="262"/>
      <c r="H224" s="215"/>
      <c r="I224" s="262"/>
      <c r="J224" s="262"/>
      <c r="K224" s="215"/>
      <c r="L224" s="220"/>
      <c r="M224" s="238"/>
      <c r="N224" s="215"/>
      <c r="P224" s="210">
        <f t="shared" si="11"/>
        <v>1304</v>
      </c>
    </row>
    <row r="225" spans="1:16" x14ac:dyDescent="0.2">
      <c r="A225" s="216">
        <v>225</v>
      </c>
      <c r="B225" s="255">
        <v>60.26</v>
      </c>
      <c r="C225" s="210">
        <f>'soust.uk.JMK př.č.2'!$O$72+'soust.uk.JMK př.č.2'!$P$72</f>
        <v>18172</v>
      </c>
      <c r="D225" s="210">
        <f>'soust.uk.JMK př.č.2'!$L$72</f>
        <v>48</v>
      </c>
      <c r="E225" s="210">
        <f t="shared" si="9"/>
        <v>4970</v>
      </c>
      <c r="F225" s="210">
        <f t="shared" si="10"/>
        <v>3619</v>
      </c>
      <c r="G225" s="262"/>
      <c r="H225" s="215"/>
      <c r="I225" s="262"/>
      <c r="J225" s="262"/>
      <c r="K225" s="215"/>
      <c r="L225" s="220"/>
      <c r="M225" s="238"/>
      <c r="N225" s="215"/>
      <c r="P225" s="210">
        <f t="shared" si="11"/>
        <v>1303</v>
      </c>
    </row>
    <row r="226" spans="1:16" x14ac:dyDescent="0.2">
      <c r="A226" s="216">
        <v>226</v>
      </c>
      <c r="B226" s="255">
        <v>60.32</v>
      </c>
      <c r="C226" s="210">
        <f>'soust.uk.JMK př.č.2'!$O$72+'soust.uk.JMK př.č.2'!$P$72</f>
        <v>18172</v>
      </c>
      <c r="D226" s="210">
        <f>'soust.uk.JMK př.č.2'!$L$72</f>
        <v>48</v>
      </c>
      <c r="E226" s="210">
        <f t="shared" si="9"/>
        <v>4964</v>
      </c>
      <c r="F226" s="210">
        <f t="shared" si="10"/>
        <v>3615</v>
      </c>
      <c r="G226" s="262"/>
      <c r="H226" s="215"/>
      <c r="I226" s="262"/>
      <c r="J226" s="262"/>
      <c r="K226" s="215"/>
      <c r="L226" s="220"/>
      <c r="M226" s="238"/>
      <c r="N226" s="215"/>
      <c r="P226" s="210">
        <f t="shared" si="11"/>
        <v>1301</v>
      </c>
    </row>
    <row r="227" spans="1:16" x14ac:dyDescent="0.2">
      <c r="A227" s="216">
        <v>227</v>
      </c>
      <c r="B227" s="255">
        <v>60.38</v>
      </c>
      <c r="C227" s="210">
        <f>'soust.uk.JMK př.č.2'!$O$72+'soust.uk.JMK př.č.2'!$P$72</f>
        <v>18172</v>
      </c>
      <c r="D227" s="210">
        <f>'soust.uk.JMK př.č.2'!$L$72</f>
        <v>48</v>
      </c>
      <c r="E227" s="210">
        <f t="shared" si="9"/>
        <v>4960</v>
      </c>
      <c r="F227" s="210">
        <f t="shared" si="10"/>
        <v>3612</v>
      </c>
      <c r="G227" s="262"/>
      <c r="H227" s="215"/>
      <c r="I227" s="262"/>
      <c r="J227" s="262"/>
      <c r="K227" s="215"/>
      <c r="L227" s="220"/>
      <c r="M227" s="238"/>
      <c r="N227" s="215"/>
      <c r="P227" s="210">
        <f t="shared" si="11"/>
        <v>1300</v>
      </c>
    </row>
    <row r="228" spans="1:16" x14ac:dyDescent="0.2">
      <c r="A228" s="216">
        <v>228</v>
      </c>
      <c r="B228" s="255">
        <v>60.44</v>
      </c>
      <c r="C228" s="210">
        <f>'soust.uk.JMK př.č.2'!$O$72+'soust.uk.JMK př.č.2'!$P$72</f>
        <v>18172</v>
      </c>
      <c r="D228" s="210">
        <f>'soust.uk.JMK př.č.2'!$L$72</f>
        <v>48</v>
      </c>
      <c r="E228" s="210">
        <f t="shared" si="9"/>
        <v>4955</v>
      </c>
      <c r="F228" s="210">
        <f t="shared" si="10"/>
        <v>3608</v>
      </c>
      <c r="G228" s="262"/>
      <c r="H228" s="215"/>
      <c r="I228" s="262"/>
      <c r="J228" s="262"/>
      <c r="K228" s="215"/>
      <c r="L228" s="220"/>
      <c r="M228" s="238"/>
      <c r="N228" s="215"/>
      <c r="P228" s="210">
        <f t="shared" si="11"/>
        <v>1299</v>
      </c>
    </row>
    <row r="229" spans="1:16" x14ac:dyDescent="0.2">
      <c r="A229" s="216">
        <v>229</v>
      </c>
      <c r="B229" s="255">
        <v>60.5</v>
      </c>
      <c r="C229" s="210">
        <f>'soust.uk.JMK př.č.2'!$O$72+'soust.uk.JMK př.č.2'!$P$72</f>
        <v>18172</v>
      </c>
      <c r="D229" s="210">
        <f>'soust.uk.JMK př.č.2'!$L$72</f>
        <v>48</v>
      </c>
      <c r="E229" s="210">
        <f t="shared" si="9"/>
        <v>4949</v>
      </c>
      <c r="F229" s="210">
        <f t="shared" si="10"/>
        <v>3604</v>
      </c>
      <c r="G229" s="262"/>
      <c r="H229" s="215"/>
      <c r="I229" s="262"/>
      <c r="J229" s="262"/>
      <c r="K229" s="215"/>
      <c r="L229" s="220"/>
      <c r="M229" s="238"/>
      <c r="N229" s="215"/>
      <c r="P229" s="210">
        <f t="shared" si="11"/>
        <v>1297</v>
      </c>
    </row>
    <row r="230" spans="1:16" x14ac:dyDescent="0.2">
      <c r="A230" s="216">
        <v>230</v>
      </c>
      <c r="B230" s="255">
        <v>60.56</v>
      </c>
      <c r="C230" s="210">
        <f>'soust.uk.JMK př.č.2'!$O$72+'soust.uk.JMK př.č.2'!$P$72</f>
        <v>18172</v>
      </c>
      <c r="D230" s="210">
        <f>'soust.uk.JMK př.č.2'!$L$72</f>
        <v>48</v>
      </c>
      <c r="E230" s="210">
        <f t="shared" si="9"/>
        <v>4945</v>
      </c>
      <c r="F230" s="210">
        <f t="shared" si="10"/>
        <v>3601</v>
      </c>
      <c r="G230" s="262"/>
      <c r="H230" s="215"/>
      <c r="I230" s="262"/>
      <c r="J230" s="262"/>
      <c r="K230" s="215"/>
      <c r="L230" s="220"/>
      <c r="M230" s="238"/>
      <c r="N230" s="215"/>
      <c r="P230" s="210">
        <f t="shared" si="11"/>
        <v>1296</v>
      </c>
    </row>
    <row r="231" spans="1:16" x14ac:dyDescent="0.2">
      <c r="A231" s="216">
        <v>231</v>
      </c>
      <c r="B231" s="255">
        <v>60.62</v>
      </c>
      <c r="C231" s="210">
        <f>'soust.uk.JMK př.č.2'!$O$72+'soust.uk.JMK př.č.2'!$P$72</f>
        <v>18172</v>
      </c>
      <c r="D231" s="210">
        <f>'soust.uk.JMK př.č.2'!$L$72</f>
        <v>48</v>
      </c>
      <c r="E231" s="210">
        <f t="shared" si="9"/>
        <v>4940</v>
      </c>
      <c r="F231" s="210">
        <f t="shared" si="10"/>
        <v>3597</v>
      </c>
      <c r="G231" s="262"/>
      <c r="H231" s="215"/>
      <c r="I231" s="262"/>
      <c r="J231" s="262"/>
      <c r="K231" s="215"/>
      <c r="L231" s="220"/>
      <c r="M231" s="238"/>
      <c r="N231" s="215"/>
      <c r="P231" s="210">
        <f t="shared" si="11"/>
        <v>1295</v>
      </c>
    </row>
    <row r="232" spans="1:16" x14ac:dyDescent="0.2">
      <c r="A232" s="216">
        <v>232</v>
      </c>
      <c r="B232" s="255">
        <v>60.68</v>
      </c>
      <c r="C232" s="210">
        <f>'soust.uk.JMK př.č.2'!$O$72+'soust.uk.JMK př.č.2'!$P$72</f>
        <v>18172</v>
      </c>
      <c r="D232" s="210">
        <f>'soust.uk.JMK př.č.2'!$L$72</f>
        <v>48</v>
      </c>
      <c r="E232" s="210">
        <f t="shared" si="9"/>
        <v>4936</v>
      </c>
      <c r="F232" s="210">
        <f t="shared" si="10"/>
        <v>3594</v>
      </c>
      <c r="G232" s="262"/>
      <c r="H232" s="215"/>
      <c r="I232" s="262"/>
      <c r="J232" s="262"/>
      <c r="K232" s="215"/>
      <c r="L232" s="220"/>
      <c r="M232" s="238"/>
      <c r="N232" s="215"/>
      <c r="P232" s="210">
        <f t="shared" si="11"/>
        <v>1294</v>
      </c>
    </row>
    <row r="233" spans="1:16" x14ac:dyDescent="0.2">
      <c r="A233" s="216">
        <v>233</v>
      </c>
      <c r="B233" s="255">
        <v>60.74</v>
      </c>
      <c r="C233" s="210">
        <f>'soust.uk.JMK př.č.2'!$O$72+'soust.uk.JMK př.č.2'!$P$72</f>
        <v>18172</v>
      </c>
      <c r="D233" s="210">
        <f>'soust.uk.JMK př.č.2'!$L$72</f>
        <v>48</v>
      </c>
      <c r="E233" s="210">
        <f t="shared" si="9"/>
        <v>4930</v>
      </c>
      <c r="F233" s="210">
        <f t="shared" si="10"/>
        <v>3590</v>
      </c>
      <c r="G233" s="262"/>
      <c r="H233" s="215"/>
      <c r="I233" s="262"/>
      <c r="J233" s="262"/>
      <c r="K233" s="215"/>
      <c r="L233" s="220"/>
      <c r="M233" s="238"/>
      <c r="N233" s="215"/>
      <c r="P233" s="210">
        <f t="shared" si="11"/>
        <v>1292</v>
      </c>
    </row>
    <row r="234" spans="1:16" x14ac:dyDescent="0.2">
      <c r="A234" s="216">
        <v>234</v>
      </c>
      <c r="B234" s="255">
        <v>60.8</v>
      </c>
      <c r="C234" s="210">
        <f>'soust.uk.JMK př.č.2'!$O$72+'soust.uk.JMK př.č.2'!$P$72</f>
        <v>18172</v>
      </c>
      <c r="D234" s="210">
        <f>'soust.uk.JMK př.č.2'!$L$72</f>
        <v>48</v>
      </c>
      <c r="E234" s="210">
        <f t="shared" si="9"/>
        <v>4926</v>
      </c>
      <c r="F234" s="210">
        <f t="shared" si="10"/>
        <v>3587</v>
      </c>
      <c r="G234" s="262"/>
      <c r="H234" s="215"/>
      <c r="I234" s="262"/>
      <c r="J234" s="262"/>
      <c r="K234" s="215"/>
      <c r="L234" s="220"/>
      <c r="M234" s="238"/>
      <c r="N234" s="215"/>
      <c r="P234" s="210">
        <f t="shared" si="11"/>
        <v>1291</v>
      </c>
    </row>
    <row r="235" spans="1:16" x14ac:dyDescent="0.2">
      <c r="A235" s="216">
        <v>235</v>
      </c>
      <c r="B235" s="255">
        <v>60.86</v>
      </c>
      <c r="C235" s="210">
        <f>'soust.uk.JMK př.č.2'!$O$72+'soust.uk.JMK př.č.2'!$P$72</f>
        <v>18172</v>
      </c>
      <c r="D235" s="210">
        <f>'soust.uk.JMK př.č.2'!$L$72</f>
        <v>48</v>
      </c>
      <c r="E235" s="210">
        <f t="shared" si="9"/>
        <v>4921</v>
      </c>
      <c r="F235" s="210">
        <f t="shared" si="10"/>
        <v>3583</v>
      </c>
      <c r="G235" s="262"/>
      <c r="H235" s="215"/>
      <c r="I235" s="262"/>
      <c r="J235" s="262"/>
      <c r="K235" s="215"/>
      <c r="L235" s="220"/>
      <c r="M235" s="238"/>
      <c r="N235" s="215"/>
      <c r="P235" s="210">
        <f t="shared" si="11"/>
        <v>1290</v>
      </c>
    </row>
    <row r="236" spans="1:16" x14ac:dyDescent="0.2">
      <c r="A236" s="216">
        <v>236</v>
      </c>
      <c r="B236" s="255">
        <v>60.92</v>
      </c>
      <c r="C236" s="210">
        <f>'soust.uk.JMK př.č.2'!$O$72+'soust.uk.JMK př.č.2'!$P$72</f>
        <v>18172</v>
      </c>
      <c r="D236" s="210">
        <f>'soust.uk.JMK př.č.2'!$L$72</f>
        <v>48</v>
      </c>
      <c r="E236" s="210">
        <f t="shared" si="9"/>
        <v>4917</v>
      </c>
      <c r="F236" s="210">
        <f t="shared" si="10"/>
        <v>3580</v>
      </c>
      <c r="G236" s="262"/>
      <c r="H236" s="215"/>
      <c r="I236" s="262"/>
      <c r="J236" s="262"/>
      <c r="K236" s="215"/>
      <c r="L236" s="220"/>
      <c r="M236" s="238"/>
      <c r="N236" s="215"/>
      <c r="P236" s="210">
        <f t="shared" si="11"/>
        <v>1289</v>
      </c>
    </row>
    <row r="237" spans="1:16" x14ac:dyDescent="0.2">
      <c r="A237" s="216">
        <v>237</v>
      </c>
      <c r="B237" s="255">
        <v>60.98</v>
      </c>
      <c r="C237" s="210">
        <f>'soust.uk.JMK př.č.2'!$O$72+'soust.uk.JMK př.č.2'!$P$72</f>
        <v>18172</v>
      </c>
      <c r="D237" s="210">
        <f>'soust.uk.JMK př.č.2'!$L$72</f>
        <v>48</v>
      </c>
      <c r="E237" s="210">
        <f t="shared" si="9"/>
        <v>4911</v>
      </c>
      <c r="F237" s="210">
        <f t="shared" si="10"/>
        <v>3576</v>
      </c>
      <c r="G237" s="262"/>
      <c r="H237" s="215"/>
      <c r="I237" s="262"/>
      <c r="J237" s="262"/>
      <c r="K237" s="215"/>
      <c r="L237" s="220"/>
      <c r="M237" s="238"/>
      <c r="N237" s="215"/>
      <c r="P237" s="210">
        <f t="shared" si="11"/>
        <v>1287</v>
      </c>
    </row>
    <row r="238" spans="1:16" x14ac:dyDescent="0.2">
      <c r="A238" s="216">
        <v>238</v>
      </c>
      <c r="B238" s="255">
        <v>61.04</v>
      </c>
      <c r="C238" s="210">
        <f>'soust.uk.JMK př.č.2'!$O$72+'soust.uk.JMK př.č.2'!$P$72</f>
        <v>18172</v>
      </c>
      <c r="D238" s="210">
        <f>'soust.uk.JMK př.č.2'!$L$72</f>
        <v>48</v>
      </c>
      <c r="E238" s="210">
        <f t="shared" si="9"/>
        <v>4906</v>
      </c>
      <c r="F238" s="210">
        <f t="shared" si="10"/>
        <v>3572</v>
      </c>
      <c r="G238" s="262"/>
      <c r="H238" s="215"/>
      <c r="I238" s="262"/>
      <c r="J238" s="262"/>
      <c r="K238" s="215"/>
      <c r="L238" s="220"/>
      <c r="M238" s="238"/>
      <c r="N238" s="215"/>
      <c r="P238" s="210">
        <f t="shared" si="11"/>
        <v>1286</v>
      </c>
    </row>
    <row r="239" spans="1:16" x14ac:dyDescent="0.2">
      <c r="A239" s="216">
        <v>239</v>
      </c>
      <c r="B239" s="255">
        <v>61.11</v>
      </c>
      <c r="C239" s="210">
        <f>'soust.uk.JMK př.č.2'!$O$72+'soust.uk.JMK př.č.2'!$P$72</f>
        <v>18172</v>
      </c>
      <c r="D239" s="210">
        <f>'soust.uk.JMK př.č.2'!$L$72</f>
        <v>48</v>
      </c>
      <c r="E239" s="210">
        <f t="shared" si="9"/>
        <v>4900</v>
      </c>
      <c r="F239" s="210">
        <f t="shared" si="10"/>
        <v>3568</v>
      </c>
      <c r="G239" s="262"/>
      <c r="H239" s="215"/>
      <c r="I239" s="262"/>
      <c r="J239" s="262"/>
      <c r="K239" s="215"/>
      <c r="L239" s="220"/>
      <c r="M239" s="238"/>
      <c r="N239" s="215"/>
      <c r="P239" s="210">
        <f t="shared" si="11"/>
        <v>1284</v>
      </c>
    </row>
    <row r="240" spans="1:16" x14ac:dyDescent="0.2">
      <c r="A240" s="216">
        <v>240</v>
      </c>
      <c r="B240" s="255">
        <v>61.17</v>
      </c>
      <c r="C240" s="210">
        <f>'soust.uk.JMK př.č.2'!$O$72+'soust.uk.JMK př.č.2'!$P$72</f>
        <v>18172</v>
      </c>
      <c r="D240" s="210">
        <f>'soust.uk.JMK př.č.2'!$L$72</f>
        <v>48</v>
      </c>
      <c r="E240" s="210">
        <f t="shared" si="9"/>
        <v>4896</v>
      </c>
      <c r="F240" s="210">
        <f t="shared" si="10"/>
        <v>3565</v>
      </c>
      <c r="G240" s="262"/>
      <c r="H240" s="215"/>
      <c r="I240" s="262"/>
      <c r="J240" s="262"/>
      <c r="K240" s="215"/>
      <c r="L240" s="220"/>
      <c r="M240" s="238"/>
      <c r="N240" s="215"/>
      <c r="P240" s="210">
        <f t="shared" si="11"/>
        <v>1283</v>
      </c>
    </row>
    <row r="241" spans="1:16" x14ac:dyDescent="0.2">
      <c r="A241" s="216">
        <v>241</v>
      </c>
      <c r="B241" s="255">
        <v>61.23</v>
      </c>
      <c r="C241" s="210">
        <f>'soust.uk.JMK př.č.2'!$O$72+'soust.uk.JMK př.č.2'!$P$72</f>
        <v>18172</v>
      </c>
      <c r="D241" s="210">
        <f>'soust.uk.JMK př.č.2'!$L$72</f>
        <v>48</v>
      </c>
      <c r="E241" s="210">
        <f t="shared" si="9"/>
        <v>4891</v>
      </c>
      <c r="F241" s="210">
        <f t="shared" si="10"/>
        <v>3561</v>
      </c>
      <c r="G241" s="262"/>
      <c r="H241" s="215"/>
      <c r="I241" s="262"/>
      <c r="J241" s="262"/>
      <c r="K241" s="215"/>
      <c r="L241" s="220"/>
      <c r="M241" s="238"/>
      <c r="N241" s="215"/>
      <c r="P241" s="210">
        <f t="shared" si="11"/>
        <v>1282</v>
      </c>
    </row>
    <row r="242" spans="1:16" x14ac:dyDescent="0.2">
      <c r="A242" s="216">
        <v>242</v>
      </c>
      <c r="B242" s="255">
        <v>61.29</v>
      </c>
      <c r="C242" s="210">
        <f>'soust.uk.JMK př.č.2'!$O$72+'soust.uk.JMK př.č.2'!$P$72</f>
        <v>18172</v>
      </c>
      <c r="D242" s="210">
        <f>'soust.uk.JMK př.č.2'!$L$72</f>
        <v>48</v>
      </c>
      <c r="E242" s="210">
        <f t="shared" si="9"/>
        <v>4887</v>
      </c>
      <c r="F242" s="210">
        <f t="shared" si="10"/>
        <v>3558</v>
      </c>
      <c r="G242" s="262"/>
      <c r="H242" s="215"/>
      <c r="I242" s="262"/>
      <c r="J242" s="262"/>
      <c r="K242" s="215"/>
      <c r="L242" s="220"/>
      <c r="M242" s="238"/>
      <c r="N242" s="215"/>
      <c r="P242" s="210">
        <f t="shared" si="11"/>
        <v>1281</v>
      </c>
    </row>
    <row r="243" spans="1:16" x14ac:dyDescent="0.2">
      <c r="A243" s="216">
        <v>243</v>
      </c>
      <c r="B243" s="255">
        <v>61.35</v>
      </c>
      <c r="C243" s="210">
        <f>'soust.uk.JMK př.č.2'!$O$72+'soust.uk.JMK př.č.2'!$P$72</f>
        <v>18172</v>
      </c>
      <c r="D243" s="210">
        <f>'soust.uk.JMK př.č.2'!$L$72</f>
        <v>48</v>
      </c>
      <c r="E243" s="210">
        <f t="shared" si="9"/>
        <v>4881</v>
      </c>
      <c r="F243" s="210">
        <f t="shared" si="10"/>
        <v>3554</v>
      </c>
      <c r="G243" s="262"/>
      <c r="H243" s="215"/>
      <c r="I243" s="262"/>
      <c r="J243" s="262"/>
      <c r="K243" s="215"/>
      <c r="L243" s="220"/>
      <c r="M243" s="238"/>
      <c r="N243" s="215"/>
      <c r="P243" s="210">
        <f t="shared" si="11"/>
        <v>1279</v>
      </c>
    </row>
    <row r="244" spans="1:16" x14ac:dyDescent="0.2">
      <c r="A244" s="216">
        <v>244</v>
      </c>
      <c r="B244" s="255">
        <v>61.41</v>
      </c>
      <c r="C244" s="210">
        <f>'soust.uk.JMK př.č.2'!$O$72+'soust.uk.JMK př.č.2'!$P$72</f>
        <v>18172</v>
      </c>
      <c r="D244" s="210">
        <f>'soust.uk.JMK př.č.2'!$L$72</f>
        <v>48</v>
      </c>
      <c r="E244" s="210">
        <f t="shared" si="9"/>
        <v>4877</v>
      </c>
      <c r="F244" s="210">
        <f t="shared" si="10"/>
        <v>3551</v>
      </c>
      <c r="G244" s="262"/>
      <c r="H244" s="215"/>
      <c r="I244" s="262"/>
      <c r="J244" s="262"/>
      <c r="K244" s="215"/>
      <c r="L244" s="220"/>
      <c r="M244" s="238"/>
      <c r="N244" s="215"/>
      <c r="P244" s="210">
        <f t="shared" si="11"/>
        <v>1278</v>
      </c>
    </row>
    <row r="245" spans="1:16" x14ac:dyDescent="0.2">
      <c r="A245" s="216">
        <v>245</v>
      </c>
      <c r="B245" s="255">
        <v>61.47</v>
      </c>
      <c r="C245" s="210">
        <f>'soust.uk.JMK př.č.2'!$O$72+'soust.uk.JMK př.č.2'!$P$72</f>
        <v>18172</v>
      </c>
      <c r="D245" s="210">
        <f>'soust.uk.JMK př.č.2'!$L$72</f>
        <v>48</v>
      </c>
      <c r="E245" s="210">
        <f t="shared" si="9"/>
        <v>4872</v>
      </c>
      <c r="F245" s="210">
        <f t="shared" si="10"/>
        <v>3547</v>
      </c>
      <c r="G245" s="262"/>
      <c r="H245" s="215"/>
      <c r="I245" s="262"/>
      <c r="J245" s="262"/>
      <c r="K245" s="215"/>
      <c r="L245" s="220"/>
      <c r="M245" s="238"/>
      <c r="N245" s="215"/>
      <c r="P245" s="210">
        <f t="shared" si="11"/>
        <v>1277</v>
      </c>
    </row>
    <row r="246" spans="1:16" x14ac:dyDescent="0.2">
      <c r="A246" s="216">
        <v>246</v>
      </c>
      <c r="B246" s="255">
        <v>61.53</v>
      </c>
      <c r="C246" s="210">
        <f>'soust.uk.JMK př.č.2'!$O$72+'soust.uk.JMK př.č.2'!$P$72</f>
        <v>18172</v>
      </c>
      <c r="D246" s="210">
        <f>'soust.uk.JMK př.č.2'!$L$72</f>
        <v>48</v>
      </c>
      <c r="E246" s="210">
        <f t="shared" si="9"/>
        <v>4868</v>
      </c>
      <c r="F246" s="210">
        <f t="shared" si="10"/>
        <v>3544</v>
      </c>
      <c r="G246" s="262"/>
      <c r="H246" s="215"/>
      <c r="I246" s="262"/>
      <c r="J246" s="262"/>
      <c r="K246" s="215"/>
      <c r="L246" s="220"/>
      <c r="M246" s="238"/>
      <c r="N246" s="215"/>
      <c r="P246" s="210">
        <f t="shared" si="11"/>
        <v>1276</v>
      </c>
    </row>
    <row r="247" spans="1:16" x14ac:dyDescent="0.2">
      <c r="A247" s="216">
        <v>247</v>
      </c>
      <c r="B247" s="255">
        <v>61.59</v>
      </c>
      <c r="C247" s="210">
        <f>'soust.uk.JMK př.č.2'!$O$72+'soust.uk.JMK př.č.2'!$P$72</f>
        <v>18172</v>
      </c>
      <c r="D247" s="210">
        <f>'soust.uk.JMK př.č.2'!$L$72</f>
        <v>48</v>
      </c>
      <c r="E247" s="210">
        <f t="shared" si="9"/>
        <v>4864</v>
      </c>
      <c r="F247" s="210">
        <f t="shared" si="10"/>
        <v>3541</v>
      </c>
      <c r="G247" s="262"/>
      <c r="H247" s="215"/>
      <c r="I247" s="262"/>
      <c r="J247" s="262"/>
      <c r="K247" s="215"/>
      <c r="L247" s="220"/>
      <c r="M247" s="238"/>
      <c r="N247" s="215"/>
      <c r="P247" s="210">
        <f t="shared" si="11"/>
        <v>1275</v>
      </c>
    </row>
    <row r="248" spans="1:16" x14ac:dyDescent="0.2">
      <c r="A248" s="216">
        <v>248</v>
      </c>
      <c r="B248" s="255">
        <v>61.65</v>
      </c>
      <c r="C248" s="210">
        <f>'soust.uk.JMK př.č.2'!$O$72+'soust.uk.JMK př.č.2'!$P$72</f>
        <v>18172</v>
      </c>
      <c r="D248" s="210">
        <f>'soust.uk.JMK př.č.2'!$L$72</f>
        <v>48</v>
      </c>
      <c r="E248" s="210">
        <f t="shared" si="9"/>
        <v>4858</v>
      </c>
      <c r="F248" s="210">
        <f t="shared" si="10"/>
        <v>3537</v>
      </c>
      <c r="G248" s="262"/>
      <c r="H248" s="215"/>
      <c r="I248" s="262"/>
      <c r="J248" s="262"/>
      <c r="K248" s="215"/>
      <c r="L248" s="220"/>
      <c r="M248" s="238"/>
      <c r="N248" s="215"/>
      <c r="P248" s="210">
        <f t="shared" si="11"/>
        <v>1273</v>
      </c>
    </row>
    <row r="249" spans="1:16" x14ac:dyDescent="0.2">
      <c r="A249" s="216">
        <v>249</v>
      </c>
      <c r="B249" s="255">
        <v>61.71</v>
      </c>
      <c r="C249" s="210">
        <f>'soust.uk.JMK př.č.2'!$O$72+'soust.uk.JMK př.č.2'!$P$72</f>
        <v>18172</v>
      </c>
      <c r="D249" s="210">
        <f>'soust.uk.JMK př.č.2'!$L$72</f>
        <v>48</v>
      </c>
      <c r="E249" s="210">
        <f t="shared" si="9"/>
        <v>4854</v>
      </c>
      <c r="F249" s="210">
        <f t="shared" si="10"/>
        <v>3534</v>
      </c>
      <c r="G249" s="262"/>
      <c r="H249" s="215"/>
      <c r="I249" s="262"/>
      <c r="J249" s="262"/>
      <c r="K249" s="215"/>
      <c r="L249" s="220"/>
      <c r="M249" s="238"/>
      <c r="N249" s="215"/>
      <c r="P249" s="210">
        <f t="shared" si="11"/>
        <v>1272</v>
      </c>
    </row>
    <row r="250" spans="1:16" x14ac:dyDescent="0.2">
      <c r="A250" s="216">
        <v>250</v>
      </c>
      <c r="B250" s="255">
        <v>61.77</v>
      </c>
      <c r="C250" s="210">
        <f>'soust.uk.JMK př.č.2'!$O$72+'soust.uk.JMK př.č.2'!$P$72</f>
        <v>18172</v>
      </c>
      <c r="D250" s="210">
        <f>'soust.uk.JMK př.č.2'!$L$72</f>
        <v>48</v>
      </c>
      <c r="E250" s="210">
        <f t="shared" si="9"/>
        <v>4849</v>
      </c>
      <c r="F250" s="210">
        <f t="shared" si="10"/>
        <v>3530</v>
      </c>
      <c r="G250" s="262"/>
      <c r="H250" s="215"/>
      <c r="I250" s="262"/>
      <c r="J250" s="262"/>
      <c r="K250" s="215"/>
      <c r="L250" s="220"/>
      <c r="M250" s="238"/>
      <c r="N250" s="215"/>
      <c r="P250" s="210">
        <f t="shared" si="11"/>
        <v>1271</v>
      </c>
    </row>
    <row r="251" spans="1:16" x14ac:dyDescent="0.2">
      <c r="A251" s="216">
        <v>251</v>
      </c>
      <c r="B251" s="255">
        <v>61.84</v>
      </c>
      <c r="C251" s="210">
        <f>'soust.uk.JMK př.č.2'!$O$72+'soust.uk.JMK př.č.2'!$P$72</f>
        <v>18172</v>
      </c>
      <c r="D251" s="210">
        <f>'soust.uk.JMK př.č.2'!$L$72</f>
        <v>48</v>
      </c>
      <c r="E251" s="210">
        <f t="shared" si="9"/>
        <v>4843</v>
      </c>
      <c r="F251" s="210">
        <f t="shared" si="10"/>
        <v>3526</v>
      </c>
      <c r="G251" s="262"/>
      <c r="H251" s="215"/>
      <c r="I251" s="262"/>
      <c r="J251" s="262"/>
      <c r="K251" s="215"/>
      <c r="L251" s="220"/>
      <c r="M251" s="238"/>
      <c r="N251" s="215"/>
      <c r="P251" s="210">
        <f t="shared" si="11"/>
        <v>1269</v>
      </c>
    </row>
    <row r="252" spans="1:16" x14ac:dyDescent="0.2">
      <c r="A252" s="216">
        <v>252</v>
      </c>
      <c r="B252" s="255">
        <v>61.9</v>
      </c>
      <c r="C252" s="210">
        <f>'soust.uk.JMK př.č.2'!$O$72+'soust.uk.JMK př.č.2'!$P$72</f>
        <v>18172</v>
      </c>
      <c r="D252" s="210">
        <f>'soust.uk.JMK př.č.2'!$L$72</f>
        <v>48</v>
      </c>
      <c r="E252" s="210">
        <f t="shared" si="9"/>
        <v>4839</v>
      </c>
      <c r="F252" s="210">
        <f t="shared" si="10"/>
        <v>3523</v>
      </c>
      <c r="G252" s="262"/>
      <c r="H252" s="215"/>
      <c r="I252" s="262"/>
      <c r="J252" s="262"/>
      <c r="K252" s="215"/>
      <c r="L252" s="220"/>
      <c r="M252" s="238"/>
      <c r="N252" s="215"/>
      <c r="P252" s="210">
        <f t="shared" si="11"/>
        <v>1268</v>
      </c>
    </row>
    <row r="253" spans="1:16" x14ac:dyDescent="0.2">
      <c r="A253" s="216">
        <v>253</v>
      </c>
      <c r="B253" s="255">
        <v>61.96</v>
      </c>
      <c r="C253" s="210">
        <f>'soust.uk.JMK př.č.2'!$O$72+'soust.uk.JMK př.č.2'!$P$72</f>
        <v>18172</v>
      </c>
      <c r="D253" s="210">
        <f>'soust.uk.JMK př.č.2'!$L$72</f>
        <v>48</v>
      </c>
      <c r="E253" s="210">
        <f t="shared" si="9"/>
        <v>4834</v>
      </c>
      <c r="F253" s="210">
        <f t="shared" si="10"/>
        <v>3519</v>
      </c>
      <c r="G253" s="262"/>
      <c r="H253" s="215"/>
      <c r="I253" s="262"/>
      <c r="J253" s="262"/>
      <c r="K253" s="215"/>
      <c r="L253" s="220"/>
      <c r="M253" s="238"/>
      <c r="N253" s="215"/>
      <c r="P253" s="210">
        <f t="shared" si="11"/>
        <v>1267</v>
      </c>
    </row>
    <row r="254" spans="1:16" x14ac:dyDescent="0.2">
      <c r="A254" s="216">
        <v>254</v>
      </c>
      <c r="B254" s="255">
        <v>62.02</v>
      </c>
      <c r="C254" s="210">
        <f>'soust.uk.JMK př.č.2'!$O$72+'soust.uk.JMK př.č.2'!$P$72</f>
        <v>18172</v>
      </c>
      <c r="D254" s="210">
        <f>'soust.uk.JMK př.č.2'!$L$72</f>
        <v>48</v>
      </c>
      <c r="E254" s="210">
        <f t="shared" si="9"/>
        <v>4830</v>
      </c>
      <c r="F254" s="210">
        <f t="shared" si="10"/>
        <v>3516</v>
      </c>
      <c r="G254" s="262"/>
      <c r="H254" s="215"/>
      <c r="I254" s="262"/>
      <c r="J254" s="262"/>
      <c r="K254" s="215"/>
      <c r="L254" s="220"/>
      <c r="M254" s="238"/>
      <c r="N254" s="215"/>
      <c r="P254" s="210">
        <f t="shared" si="11"/>
        <v>1266</v>
      </c>
    </row>
    <row r="255" spans="1:16" x14ac:dyDescent="0.2">
      <c r="A255" s="216">
        <v>255</v>
      </c>
      <c r="B255" s="255">
        <v>62.08</v>
      </c>
      <c r="C255" s="210">
        <f>'soust.uk.JMK př.č.2'!$O$72+'soust.uk.JMK př.č.2'!$P$72</f>
        <v>18172</v>
      </c>
      <c r="D255" s="210">
        <f>'soust.uk.JMK př.č.2'!$L$72</f>
        <v>48</v>
      </c>
      <c r="E255" s="210">
        <f t="shared" si="9"/>
        <v>4826</v>
      </c>
      <c r="F255" s="210">
        <f t="shared" si="10"/>
        <v>3513</v>
      </c>
      <c r="G255" s="262"/>
      <c r="H255" s="215"/>
      <c r="I255" s="262"/>
      <c r="J255" s="262"/>
      <c r="K255" s="215"/>
      <c r="L255" s="220"/>
      <c r="M255" s="238"/>
      <c r="N255" s="215"/>
      <c r="P255" s="210">
        <f t="shared" si="11"/>
        <v>1265</v>
      </c>
    </row>
    <row r="256" spans="1:16" x14ac:dyDescent="0.2">
      <c r="A256" s="216">
        <v>256</v>
      </c>
      <c r="B256" s="255">
        <v>62.14</v>
      </c>
      <c r="C256" s="210">
        <f>'soust.uk.JMK př.č.2'!$O$72+'soust.uk.JMK př.č.2'!$P$72</f>
        <v>18172</v>
      </c>
      <c r="D256" s="210">
        <f>'soust.uk.JMK př.č.2'!$L$72</f>
        <v>48</v>
      </c>
      <c r="E256" s="210">
        <f t="shared" si="9"/>
        <v>4820</v>
      </c>
      <c r="F256" s="210">
        <f t="shared" si="10"/>
        <v>3509</v>
      </c>
      <c r="G256" s="262"/>
      <c r="H256" s="215"/>
      <c r="I256" s="262"/>
      <c r="J256" s="262"/>
      <c r="K256" s="215"/>
      <c r="L256" s="220"/>
      <c r="M256" s="238"/>
      <c r="N256" s="215"/>
      <c r="P256" s="210">
        <f t="shared" si="11"/>
        <v>1263</v>
      </c>
    </row>
    <row r="257" spans="1:16" x14ac:dyDescent="0.2">
      <c r="A257" s="216">
        <v>257</v>
      </c>
      <c r="B257" s="255">
        <v>62.2</v>
      </c>
      <c r="C257" s="210">
        <f>'soust.uk.JMK př.č.2'!$O$72+'soust.uk.JMK př.č.2'!$P$72</f>
        <v>18172</v>
      </c>
      <c r="D257" s="210">
        <f>'soust.uk.JMK př.č.2'!$L$72</f>
        <v>48</v>
      </c>
      <c r="E257" s="210">
        <f t="shared" si="9"/>
        <v>4816</v>
      </c>
      <c r="F257" s="210">
        <f t="shared" si="10"/>
        <v>3506</v>
      </c>
      <c r="G257" s="262"/>
      <c r="H257" s="215"/>
      <c r="I257" s="262"/>
      <c r="J257" s="262"/>
      <c r="K257" s="215"/>
      <c r="L257" s="220"/>
      <c r="M257" s="238"/>
      <c r="N257" s="215"/>
      <c r="P257" s="210">
        <f t="shared" si="11"/>
        <v>1262</v>
      </c>
    </row>
    <row r="258" spans="1:16" x14ac:dyDescent="0.2">
      <c r="A258" s="216">
        <v>258</v>
      </c>
      <c r="B258" s="255">
        <v>62.26</v>
      </c>
      <c r="C258" s="210">
        <f>'soust.uk.JMK př.č.2'!$O$72+'soust.uk.JMK př.č.2'!$P$72</f>
        <v>18172</v>
      </c>
      <c r="D258" s="210">
        <f>'soust.uk.JMK př.č.2'!$L$72</f>
        <v>48</v>
      </c>
      <c r="E258" s="210">
        <f t="shared" si="9"/>
        <v>4811</v>
      </c>
      <c r="F258" s="210">
        <f t="shared" si="10"/>
        <v>3502</v>
      </c>
      <c r="G258" s="262"/>
      <c r="H258" s="215"/>
      <c r="I258" s="262"/>
      <c r="J258" s="262"/>
      <c r="K258" s="215"/>
      <c r="L258" s="220"/>
      <c r="M258" s="238"/>
      <c r="N258" s="215"/>
      <c r="P258" s="210">
        <f t="shared" si="11"/>
        <v>1261</v>
      </c>
    </row>
    <row r="259" spans="1:16" x14ac:dyDescent="0.2">
      <c r="A259" s="216">
        <v>259</v>
      </c>
      <c r="B259" s="255">
        <v>62.32</v>
      </c>
      <c r="C259" s="210">
        <f>'soust.uk.JMK př.č.2'!$O$72+'soust.uk.JMK př.č.2'!$P$72</f>
        <v>18172</v>
      </c>
      <c r="D259" s="210">
        <f>'soust.uk.JMK př.č.2'!$L$72</f>
        <v>48</v>
      </c>
      <c r="E259" s="210">
        <f t="shared" si="9"/>
        <v>4807</v>
      </c>
      <c r="F259" s="210">
        <f t="shared" si="10"/>
        <v>3499</v>
      </c>
      <c r="G259" s="262"/>
      <c r="H259" s="215"/>
      <c r="I259" s="262"/>
      <c r="J259" s="262"/>
      <c r="K259" s="215"/>
      <c r="L259" s="220"/>
      <c r="M259" s="238"/>
      <c r="N259" s="215"/>
      <c r="P259" s="210">
        <f t="shared" si="11"/>
        <v>1260</v>
      </c>
    </row>
    <row r="260" spans="1:16" x14ac:dyDescent="0.2">
      <c r="A260" s="216">
        <v>260</v>
      </c>
      <c r="B260" s="255">
        <v>62.38</v>
      </c>
      <c r="C260" s="210">
        <f>'soust.uk.JMK př.č.2'!$O$72+'soust.uk.JMK př.č.2'!$P$72</f>
        <v>18172</v>
      </c>
      <c r="D260" s="210">
        <f>'soust.uk.JMK př.č.2'!$L$72</f>
        <v>48</v>
      </c>
      <c r="E260" s="210">
        <f t="shared" si="9"/>
        <v>4803</v>
      </c>
      <c r="F260" s="210">
        <f t="shared" si="10"/>
        <v>3496</v>
      </c>
      <c r="G260" s="262"/>
      <c r="H260" s="215"/>
      <c r="I260" s="262"/>
      <c r="J260" s="262"/>
      <c r="K260" s="215"/>
      <c r="L260" s="220"/>
      <c r="M260" s="238"/>
      <c r="N260" s="215"/>
      <c r="P260" s="210">
        <f t="shared" si="11"/>
        <v>1259</v>
      </c>
    </row>
    <row r="261" spans="1:16" x14ac:dyDescent="0.2">
      <c r="A261" s="216">
        <v>261</v>
      </c>
      <c r="B261" s="255">
        <v>62.44</v>
      </c>
      <c r="C261" s="210">
        <f>'soust.uk.JMK př.č.2'!$O$72+'soust.uk.JMK př.č.2'!$P$72</f>
        <v>18172</v>
      </c>
      <c r="D261" s="210">
        <f>'soust.uk.JMK př.č.2'!$L$72</f>
        <v>48</v>
      </c>
      <c r="E261" s="210">
        <f t="shared" si="9"/>
        <v>4797</v>
      </c>
      <c r="F261" s="210">
        <f t="shared" si="10"/>
        <v>3492</v>
      </c>
      <c r="G261" s="262"/>
      <c r="H261" s="215"/>
      <c r="I261" s="262"/>
      <c r="J261" s="262"/>
      <c r="K261" s="215"/>
      <c r="L261" s="220"/>
      <c r="M261" s="238"/>
      <c r="N261" s="215"/>
      <c r="P261" s="210">
        <f t="shared" si="11"/>
        <v>1257</v>
      </c>
    </row>
    <row r="262" spans="1:16" x14ac:dyDescent="0.2">
      <c r="A262" s="216">
        <v>262</v>
      </c>
      <c r="B262" s="255">
        <v>62.51</v>
      </c>
      <c r="C262" s="210">
        <f>'soust.uk.JMK př.č.2'!$O$72+'soust.uk.JMK př.č.2'!$P$72</f>
        <v>18172</v>
      </c>
      <c r="D262" s="210">
        <f>'soust.uk.JMK př.č.2'!$L$72</f>
        <v>48</v>
      </c>
      <c r="E262" s="210">
        <f t="shared" si="9"/>
        <v>4792</v>
      </c>
      <c r="F262" s="210">
        <f t="shared" si="10"/>
        <v>3488</v>
      </c>
      <c r="G262" s="262"/>
      <c r="H262" s="215"/>
      <c r="I262" s="262"/>
      <c r="J262" s="262"/>
      <c r="K262" s="215"/>
      <c r="L262" s="220"/>
      <c r="M262" s="238"/>
      <c r="N262" s="215"/>
      <c r="P262" s="210">
        <f t="shared" si="11"/>
        <v>1256</v>
      </c>
    </row>
    <row r="263" spans="1:16" x14ac:dyDescent="0.2">
      <c r="A263" s="216">
        <v>263</v>
      </c>
      <c r="B263" s="255">
        <v>62.57</v>
      </c>
      <c r="C263" s="210">
        <f>'soust.uk.JMK př.č.2'!$O$72+'soust.uk.JMK př.č.2'!$P$72</f>
        <v>18172</v>
      </c>
      <c r="D263" s="210">
        <f>'soust.uk.JMK př.č.2'!$L$72</f>
        <v>48</v>
      </c>
      <c r="E263" s="210">
        <f t="shared" si="9"/>
        <v>4788</v>
      </c>
      <c r="F263" s="210">
        <f t="shared" si="10"/>
        <v>3485</v>
      </c>
      <c r="G263" s="262"/>
      <c r="H263" s="215"/>
      <c r="I263" s="262"/>
      <c r="J263" s="262"/>
      <c r="K263" s="215"/>
      <c r="L263" s="220"/>
      <c r="M263" s="238"/>
      <c r="N263" s="215"/>
      <c r="P263" s="210">
        <f t="shared" si="11"/>
        <v>1255</v>
      </c>
    </row>
    <row r="264" spans="1:16" x14ac:dyDescent="0.2">
      <c r="A264" s="216">
        <v>264</v>
      </c>
      <c r="B264" s="255">
        <v>62.63</v>
      </c>
      <c r="C264" s="210">
        <f>'soust.uk.JMK př.č.2'!$O$72+'soust.uk.JMK př.č.2'!$P$72</f>
        <v>18172</v>
      </c>
      <c r="D264" s="210">
        <f>'soust.uk.JMK př.č.2'!$L$72</f>
        <v>48</v>
      </c>
      <c r="E264" s="210">
        <f t="shared" si="9"/>
        <v>4784</v>
      </c>
      <c r="F264" s="210">
        <f t="shared" si="10"/>
        <v>3482</v>
      </c>
      <c r="G264" s="262"/>
      <c r="H264" s="215"/>
      <c r="I264" s="262"/>
      <c r="J264" s="262"/>
      <c r="K264" s="215"/>
      <c r="L264" s="220"/>
      <c r="M264" s="238"/>
      <c r="N264" s="215"/>
      <c r="P264" s="210">
        <f t="shared" si="11"/>
        <v>1254</v>
      </c>
    </row>
    <row r="265" spans="1:16" x14ac:dyDescent="0.2">
      <c r="A265" s="216">
        <v>265</v>
      </c>
      <c r="B265" s="255">
        <v>62.69</v>
      </c>
      <c r="C265" s="210">
        <f>'soust.uk.JMK př.č.2'!$O$72+'soust.uk.JMK př.č.2'!$P$72</f>
        <v>18172</v>
      </c>
      <c r="D265" s="210">
        <f>'soust.uk.JMK př.č.2'!$L$72</f>
        <v>48</v>
      </c>
      <c r="E265" s="210">
        <f t="shared" si="9"/>
        <v>4778</v>
      </c>
      <c r="F265" s="210">
        <f t="shared" si="10"/>
        <v>3478</v>
      </c>
      <c r="G265" s="262"/>
      <c r="H265" s="215"/>
      <c r="I265" s="262"/>
      <c r="J265" s="262"/>
      <c r="K265" s="215"/>
      <c r="L265" s="220"/>
      <c r="M265" s="238"/>
      <c r="N265" s="215"/>
      <c r="P265" s="210">
        <f t="shared" si="11"/>
        <v>1252</v>
      </c>
    </row>
    <row r="266" spans="1:16" x14ac:dyDescent="0.2">
      <c r="A266" s="216">
        <v>266</v>
      </c>
      <c r="B266" s="255">
        <v>62.75</v>
      </c>
      <c r="C266" s="210">
        <f>'soust.uk.JMK př.č.2'!$O$72+'soust.uk.JMK př.č.2'!$P$72</f>
        <v>18172</v>
      </c>
      <c r="D266" s="210">
        <f>'soust.uk.JMK př.č.2'!$L$72</f>
        <v>48</v>
      </c>
      <c r="E266" s="210">
        <f t="shared" si="9"/>
        <v>4774</v>
      </c>
      <c r="F266" s="210">
        <f t="shared" si="10"/>
        <v>3475</v>
      </c>
      <c r="G266" s="262"/>
      <c r="H266" s="215"/>
      <c r="I266" s="262"/>
      <c r="J266" s="262"/>
      <c r="K266" s="215"/>
      <c r="L266" s="220"/>
      <c r="M266" s="238"/>
      <c r="N266" s="215"/>
      <c r="P266" s="210">
        <f t="shared" si="11"/>
        <v>1251</v>
      </c>
    </row>
    <row r="267" spans="1:16" x14ac:dyDescent="0.2">
      <c r="A267" s="216">
        <v>267</v>
      </c>
      <c r="B267" s="255">
        <v>62.81</v>
      </c>
      <c r="C267" s="210">
        <f>'soust.uk.JMK př.č.2'!$O$72+'soust.uk.JMK př.č.2'!$P$72</f>
        <v>18172</v>
      </c>
      <c r="D267" s="210">
        <f>'soust.uk.JMK př.č.2'!$L$72</f>
        <v>48</v>
      </c>
      <c r="E267" s="210">
        <f t="shared" si="9"/>
        <v>4770</v>
      </c>
      <c r="F267" s="210">
        <f t="shared" si="10"/>
        <v>3472</v>
      </c>
      <c r="G267" s="262"/>
      <c r="H267" s="215"/>
      <c r="I267" s="262"/>
      <c r="J267" s="262"/>
      <c r="K267" s="215"/>
      <c r="L267" s="220"/>
      <c r="M267" s="238"/>
      <c r="N267" s="215"/>
      <c r="P267" s="210">
        <f t="shared" si="11"/>
        <v>1250</v>
      </c>
    </row>
    <row r="268" spans="1:16" x14ac:dyDescent="0.2">
      <c r="A268" s="216">
        <v>268</v>
      </c>
      <c r="B268" s="255">
        <v>62.87</v>
      </c>
      <c r="C268" s="210">
        <f>'soust.uk.JMK př.č.2'!$O$72+'soust.uk.JMK př.č.2'!$P$72</f>
        <v>18172</v>
      </c>
      <c r="D268" s="210">
        <f>'soust.uk.JMK př.č.2'!$L$72</f>
        <v>48</v>
      </c>
      <c r="E268" s="210">
        <f t="shared" si="9"/>
        <v>4764</v>
      </c>
      <c r="F268" s="210">
        <f t="shared" si="10"/>
        <v>3468</v>
      </c>
      <c r="G268" s="262"/>
      <c r="H268" s="215"/>
      <c r="I268" s="262"/>
      <c r="J268" s="262"/>
      <c r="K268" s="215"/>
      <c r="L268" s="220"/>
      <c r="M268" s="238"/>
      <c r="N268" s="215"/>
      <c r="P268" s="210">
        <f t="shared" si="11"/>
        <v>1248</v>
      </c>
    </row>
    <row r="269" spans="1:16" x14ac:dyDescent="0.2">
      <c r="A269" s="216">
        <v>269</v>
      </c>
      <c r="B269" s="255">
        <v>62.93</v>
      </c>
      <c r="C269" s="210">
        <f>'soust.uk.JMK př.č.2'!$O$72+'soust.uk.JMK př.č.2'!$P$72</f>
        <v>18172</v>
      </c>
      <c r="D269" s="210">
        <f>'soust.uk.JMK př.č.2'!$L$72</f>
        <v>48</v>
      </c>
      <c r="E269" s="210">
        <f t="shared" si="9"/>
        <v>4760</v>
      </c>
      <c r="F269" s="210">
        <f t="shared" si="10"/>
        <v>3465</v>
      </c>
      <c r="G269" s="262"/>
      <c r="H269" s="215"/>
      <c r="I269" s="262"/>
      <c r="J269" s="262"/>
      <c r="K269" s="215"/>
      <c r="L269" s="220"/>
      <c r="M269" s="238"/>
      <c r="N269" s="215"/>
      <c r="P269" s="210">
        <f t="shared" si="11"/>
        <v>1247</v>
      </c>
    </row>
    <row r="270" spans="1:16" x14ac:dyDescent="0.2">
      <c r="A270" s="216">
        <v>270</v>
      </c>
      <c r="B270" s="255">
        <v>62.99</v>
      </c>
      <c r="C270" s="210">
        <f>'soust.uk.JMK př.č.2'!$O$72+'soust.uk.JMK př.č.2'!$P$72</f>
        <v>18172</v>
      </c>
      <c r="D270" s="210">
        <f>'soust.uk.JMK př.č.2'!$L$72</f>
        <v>48</v>
      </c>
      <c r="E270" s="210">
        <f t="shared" ref="E270:E333" si="12">SUM(F270,P270,D270)</f>
        <v>4756</v>
      </c>
      <c r="F270" s="210">
        <f t="shared" ref="F270:F333" si="13">ROUND(1/B270*C270*12,0)</f>
        <v>3462</v>
      </c>
      <c r="G270" s="262"/>
      <c r="H270" s="215"/>
      <c r="I270" s="262"/>
      <c r="J270" s="262"/>
      <c r="K270" s="215"/>
      <c r="L270" s="220"/>
      <c r="M270" s="238"/>
      <c r="N270" s="215"/>
      <c r="P270" s="210">
        <f t="shared" si="11"/>
        <v>1246</v>
      </c>
    </row>
    <row r="271" spans="1:16" x14ac:dyDescent="0.2">
      <c r="A271" s="216">
        <v>271</v>
      </c>
      <c r="B271" s="255">
        <v>63.05</v>
      </c>
      <c r="C271" s="210">
        <f>'soust.uk.JMK př.č.2'!$O$72+'soust.uk.JMK př.č.2'!$P$72</f>
        <v>18172</v>
      </c>
      <c r="D271" s="210">
        <f>'soust.uk.JMK př.č.2'!$L$72</f>
        <v>48</v>
      </c>
      <c r="E271" s="210">
        <f t="shared" si="12"/>
        <v>4752</v>
      </c>
      <c r="F271" s="210">
        <f t="shared" si="13"/>
        <v>3459</v>
      </c>
      <c r="G271" s="262"/>
      <c r="H271" s="215"/>
      <c r="I271" s="262"/>
      <c r="J271" s="262"/>
      <c r="K271" s="215"/>
      <c r="L271" s="220"/>
      <c r="M271" s="238"/>
      <c r="N271" s="215"/>
      <c r="P271" s="210">
        <f t="shared" ref="P271:P334" si="14">ROUND((F271*36%),0)</f>
        <v>1245</v>
      </c>
    </row>
    <row r="272" spans="1:16" x14ac:dyDescent="0.2">
      <c r="A272" s="216">
        <v>272</v>
      </c>
      <c r="B272" s="255">
        <v>63.11</v>
      </c>
      <c r="C272" s="210">
        <f>'soust.uk.JMK př.č.2'!$O$72+'soust.uk.JMK př.č.2'!$P$72</f>
        <v>18172</v>
      </c>
      <c r="D272" s="210">
        <f>'soust.uk.JMK př.č.2'!$L$72</f>
        <v>48</v>
      </c>
      <c r="E272" s="210">
        <f t="shared" si="12"/>
        <v>4747</v>
      </c>
      <c r="F272" s="210">
        <f t="shared" si="13"/>
        <v>3455</v>
      </c>
      <c r="G272" s="262"/>
      <c r="H272" s="215"/>
      <c r="I272" s="262"/>
      <c r="J272" s="262"/>
      <c r="K272" s="215"/>
      <c r="L272" s="220"/>
      <c r="M272" s="238"/>
      <c r="N272" s="215"/>
      <c r="P272" s="210">
        <f t="shared" si="14"/>
        <v>1244</v>
      </c>
    </row>
    <row r="273" spans="1:16" x14ac:dyDescent="0.2">
      <c r="A273" s="216">
        <v>273</v>
      </c>
      <c r="B273" s="255">
        <v>63.17</v>
      </c>
      <c r="C273" s="210">
        <f>'soust.uk.JMK př.č.2'!$O$72+'soust.uk.JMK př.č.2'!$P$72</f>
        <v>18172</v>
      </c>
      <c r="D273" s="210">
        <f>'soust.uk.JMK př.č.2'!$L$72</f>
        <v>48</v>
      </c>
      <c r="E273" s="210">
        <f t="shared" si="12"/>
        <v>4743</v>
      </c>
      <c r="F273" s="210">
        <f t="shared" si="13"/>
        <v>3452</v>
      </c>
      <c r="G273" s="262"/>
      <c r="H273" s="215"/>
      <c r="I273" s="262"/>
      <c r="J273" s="262"/>
      <c r="K273" s="215"/>
      <c r="L273" s="220"/>
      <c r="M273" s="238"/>
      <c r="N273" s="215"/>
      <c r="P273" s="210">
        <f t="shared" si="14"/>
        <v>1243</v>
      </c>
    </row>
    <row r="274" spans="1:16" x14ac:dyDescent="0.2">
      <c r="A274" s="216">
        <v>274</v>
      </c>
      <c r="B274" s="255">
        <v>63.23</v>
      </c>
      <c r="C274" s="210">
        <f>'soust.uk.JMK př.č.2'!$O$72+'soust.uk.JMK př.č.2'!$P$72</f>
        <v>18172</v>
      </c>
      <c r="D274" s="210">
        <f>'soust.uk.JMK př.č.2'!$L$72</f>
        <v>48</v>
      </c>
      <c r="E274" s="210">
        <f t="shared" si="12"/>
        <v>4739</v>
      </c>
      <c r="F274" s="210">
        <f t="shared" si="13"/>
        <v>3449</v>
      </c>
      <c r="G274" s="262"/>
      <c r="H274" s="215"/>
      <c r="I274" s="262"/>
      <c r="J274" s="262"/>
      <c r="K274" s="215"/>
      <c r="L274" s="220"/>
      <c r="M274" s="238"/>
      <c r="N274" s="215"/>
      <c r="P274" s="210">
        <f t="shared" si="14"/>
        <v>1242</v>
      </c>
    </row>
    <row r="275" spans="1:16" x14ac:dyDescent="0.2">
      <c r="A275" s="216">
        <v>275</v>
      </c>
      <c r="B275" s="255">
        <v>63.3</v>
      </c>
      <c r="C275" s="210">
        <f>'soust.uk.JMK př.č.2'!$O$72+'soust.uk.JMK př.č.2'!$P$72</f>
        <v>18172</v>
      </c>
      <c r="D275" s="210">
        <f>'soust.uk.JMK př.č.2'!$L$72</f>
        <v>48</v>
      </c>
      <c r="E275" s="210">
        <f t="shared" si="12"/>
        <v>4733</v>
      </c>
      <c r="F275" s="210">
        <f t="shared" si="13"/>
        <v>3445</v>
      </c>
      <c r="G275" s="262"/>
      <c r="H275" s="215"/>
      <c r="I275" s="262"/>
      <c r="J275" s="262"/>
      <c r="K275" s="215"/>
      <c r="L275" s="220"/>
      <c r="M275" s="238"/>
      <c r="N275" s="215"/>
      <c r="P275" s="210">
        <f t="shared" si="14"/>
        <v>1240</v>
      </c>
    </row>
    <row r="276" spans="1:16" x14ac:dyDescent="0.2">
      <c r="A276" s="216">
        <v>276</v>
      </c>
      <c r="B276" s="255">
        <v>63.36</v>
      </c>
      <c r="C276" s="210">
        <f>'soust.uk.JMK př.č.2'!$O$72+'soust.uk.JMK př.č.2'!$P$72</f>
        <v>18172</v>
      </c>
      <c r="D276" s="210">
        <f>'soust.uk.JMK př.č.2'!$L$72</f>
        <v>48</v>
      </c>
      <c r="E276" s="210">
        <f t="shared" si="12"/>
        <v>4729</v>
      </c>
      <c r="F276" s="210">
        <f t="shared" si="13"/>
        <v>3442</v>
      </c>
      <c r="G276" s="262"/>
      <c r="H276" s="215"/>
      <c r="I276" s="262"/>
      <c r="J276" s="262"/>
      <c r="K276" s="215"/>
      <c r="L276" s="220"/>
      <c r="M276" s="238"/>
      <c r="N276" s="215"/>
      <c r="P276" s="210">
        <f t="shared" si="14"/>
        <v>1239</v>
      </c>
    </row>
    <row r="277" spans="1:16" x14ac:dyDescent="0.2">
      <c r="A277" s="216">
        <v>277</v>
      </c>
      <c r="B277" s="255">
        <v>63.42</v>
      </c>
      <c r="C277" s="210">
        <f>'soust.uk.JMK př.č.2'!$O$72+'soust.uk.JMK př.č.2'!$P$72</f>
        <v>18172</v>
      </c>
      <c r="D277" s="210">
        <f>'soust.uk.JMK př.č.2'!$L$72</f>
        <v>48</v>
      </c>
      <c r="E277" s="210">
        <f t="shared" si="12"/>
        <v>4724</v>
      </c>
      <c r="F277" s="210">
        <f t="shared" si="13"/>
        <v>3438</v>
      </c>
      <c r="G277" s="262"/>
      <c r="H277" s="215"/>
      <c r="I277" s="262"/>
      <c r="J277" s="262"/>
      <c r="K277" s="215"/>
      <c r="L277" s="220"/>
      <c r="M277" s="238"/>
      <c r="N277" s="215"/>
      <c r="P277" s="210">
        <f t="shared" si="14"/>
        <v>1238</v>
      </c>
    </row>
    <row r="278" spans="1:16" x14ac:dyDescent="0.2">
      <c r="A278" s="216">
        <v>278</v>
      </c>
      <c r="B278" s="255">
        <v>63.48</v>
      </c>
      <c r="C278" s="210">
        <f>'soust.uk.JMK př.č.2'!$O$72+'soust.uk.JMK př.č.2'!$P$72</f>
        <v>18172</v>
      </c>
      <c r="D278" s="210">
        <f>'soust.uk.JMK př.č.2'!$L$72</f>
        <v>48</v>
      </c>
      <c r="E278" s="210">
        <f t="shared" si="12"/>
        <v>4720</v>
      </c>
      <c r="F278" s="210">
        <f t="shared" si="13"/>
        <v>3435</v>
      </c>
      <c r="G278" s="262"/>
      <c r="H278" s="215"/>
      <c r="I278" s="262"/>
      <c r="J278" s="262"/>
      <c r="K278" s="215"/>
      <c r="L278" s="220"/>
      <c r="M278" s="238"/>
      <c r="N278" s="215"/>
      <c r="P278" s="210">
        <f t="shared" si="14"/>
        <v>1237</v>
      </c>
    </row>
    <row r="279" spans="1:16" x14ac:dyDescent="0.2">
      <c r="A279" s="216">
        <v>279</v>
      </c>
      <c r="B279" s="255">
        <v>63.54</v>
      </c>
      <c r="C279" s="210">
        <f>'soust.uk.JMK př.č.2'!$O$72+'soust.uk.JMK př.č.2'!$P$72</f>
        <v>18172</v>
      </c>
      <c r="D279" s="210">
        <f>'soust.uk.JMK př.č.2'!$L$72</f>
        <v>48</v>
      </c>
      <c r="E279" s="210">
        <f t="shared" si="12"/>
        <v>4716</v>
      </c>
      <c r="F279" s="210">
        <f t="shared" si="13"/>
        <v>3432</v>
      </c>
      <c r="G279" s="262"/>
      <c r="H279" s="215"/>
      <c r="I279" s="262"/>
      <c r="J279" s="262"/>
      <c r="K279" s="215"/>
      <c r="L279" s="220"/>
      <c r="M279" s="238"/>
      <c r="N279" s="215"/>
      <c r="P279" s="210">
        <f t="shared" si="14"/>
        <v>1236</v>
      </c>
    </row>
    <row r="280" spans="1:16" x14ac:dyDescent="0.2">
      <c r="A280" s="216">
        <v>280</v>
      </c>
      <c r="B280" s="255">
        <v>63.6</v>
      </c>
      <c r="C280" s="210">
        <f>'soust.uk.JMK př.č.2'!$O$72+'soust.uk.JMK př.č.2'!$P$72</f>
        <v>18172</v>
      </c>
      <c r="D280" s="210">
        <f>'soust.uk.JMK př.č.2'!$L$72</f>
        <v>48</v>
      </c>
      <c r="E280" s="210">
        <f t="shared" si="12"/>
        <v>4711</v>
      </c>
      <c r="F280" s="210">
        <f t="shared" si="13"/>
        <v>3429</v>
      </c>
      <c r="G280" s="262"/>
      <c r="H280" s="215"/>
      <c r="I280" s="262"/>
      <c r="J280" s="262"/>
      <c r="K280" s="215"/>
      <c r="L280" s="220"/>
      <c r="M280" s="238"/>
      <c r="N280" s="215"/>
      <c r="P280" s="210">
        <f t="shared" si="14"/>
        <v>1234</v>
      </c>
    </row>
    <row r="281" spans="1:16" x14ac:dyDescent="0.2">
      <c r="A281" s="216">
        <v>281</v>
      </c>
      <c r="B281" s="255">
        <v>63.66</v>
      </c>
      <c r="C281" s="210">
        <f>'soust.uk.JMK př.č.2'!$O$72+'soust.uk.JMK př.č.2'!$P$72</f>
        <v>18172</v>
      </c>
      <c r="D281" s="210">
        <f>'soust.uk.JMK př.č.2'!$L$72</f>
        <v>48</v>
      </c>
      <c r="E281" s="210">
        <f t="shared" si="12"/>
        <v>4706</v>
      </c>
      <c r="F281" s="210">
        <f t="shared" si="13"/>
        <v>3425</v>
      </c>
      <c r="G281" s="262"/>
      <c r="H281" s="215"/>
      <c r="I281" s="262"/>
      <c r="J281" s="262"/>
      <c r="K281" s="215"/>
      <c r="L281" s="220"/>
      <c r="M281" s="238"/>
      <c r="N281" s="215"/>
      <c r="P281" s="210">
        <f t="shared" si="14"/>
        <v>1233</v>
      </c>
    </row>
    <row r="282" spans="1:16" x14ac:dyDescent="0.2">
      <c r="A282" s="216">
        <v>282</v>
      </c>
      <c r="B282" s="255">
        <v>63.72</v>
      </c>
      <c r="C282" s="210">
        <f>'soust.uk.JMK př.č.2'!$O$72+'soust.uk.JMK př.č.2'!$P$72</f>
        <v>18172</v>
      </c>
      <c r="D282" s="210">
        <f>'soust.uk.JMK př.č.2'!$L$72</f>
        <v>48</v>
      </c>
      <c r="E282" s="210">
        <f t="shared" si="12"/>
        <v>4702</v>
      </c>
      <c r="F282" s="210">
        <f t="shared" si="13"/>
        <v>3422</v>
      </c>
      <c r="G282" s="262"/>
      <c r="H282" s="215"/>
      <c r="I282" s="262"/>
      <c r="J282" s="262"/>
      <c r="K282" s="215"/>
      <c r="L282" s="220"/>
      <c r="M282" s="238"/>
      <c r="N282" s="215"/>
      <c r="P282" s="210">
        <f t="shared" si="14"/>
        <v>1232</v>
      </c>
    </row>
    <row r="283" spans="1:16" x14ac:dyDescent="0.2">
      <c r="A283" s="216">
        <v>283</v>
      </c>
      <c r="B283" s="255">
        <v>63.78</v>
      </c>
      <c r="C283" s="210">
        <f>'soust.uk.JMK př.č.2'!$O$72+'soust.uk.JMK př.č.2'!$P$72</f>
        <v>18172</v>
      </c>
      <c r="D283" s="210">
        <f>'soust.uk.JMK př.č.2'!$L$72</f>
        <v>48</v>
      </c>
      <c r="E283" s="210">
        <f t="shared" si="12"/>
        <v>4698</v>
      </c>
      <c r="F283" s="210">
        <f t="shared" si="13"/>
        <v>3419</v>
      </c>
      <c r="G283" s="262"/>
      <c r="H283" s="215"/>
      <c r="I283" s="262"/>
      <c r="J283" s="262"/>
      <c r="K283" s="215"/>
      <c r="L283" s="220"/>
      <c r="M283" s="238"/>
      <c r="N283" s="215"/>
      <c r="P283" s="210">
        <f t="shared" si="14"/>
        <v>1231</v>
      </c>
    </row>
    <row r="284" spans="1:16" x14ac:dyDescent="0.2">
      <c r="A284" s="216">
        <v>284</v>
      </c>
      <c r="B284" s="255">
        <v>63.84</v>
      </c>
      <c r="C284" s="210">
        <f>'soust.uk.JMK př.č.2'!$O$72+'soust.uk.JMK př.č.2'!$P$72</f>
        <v>18172</v>
      </c>
      <c r="D284" s="210">
        <f>'soust.uk.JMK př.č.2'!$L$72</f>
        <v>48</v>
      </c>
      <c r="E284" s="210">
        <f t="shared" si="12"/>
        <v>4694</v>
      </c>
      <c r="F284" s="210">
        <f t="shared" si="13"/>
        <v>3416</v>
      </c>
      <c r="G284" s="262"/>
      <c r="H284" s="215"/>
      <c r="I284" s="262"/>
      <c r="J284" s="262"/>
      <c r="K284" s="215"/>
      <c r="L284" s="220"/>
      <c r="M284" s="238"/>
      <c r="N284" s="215"/>
      <c r="P284" s="210">
        <f t="shared" si="14"/>
        <v>1230</v>
      </c>
    </row>
    <row r="285" spans="1:16" x14ac:dyDescent="0.2">
      <c r="A285" s="216">
        <v>285</v>
      </c>
      <c r="B285" s="255">
        <v>63.9</v>
      </c>
      <c r="C285" s="210">
        <f>'soust.uk.JMK př.č.2'!$O$72+'soust.uk.JMK př.č.2'!$P$72</f>
        <v>18172</v>
      </c>
      <c r="D285" s="210">
        <f>'soust.uk.JMK př.č.2'!$L$72</f>
        <v>48</v>
      </c>
      <c r="E285" s="210">
        <f t="shared" si="12"/>
        <v>4690</v>
      </c>
      <c r="F285" s="210">
        <f t="shared" si="13"/>
        <v>3413</v>
      </c>
      <c r="G285" s="262"/>
      <c r="H285" s="215"/>
      <c r="I285" s="262"/>
      <c r="J285" s="262"/>
      <c r="K285" s="215"/>
      <c r="L285" s="220"/>
      <c r="M285" s="238"/>
      <c r="N285" s="215"/>
      <c r="P285" s="210">
        <f t="shared" si="14"/>
        <v>1229</v>
      </c>
    </row>
    <row r="286" spans="1:16" x14ac:dyDescent="0.2">
      <c r="A286" s="216">
        <v>286</v>
      </c>
      <c r="B286" s="255">
        <v>63.96</v>
      </c>
      <c r="C286" s="210">
        <f>'soust.uk.JMK př.č.2'!$O$72+'soust.uk.JMK př.č.2'!$P$72</f>
        <v>18172</v>
      </c>
      <c r="D286" s="210">
        <f>'soust.uk.JMK př.č.2'!$L$72</f>
        <v>48</v>
      </c>
      <c r="E286" s="210">
        <f t="shared" si="12"/>
        <v>4684</v>
      </c>
      <c r="F286" s="210">
        <f t="shared" si="13"/>
        <v>3409</v>
      </c>
      <c r="G286" s="262"/>
      <c r="H286" s="215"/>
      <c r="I286" s="262"/>
      <c r="J286" s="262"/>
      <c r="K286" s="215"/>
      <c r="L286" s="220"/>
      <c r="M286" s="238"/>
      <c r="N286" s="215"/>
      <c r="P286" s="210">
        <f t="shared" si="14"/>
        <v>1227</v>
      </c>
    </row>
    <row r="287" spans="1:16" x14ac:dyDescent="0.2">
      <c r="A287" s="216">
        <v>287</v>
      </c>
      <c r="B287" s="255">
        <v>64.02</v>
      </c>
      <c r="C287" s="210">
        <f>'soust.uk.JMK př.č.2'!$O$72+'soust.uk.JMK př.č.2'!$P$72</f>
        <v>18172</v>
      </c>
      <c r="D287" s="210">
        <f>'soust.uk.JMK př.č.2'!$L$72</f>
        <v>48</v>
      </c>
      <c r="E287" s="210">
        <f t="shared" si="12"/>
        <v>4680</v>
      </c>
      <c r="F287" s="210">
        <f t="shared" si="13"/>
        <v>3406</v>
      </c>
      <c r="G287" s="262"/>
      <c r="H287" s="215"/>
      <c r="I287" s="262"/>
      <c r="J287" s="262"/>
      <c r="K287" s="215"/>
      <c r="L287" s="220"/>
      <c r="M287" s="238"/>
      <c r="N287" s="215"/>
      <c r="P287" s="210">
        <f t="shared" si="14"/>
        <v>1226</v>
      </c>
    </row>
    <row r="288" spans="1:16" x14ac:dyDescent="0.2">
      <c r="A288" s="216">
        <v>288</v>
      </c>
      <c r="B288" s="255">
        <v>64.08</v>
      </c>
      <c r="C288" s="210">
        <f>'soust.uk.JMK př.č.2'!$O$72+'soust.uk.JMK př.č.2'!$P$72</f>
        <v>18172</v>
      </c>
      <c r="D288" s="210">
        <f>'soust.uk.JMK př.č.2'!$L$72</f>
        <v>48</v>
      </c>
      <c r="E288" s="210">
        <f t="shared" si="12"/>
        <v>4676</v>
      </c>
      <c r="F288" s="210">
        <f t="shared" si="13"/>
        <v>3403</v>
      </c>
      <c r="G288" s="262"/>
      <c r="H288" s="215"/>
      <c r="I288" s="262"/>
      <c r="J288" s="262"/>
      <c r="K288" s="215"/>
      <c r="L288" s="220"/>
      <c r="M288" s="238"/>
      <c r="N288" s="215"/>
      <c r="P288" s="210">
        <f t="shared" si="14"/>
        <v>1225</v>
      </c>
    </row>
    <row r="289" spans="1:16" x14ac:dyDescent="0.2">
      <c r="A289" s="216">
        <v>289</v>
      </c>
      <c r="B289" s="255">
        <v>64.14</v>
      </c>
      <c r="C289" s="210">
        <f>'soust.uk.JMK př.č.2'!$O$72+'soust.uk.JMK př.č.2'!$P$72</f>
        <v>18172</v>
      </c>
      <c r="D289" s="210">
        <f>'soust.uk.JMK př.č.2'!$L$72</f>
        <v>48</v>
      </c>
      <c r="E289" s="210">
        <f t="shared" si="12"/>
        <v>4672</v>
      </c>
      <c r="F289" s="210">
        <f t="shared" si="13"/>
        <v>3400</v>
      </c>
      <c r="G289" s="262"/>
      <c r="H289" s="215"/>
      <c r="I289" s="262"/>
      <c r="J289" s="262"/>
      <c r="K289" s="215"/>
      <c r="L289" s="220"/>
      <c r="M289" s="238"/>
      <c r="N289" s="215"/>
      <c r="P289" s="210">
        <f t="shared" si="14"/>
        <v>1224</v>
      </c>
    </row>
    <row r="290" spans="1:16" x14ac:dyDescent="0.2">
      <c r="A290" s="216">
        <v>290</v>
      </c>
      <c r="B290" s="255">
        <v>64.2</v>
      </c>
      <c r="C290" s="210">
        <f>'soust.uk.JMK př.č.2'!$O$72+'soust.uk.JMK př.č.2'!$P$72</f>
        <v>18172</v>
      </c>
      <c r="D290" s="210">
        <f>'soust.uk.JMK př.č.2'!$L$72</f>
        <v>48</v>
      </c>
      <c r="E290" s="210">
        <f t="shared" si="12"/>
        <v>4668</v>
      </c>
      <c r="F290" s="210">
        <f t="shared" si="13"/>
        <v>3397</v>
      </c>
      <c r="G290" s="262"/>
      <c r="H290" s="215"/>
      <c r="I290" s="262"/>
      <c r="J290" s="262"/>
      <c r="K290" s="215"/>
      <c r="L290" s="220"/>
      <c r="M290" s="238"/>
      <c r="N290" s="215"/>
      <c r="P290" s="210">
        <f t="shared" si="14"/>
        <v>1223</v>
      </c>
    </row>
    <row r="291" spans="1:16" x14ac:dyDescent="0.2">
      <c r="A291" s="216">
        <v>291</v>
      </c>
      <c r="B291" s="255">
        <v>64.260000000000005</v>
      </c>
      <c r="C291" s="210">
        <f>'soust.uk.JMK př.č.2'!$O$72+'soust.uk.JMK př.č.2'!$P$72</f>
        <v>18172</v>
      </c>
      <c r="D291" s="210">
        <f>'soust.uk.JMK př.č.2'!$L$72</f>
        <v>48</v>
      </c>
      <c r="E291" s="210">
        <f t="shared" si="12"/>
        <v>4662</v>
      </c>
      <c r="F291" s="210">
        <f t="shared" si="13"/>
        <v>3393</v>
      </c>
      <c r="G291" s="262"/>
      <c r="H291" s="215"/>
      <c r="I291" s="262"/>
      <c r="J291" s="262"/>
      <c r="K291" s="215"/>
      <c r="L291" s="220"/>
      <c r="M291" s="238"/>
      <c r="N291" s="215"/>
      <c r="P291" s="210">
        <f t="shared" si="14"/>
        <v>1221</v>
      </c>
    </row>
    <row r="292" spans="1:16" x14ac:dyDescent="0.2">
      <c r="A292" s="216">
        <v>292</v>
      </c>
      <c r="B292" s="255">
        <v>64.319999999999993</v>
      </c>
      <c r="C292" s="210">
        <f>'soust.uk.JMK př.č.2'!$O$72+'soust.uk.JMK př.č.2'!$P$72</f>
        <v>18172</v>
      </c>
      <c r="D292" s="210">
        <f>'soust.uk.JMK př.č.2'!$L$72</f>
        <v>48</v>
      </c>
      <c r="E292" s="210">
        <f t="shared" si="12"/>
        <v>4658</v>
      </c>
      <c r="F292" s="210">
        <f t="shared" si="13"/>
        <v>3390</v>
      </c>
      <c r="G292" s="262"/>
      <c r="H292" s="215"/>
      <c r="I292" s="262"/>
      <c r="J292" s="262"/>
      <c r="K292" s="215"/>
      <c r="L292" s="220"/>
      <c r="M292" s="238"/>
      <c r="N292" s="215"/>
      <c r="P292" s="210">
        <f t="shared" si="14"/>
        <v>1220</v>
      </c>
    </row>
    <row r="293" spans="1:16" x14ac:dyDescent="0.2">
      <c r="A293" s="216">
        <v>293</v>
      </c>
      <c r="B293" s="255">
        <v>64.37</v>
      </c>
      <c r="C293" s="210">
        <f>'soust.uk.JMK př.č.2'!$O$72+'soust.uk.JMK př.č.2'!$P$72</f>
        <v>18172</v>
      </c>
      <c r="D293" s="210">
        <f>'soust.uk.JMK př.č.2'!$L$72</f>
        <v>48</v>
      </c>
      <c r="E293" s="210">
        <f t="shared" si="12"/>
        <v>4656</v>
      </c>
      <c r="F293" s="210">
        <f t="shared" si="13"/>
        <v>3388</v>
      </c>
      <c r="G293" s="262"/>
      <c r="H293" s="215"/>
      <c r="I293" s="262"/>
      <c r="J293" s="262"/>
      <c r="K293" s="215"/>
      <c r="L293" s="220"/>
      <c r="M293" s="238"/>
      <c r="N293" s="215"/>
      <c r="P293" s="210">
        <f t="shared" si="14"/>
        <v>1220</v>
      </c>
    </row>
    <row r="294" spans="1:16" x14ac:dyDescent="0.2">
      <c r="A294" s="216">
        <v>294</v>
      </c>
      <c r="B294" s="255">
        <v>64.430000000000007</v>
      </c>
      <c r="C294" s="210">
        <f>'soust.uk.JMK př.č.2'!$O$72+'soust.uk.JMK př.č.2'!$P$72</f>
        <v>18172</v>
      </c>
      <c r="D294" s="210">
        <f>'soust.uk.JMK př.č.2'!$L$72</f>
        <v>48</v>
      </c>
      <c r="E294" s="210">
        <f t="shared" si="12"/>
        <v>4652</v>
      </c>
      <c r="F294" s="210">
        <f t="shared" si="13"/>
        <v>3385</v>
      </c>
      <c r="G294" s="262"/>
      <c r="H294" s="215"/>
      <c r="I294" s="262"/>
      <c r="J294" s="262"/>
      <c r="K294" s="215"/>
      <c r="L294" s="220"/>
      <c r="M294" s="238"/>
      <c r="N294" s="215"/>
      <c r="P294" s="210">
        <f t="shared" si="14"/>
        <v>1219</v>
      </c>
    </row>
    <row r="295" spans="1:16" x14ac:dyDescent="0.2">
      <c r="A295" s="216">
        <v>295</v>
      </c>
      <c r="B295" s="255">
        <v>64.489999999999995</v>
      </c>
      <c r="C295" s="210">
        <f>'soust.uk.JMK př.č.2'!$O$72+'soust.uk.JMK př.č.2'!$P$72</f>
        <v>18172</v>
      </c>
      <c r="D295" s="210">
        <f>'soust.uk.JMK př.č.2'!$L$72</f>
        <v>48</v>
      </c>
      <c r="E295" s="210">
        <f t="shared" si="12"/>
        <v>4646</v>
      </c>
      <c r="F295" s="210">
        <f t="shared" si="13"/>
        <v>3381</v>
      </c>
      <c r="G295" s="262"/>
      <c r="H295" s="215"/>
      <c r="I295" s="262"/>
      <c r="J295" s="262"/>
      <c r="K295" s="215"/>
      <c r="L295" s="220"/>
      <c r="M295" s="238"/>
      <c r="N295" s="215"/>
      <c r="P295" s="210">
        <f t="shared" si="14"/>
        <v>1217</v>
      </c>
    </row>
    <row r="296" spans="1:16" x14ac:dyDescent="0.2">
      <c r="A296" s="216">
        <v>296</v>
      </c>
      <c r="B296" s="255">
        <v>64.55</v>
      </c>
      <c r="C296" s="210">
        <f>'soust.uk.JMK př.č.2'!$O$72+'soust.uk.JMK př.č.2'!$P$72</f>
        <v>18172</v>
      </c>
      <c r="D296" s="210">
        <f>'soust.uk.JMK př.č.2'!$L$72</f>
        <v>48</v>
      </c>
      <c r="E296" s="210">
        <f t="shared" si="12"/>
        <v>4642</v>
      </c>
      <c r="F296" s="210">
        <f t="shared" si="13"/>
        <v>3378</v>
      </c>
      <c r="G296" s="262"/>
      <c r="H296" s="215"/>
      <c r="I296" s="262"/>
      <c r="J296" s="262"/>
      <c r="K296" s="215"/>
      <c r="L296" s="220"/>
      <c r="M296" s="238"/>
      <c r="N296" s="215"/>
      <c r="P296" s="210">
        <f t="shared" si="14"/>
        <v>1216</v>
      </c>
    </row>
    <row r="297" spans="1:16" x14ac:dyDescent="0.2">
      <c r="A297" s="216">
        <v>297</v>
      </c>
      <c r="B297" s="255">
        <v>64.61</v>
      </c>
      <c r="C297" s="210">
        <f>'soust.uk.JMK př.č.2'!$O$72+'soust.uk.JMK př.č.2'!$P$72</f>
        <v>18172</v>
      </c>
      <c r="D297" s="210">
        <f>'soust.uk.JMK př.č.2'!$L$72</f>
        <v>48</v>
      </c>
      <c r="E297" s="210">
        <f t="shared" si="12"/>
        <v>4638</v>
      </c>
      <c r="F297" s="210">
        <f t="shared" si="13"/>
        <v>3375</v>
      </c>
      <c r="G297" s="262"/>
      <c r="H297" s="215"/>
      <c r="I297" s="262"/>
      <c r="J297" s="262"/>
      <c r="K297" s="215"/>
      <c r="L297" s="220"/>
      <c r="M297" s="238"/>
      <c r="N297" s="215"/>
      <c r="P297" s="210">
        <f t="shared" si="14"/>
        <v>1215</v>
      </c>
    </row>
    <row r="298" spans="1:16" x14ac:dyDescent="0.2">
      <c r="A298" s="216">
        <v>298</v>
      </c>
      <c r="B298" s="255">
        <v>64.67</v>
      </c>
      <c r="C298" s="210">
        <f>'soust.uk.JMK př.č.2'!$O$72+'soust.uk.JMK př.č.2'!$P$72</f>
        <v>18172</v>
      </c>
      <c r="D298" s="210">
        <f>'soust.uk.JMK př.č.2'!$L$72</f>
        <v>48</v>
      </c>
      <c r="E298" s="210">
        <f t="shared" si="12"/>
        <v>4634</v>
      </c>
      <c r="F298" s="210">
        <f t="shared" si="13"/>
        <v>3372</v>
      </c>
      <c r="G298" s="262"/>
      <c r="H298" s="215"/>
      <c r="I298" s="262"/>
      <c r="J298" s="262"/>
      <c r="K298" s="215"/>
      <c r="L298" s="220"/>
      <c r="M298" s="238"/>
      <c r="N298" s="215"/>
      <c r="P298" s="210">
        <f t="shared" si="14"/>
        <v>1214</v>
      </c>
    </row>
    <row r="299" spans="1:16" x14ac:dyDescent="0.2">
      <c r="A299" s="216">
        <v>299</v>
      </c>
      <c r="B299" s="255">
        <v>64.73</v>
      </c>
      <c r="C299" s="210">
        <f>'soust.uk.JMK př.č.2'!$O$72+'soust.uk.JMK př.č.2'!$P$72</f>
        <v>18172</v>
      </c>
      <c r="D299" s="210">
        <f>'soust.uk.JMK př.č.2'!$L$72</f>
        <v>48</v>
      </c>
      <c r="E299" s="210">
        <f t="shared" si="12"/>
        <v>4630</v>
      </c>
      <c r="F299" s="210">
        <f t="shared" si="13"/>
        <v>3369</v>
      </c>
      <c r="G299" s="262"/>
      <c r="H299" s="215"/>
      <c r="I299" s="262"/>
      <c r="J299" s="262"/>
      <c r="K299" s="215"/>
      <c r="L299" s="220"/>
      <c r="M299" s="238"/>
      <c r="N299" s="215"/>
      <c r="P299" s="210">
        <f t="shared" si="14"/>
        <v>1213</v>
      </c>
    </row>
    <row r="300" spans="1:16" x14ac:dyDescent="0.2">
      <c r="A300" s="216">
        <v>300</v>
      </c>
      <c r="B300" s="255">
        <v>64.790000000000006</v>
      </c>
      <c r="C300" s="210">
        <f>'soust.uk.JMK př.č.2'!$O$72+'soust.uk.JMK př.č.2'!$P$72</f>
        <v>18172</v>
      </c>
      <c r="D300" s="210">
        <f>'soust.uk.JMK př.č.2'!$L$72</f>
        <v>48</v>
      </c>
      <c r="E300" s="210">
        <f t="shared" si="12"/>
        <v>4626</v>
      </c>
      <c r="F300" s="210">
        <f t="shared" si="13"/>
        <v>3366</v>
      </c>
      <c r="G300" s="262"/>
      <c r="H300" s="215"/>
      <c r="I300" s="262"/>
      <c r="J300" s="262"/>
      <c r="K300" s="215"/>
      <c r="L300" s="220"/>
      <c r="M300" s="238"/>
      <c r="N300" s="215"/>
      <c r="P300" s="210">
        <f t="shared" si="14"/>
        <v>1212</v>
      </c>
    </row>
    <row r="301" spans="1:16" x14ac:dyDescent="0.2">
      <c r="A301" s="216">
        <v>301</v>
      </c>
      <c r="B301" s="255">
        <v>64.849999999999994</v>
      </c>
      <c r="C301" s="210">
        <f>'soust.uk.JMK př.č.2'!$O$72+'soust.uk.JMK př.č.2'!$P$72</f>
        <v>18172</v>
      </c>
      <c r="D301" s="210">
        <f>'soust.uk.JMK př.č.2'!$L$72</f>
        <v>48</v>
      </c>
      <c r="E301" s="210">
        <f t="shared" si="12"/>
        <v>4622</v>
      </c>
      <c r="F301" s="210">
        <f t="shared" si="13"/>
        <v>3363</v>
      </c>
      <c r="G301" s="262"/>
      <c r="H301" s="215"/>
      <c r="I301" s="262"/>
      <c r="J301" s="262"/>
      <c r="K301" s="215"/>
      <c r="L301" s="220"/>
      <c r="M301" s="238"/>
      <c r="N301" s="215"/>
      <c r="P301" s="210">
        <f t="shared" si="14"/>
        <v>1211</v>
      </c>
    </row>
    <row r="302" spans="1:16" x14ac:dyDescent="0.2">
      <c r="A302" s="216">
        <v>302</v>
      </c>
      <c r="B302" s="255">
        <v>64.900000000000006</v>
      </c>
      <c r="C302" s="210">
        <f>'soust.uk.JMK př.č.2'!$O$72+'soust.uk.JMK př.č.2'!$P$72</f>
        <v>18172</v>
      </c>
      <c r="D302" s="210">
        <f>'soust.uk.JMK př.č.2'!$L$72</f>
        <v>48</v>
      </c>
      <c r="E302" s="210">
        <f t="shared" si="12"/>
        <v>4618</v>
      </c>
      <c r="F302" s="210">
        <f t="shared" si="13"/>
        <v>3360</v>
      </c>
      <c r="G302" s="262"/>
      <c r="H302" s="215"/>
      <c r="I302" s="262"/>
      <c r="J302" s="262"/>
      <c r="K302" s="215"/>
      <c r="L302" s="220"/>
      <c r="M302" s="238"/>
      <c r="N302" s="215"/>
      <c r="P302" s="210">
        <f t="shared" si="14"/>
        <v>1210</v>
      </c>
    </row>
    <row r="303" spans="1:16" x14ac:dyDescent="0.2">
      <c r="A303" s="216">
        <v>303</v>
      </c>
      <c r="B303" s="255">
        <v>64.959999999999994</v>
      </c>
      <c r="C303" s="210">
        <f>'soust.uk.JMK př.č.2'!$O$72+'soust.uk.JMK př.č.2'!$P$72</f>
        <v>18172</v>
      </c>
      <c r="D303" s="210">
        <f>'soust.uk.JMK př.č.2'!$L$72</f>
        <v>48</v>
      </c>
      <c r="E303" s="210">
        <f t="shared" si="12"/>
        <v>4614</v>
      </c>
      <c r="F303" s="210">
        <f t="shared" si="13"/>
        <v>3357</v>
      </c>
      <c r="G303" s="262"/>
      <c r="H303" s="215"/>
      <c r="I303" s="262"/>
      <c r="J303" s="262"/>
      <c r="K303" s="215"/>
      <c r="L303" s="220"/>
      <c r="M303" s="238"/>
      <c r="N303" s="215"/>
      <c r="P303" s="210">
        <f t="shared" si="14"/>
        <v>1209</v>
      </c>
    </row>
    <row r="304" spans="1:16" x14ac:dyDescent="0.2">
      <c r="A304" s="216">
        <v>304</v>
      </c>
      <c r="B304" s="255">
        <v>65.02</v>
      </c>
      <c r="C304" s="210">
        <f>'soust.uk.JMK př.č.2'!$O$72+'soust.uk.JMK př.č.2'!$P$72</f>
        <v>18172</v>
      </c>
      <c r="D304" s="210">
        <f>'soust.uk.JMK př.č.2'!$L$72</f>
        <v>48</v>
      </c>
      <c r="E304" s="210">
        <f t="shared" si="12"/>
        <v>4609</v>
      </c>
      <c r="F304" s="210">
        <f t="shared" si="13"/>
        <v>3354</v>
      </c>
      <c r="G304" s="262"/>
      <c r="H304" s="215"/>
      <c r="I304" s="262"/>
      <c r="J304" s="262"/>
      <c r="K304" s="215"/>
      <c r="L304" s="220"/>
      <c r="M304" s="238"/>
      <c r="N304" s="215"/>
      <c r="P304" s="210">
        <f t="shared" si="14"/>
        <v>1207</v>
      </c>
    </row>
    <row r="305" spans="1:16" x14ac:dyDescent="0.2">
      <c r="A305" s="216">
        <v>305</v>
      </c>
      <c r="B305" s="255">
        <v>65.08</v>
      </c>
      <c r="C305" s="210">
        <f>'soust.uk.JMK př.č.2'!$O$72+'soust.uk.JMK př.č.2'!$P$72</f>
        <v>18172</v>
      </c>
      <c r="D305" s="210">
        <f>'soust.uk.JMK př.č.2'!$L$72</f>
        <v>48</v>
      </c>
      <c r="E305" s="210">
        <f t="shared" si="12"/>
        <v>4605</v>
      </c>
      <c r="F305" s="210">
        <f t="shared" si="13"/>
        <v>3351</v>
      </c>
      <c r="G305" s="262"/>
      <c r="H305" s="215"/>
      <c r="I305" s="262"/>
      <c r="J305" s="262"/>
      <c r="K305" s="215"/>
      <c r="L305" s="220"/>
      <c r="M305" s="238"/>
      <c r="N305" s="215"/>
      <c r="P305" s="210">
        <f t="shared" si="14"/>
        <v>1206</v>
      </c>
    </row>
    <row r="306" spans="1:16" x14ac:dyDescent="0.2">
      <c r="A306" s="216">
        <v>306</v>
      </c>
      <c r="B306" s="255">
        <v>65.14</v>
      </c>
      <c r="C306" s="210">
        <f>'soust.uk.JMK př.č.2'!$O$72+'soust.uk.JMK př.č.2'!$P$72</f>
        <v>18172</v>
      </c>
      <c r="D306" s="210">
        <f>'soust.uk.JMK př.č.2'!$L$72</f>
        <v>48</v>
      </c>
      <c r="E306" s="210">
        <f t="shared" si="12"/>
        <v>4601</v>
      </c>
      <c r="F306" s="210">
        <f t="shared" si="13"/>
        <v>3348</v>
      </c>
      <c r="G306" s="262"/>
      <c r="H306" s="215"/>
      <c r="I306" s="262"/>
      <c r="J306" s="262"/>
      <c r="K306" s="215"/>
      <c r="L306" s="220"/>
      <c r="M306" s="238"/>
      <c r="N306" s="215"/>
      <c r="P306" s="210">
        <f t="shared" si="14"/>
        <v>1205</v>
      </c>
    </row>
    <row r="307" spans="1:16" x14ac:dyDescent="0.2">
      <c r="A307" s="216">
        <v>307</v>
      </c>
      <c r="B307" s="255">
        <v>65.2</v>
      </c>
      <c r="C307" s="210">
        <f>'soust.uk.JMK př.č.2'!$O$72+'soust.uk.JMK př.č.2'!$P$72</f>
        <v>18172</v>
      </c>
      <c r="D307" s="210">
        <f>'soust.uk.JMK př.č.2'!$L$72</f>
        <v>48</v>
      </c>
      <c r="E307" s="210">
        <f t="shared" si="12"/>
        <v>4597</v>
      </c>
      <c r="F307" s="210">
        <f t="shared" si="13"/>
        <v>3345</v>
      </c>
      <c r="G307" s="262"/>
      <c r="H307" s="215"/>
      <c r="I307" s="262"/>
      <c r="J307" s="262"/>
      <c r="K307" s="215"/>
      <c r="L307" s="220"/>
      <c r="M307" s="238"/>
      <c r="N307" s="215"/>
      <c r="P307" s="210">
        <f t="shared" si="14"/>
        <v>1204</v>
      </c>
    </row>
    <row r="308" spans="1:16" x14ac:dyDescent="0.2">
      <c r="A308" s="216">
        <v>308</v>
      </c>
      <c r="B308" s="255">
        <v>65.25</v>
      </c>
      <c r="C308" s="210">
        <f>'soust.uk.JMK př.č.2'!$O$72+'soust.uk.JMK př.č.2'!$P$72</f>
        <v>18172</v>
      </c>
      <c r="D308" s="210">
        <f>'soust.uk.JMK př.č.2'!$L$72</f>
        <v>48</v>
      </c>
      <c r="E308" s="210">
        <f t="shared" si="12"/>
        <v>4593</v>
      </c>
      <c r="F308" s="210">
        <f t="shared" si="13"/>
        <v>3342</v>
      </c>
      <c r="G308" s="262"/>
      <c r="H308" s="215"/>
      <c r="I308" s="262"/>
      <c r="J308" s="262"/>
      <c r="K308" s="215"/>
      <c r="L308" s="220"/>
      <c r="M308" s="238"/>
      <c r="N308" s="215"/>
      <c r="P308" s="210">
        <f t="shared" si="14"/>
        <v>1203</v>
      </c>
    </row>
    <row r="309" spans="1:16" x14ac:dyDescent="0.2">
      <c r="A309" s="216">
        <v>309</v>
      </c>
      <c r="B309" s="255">
        <v>65.31</v>
      </c>
      <c r="C309" s="210">
        <f>'soust.uk.JMK př.č.2'!$O$72+'soust.uk.JMK př.č.2'!$P$72</f>
        <v>18172</v>
      </c>
      <c r="D309" s="210">
        <f>'soust.uk.JMK př.č.2'!$L$72</f>
        <v>48</v>
      </c>
      <c r="E309" s="210">
        <f t="shared" si="12"/>
        <v>4589</v>
      </c>
      <c r="F309" s="210">
        <f t="shared" si="13"/>
        <v>3339</v>
      </c>
      <c r="G309" s="262"/>
      <c r="H309" s="215"/>
      <c r="I309" s="262"/>
      <c r="J309" s="262"/>
      <c r="K309" s="215"/>
      <c r="L309" s="220"/>
      <c r="M309" s="238"/>
      <c r="N309" s="215"/>
      <c r="P309" s="210">
        <f t="shared" si="14"/>
        <v>1202</v>
      </c>
    </row>
    <row r="310" spans="1:16" x14ac:dyDescent="0.2">
      <c r="A310" s="216">
        <v>310</v>
      </c>
      <c r="B310" s="255">
        <v>65.37</v>
      </c>
      <c r="C310" s="210">
        <f>'soust.uk.JMK př.č.2'!$O$72+'soust.uk.JMK př.č.2'!$P$72</f>
        <v>18172</v>
      </c>
      <c r="D310" s="210">
        <f>'soust.uk.JMK př.č.2'!$L$72</f>
        <v>48</v>
      </c>
      <c r="E310" s="210">
        <f t="shared" si="12"/>
        <v>4585</v>
      </c>
      <c r="F310" s="210">
        <f t="shared" si="13"/>
        <v>3336</v>
      </c>
      <c r="G310" s="262"/>
      <c r="H310" s="215"/>
      <c r="I310" s="262"/>
      <c r="J310" s="262"/>
      <c r="K310" s="215"/>
      <c r="L310" s="220"/>
      <c r="M310" s="238"/>
      <c r="N310" s="215"/>
      <c r="P310" s="210">
        <f t="shared" si="14"/>
        <v>1201</v>
      </c>
    </row>
    <row r="311" spans="1:16" x14ac:dyDescent="0.2">
      <c r="A311" s="216">
        <v>311</v>
      </c>
      <c r="B311" s="255">
        <v>65.430000000000007</v>
      </c>
      <c r="C311" s="210">
        <f>'soust.uk.JMK př.č.2'!$O$72+'soust.uk.JMK př.č.2'!$P$72</f>
        <v>18172</v>
      </c>
      <c r="D311" s="210">
        <f>'soust.uk.JMK př.č.2'!$L$72</f>
        <v>48</v>
      </c>
      <c r="E311" s="210">
        <f t="shared" si="12"/>
        <v>4581</v>
      </c>
      <c r="F311" s="210">
        <f t="shared" si="13"/>
        <v>3333</v>
      </c>
      <c r="G311" s="262"/>
      <c r="H311" s="215"/>
      <c r="I311" s="262"/>
      <c r="J311" s="262"/>
      <c r="K311" s="215"/>
      <c r="L311" s="220"/>
      <c r="M311" s="238"/>
      <c r="N311" s="215"/>
      <c r="P311" s="210">
        <f t="shared" si="14"/>
        <v>1200</v>
      </c>
    </row>
    <row r="312" spans="1:16" x14ac:dyDescent="0.2">
      <c r="A312" s="216">
        <v>312</v>
      </c>
      <c r="B312" s="255">
        <v>65.48</v>
      </c>
      <c r="C312" s="210">
        <f>'soust.uk.JMK př.č.2'!$O$72+'soust.uk.JMK př.č.2'!$P$72</f>
        <v>18172</v>
      </c>
      <c r="D312" s="210">
        <f>'soust.uk.JMK př.č.2'!$L$72</f>
        <v>48</v>
      </c>
      <c r="E312" s="210">
        <f t="shared" si="12"/>
        <v>4577</v>
      </c>
      <c r="F312" s="210">
        <f t="shared" si="13"/>
        <v>3330</v>
      </c>
      <c r="G312" s="262"/>
      <c r="H312" s="215"/>
      <c r="I312" s="262"/>
      <c r="J312" s="262"/>
      <c r="K312" s="215"/>
      <c r="L312" s="220"/>
      <c r="M312" s="238"/>
      <c r="N312" s="215"/>
      <c r="P312" s="210">
        <f t="shared" si="14"/>
        <v>1199</v>
      </c>
    </row>
    <row r="313" spans="1:16" x14ac:dyDescent="0.2">
      <c r="A313" s="216">
        <v>313</v>
      </c>
      <c r="B313" s="255">
        <v>65.540000000000006</v>
      </c>
      <c r="C313" s="210">
        <f>'soust.uk.JMK př.č.2'!$O$72+'soust.uk.JMK př.č.2'!$P$72</f>
        <v>18172</v>
      </c>
      <c r="D313" s="210">
        <f>'soust.uk.JMK př.č.2'!$L$72</f>
        <v>48</v>
      </c>
      <c r="E313" s="210">
        <f t="shared" si="12"/>
        <v>4573</v>
      </c>
      <c r="F313" s="210">
        <f t="shared" si="13"/>
        <v>3327</v>
      </c>
      <c r="G313" s="262"/>
      <c r="H313" s="215"/>
      <c r="I313" s="262"/>
      <c r="J313" s="262"/>
      <c r="K313" s="215"/>
      <c r="L313" s="220"/>
      <c r="M313" s="238"/>
      <c r="N313" s="215"/>
      <c r="P313" s="210">
        <f t="shared" si="14"/>
        <v>1198</v>
      </c>
    </row>
    <row r="314" spans="1:16" x14ac:dyDescent="0.2">
      <c r="A314" s="216">
        <v>314</v>
      </c>
      <c r="B314" s="255">
        <v>65.599999999999994</v>
      </c>
      <c r="C314" s="210">
        <f>'soust.uk.JMK př.č.2'!$O$72+'soust.uk.JMK př.č.2'!$P$72</f>
        <v>18172</v>
      </c>
      <c r="D314" s="210">
        <f>'soust.uk.JMK př.č.2'!$L$72</f>
        <v>48</v>
      </c>
      <c r="E314" s="210">
        <f t="shared" si="12"/>
        <v>4569</v>
      </c>
      <c r="F314" s="210">
        <f t="shared" si="13"/>
        <v>3324</v>
      </c>
      <c r="G314" s="262"/>
      <c r="H314" s="215"/>
      <c r="I314" s="262"/>
      <c r="J314" s="262"/>
      <c r="K314" s="215"/>
      <c r="L314" s="220"/>
      <c r="M314" s="238"/>
      <c r="N314" s="215"/>
      <c r="P314" s="210">
        <f t="shared" si="14"/>
        <v>1197</v>
      </c>
    </row>
    <row r="315" spans="1:16" x14ac:dyDescent="0.2">
      <c r="A315" s="216">
        <v>315</v>
      </c>
      <c r="B315" s="255">
        <v>65.650000000000006</v>
      </c>
      <c r="C315" s="210">
        <f>'soust.uk.JMK př.č.2'!$O$72+'soust.uk.JMK př.č.2'!$P$72</f>
        <v>18172</v>
      </c>
      <c r="D315" s="210">
        <f>'soust.uk.JMK př.č.2'!$L$72</f>
        <v>48</v>
      </c>
      <c r="E315" s="210">
        <f t="shared" si="12"/>
        <v>4566</v>
      </c>
      <c r="F315" s="210">
        <f t="shared" si="13"/>
        <v>3322</v>
      </c>
      <c r="G315" s="262"/>
      <c r="H315" s="215"/>
      <c r="I315" s="262"/>
      <c r="J315" s="262"/>
      <c r="K315" s="215"/>
      <c r="L315" s="220"/>
      <c r="M315" s="238"/>
      <c r="N315" s="215"/>
      <c r="P315" s="210">
        <f t="shared" si="14"/>
        <v>1196</v>
      </c>
    </row>
    <row r="316" spans="1:16" x14ac:dyDescent="0.2">
      <c r="A316" s="216">
        <v>316</v>
      </c>
      <c r="B316" s="255">
        <v>65.709999999999994</v>
      </c>
      <c r="C316" s="210">
        <f>'soust.uk.JMK př.č.2'!$O$72+'soust.uk.JMK př.č.2'!$P$72</f>
        <v>18172</v>
      </c>
      <c r="D316" s="210">
        <f>'soust.uk.JMK př.č.2'!$L$72</f>
        <v>48</v>
      </c>
      <c r="E316" s="210">
        <f t="shared" si="12"/>
        <v>4562</v>
      </c>
      <c r="F316" s="210">
        <f t="shared" si="13"/>
        <v>3319</v>
      </c>
      <c r="G316" s="262"/>
      <c r="H316" s="215"/>
      <c r="I316" s="262"/>
      <c r="J316" s="262"/>
      <c r="K316" s="215"/>
      <c r="L316" s="220"/>
      <c r="M316" s="238"/>
      <c r="N316" s="215"/>
      <c r="P316" s="210">
        <f t="shared" si="14"/>
        <v>1195</v>
      </c>
    </row>
    <row r="317" spans="1:16" x14ac:dyDescent="0.2">
      <c r="A317" s="216">
        <v>317</v>
      </c>
      <c r="B317" s="255">
        <v>65.77</v>
      </c>
      <c r="C317" s="210">
        <f>'soust.uk.JMK př.č.2'!$O$72+'soust.uk.JMK př.č.2'!$P$72</f>
        <v>18172</v>
      </c>
      <c r="D317" s="210">
        <f>'soust.uk.JMK př.č.2'!$L$72</f>
        <v>48</v>
      </c>
      <c r="E317" s="210">
        <f t="shared" si="12"/>
        <v>4558</v>
      </c>
      <c r="F317" s="210">
        <f t="shared" si="13"/>
        <v>3316</v>
      </c>
      <c r="G317" s="262"/>
      <c r="H317" s="215"/>
      <c r="I317" s="262"/>
      <c r="J317" s="262"/>
      <c r="K317" s="215"/>
      <c r="L317" s="220"/>
      <c r="M317" s="238"/>
      <c r="N317" s="215"/>
      <c r="P317" s="210">
        <f t="shared" si="14"/>
        <v>1194</v>
      </c>
    </row>
    <row r="318" spans="1:16" x14ac:dyDescent="0.2">
      <c r="A318" s="216">
        <v>318</v>
      </c>
      <c r="B318" s="255">
        <v>65.819999999999993</v>
      </c>
      <c r="C318" s="210">
        <f>'soust.uk.JMK př.č.2'!$O$72+'soust.uk.JMK př.č.2'!$P$72</f>
        <v>18172</v>
      </c>
      <c r="D318" s="210">
        <f>'soust.uk.JMK př.č.2'!$L$72</f>
        <v>48</v>
      </c>
      <c r="E318" s="210">
        <f t="shared" si="12"/>
        <v>4554</v>
      </c>
      <c r="F318" s="210">
        <f t="shared" si="13"/>
        <v>3313</v>
      </c>
      <c r="G318" s="262"/>
      <c r="H318" s="215"/>
      <c r="I318" s="262"/>
      <c r="J318" s="262"/>
      <c r="K318" s="215"/>
      <c r="L318" s="220"/>
      <c r="M318" s="238"/>
      <c r="N318" s="215"/>
      <c r="P318" s="210">
        <f t="shared" si="14"/>
        <v>1193</v>
      </c>
    </row>
    <row r="319" spans="1:16" x14ac:dyDescent="0.2">
      <c r="A319" s="216">
        <v>319</v>
      </c>
      <c r="B319" s="255">
        <v>65.88</v>
      </c>
      <c r="C319" s="210">
        <f>'soust.uk.JMK př.č.2'!$O$72+'soust.uk.JMK př.č.2'!$P$72</f>
        <v>18172</v>
      </c>
      <c r="D319" s="210">
        <f>'soust.uk.JMK př.č.2'!$L$72</f>
        <v>48</v>
      </c>
      <c r="E319" s="210">
        <f t="shared" si="12"/>
        <v>4550</v>
      </c>
      <c r="F319" s="210">
        <f t="shared" si="13"/>
        <v>3310</v>
      </c>
      <c r="G319" s="262"/>
      <c r="H319" s="215"/>
      <c r="I319" s="262"/>
      <c r="J319" s="262"/>
      <c r="K319" s="215"/>
      <c r="L319" s="220"/>
      <c r="M319" s="238"/>
      <c r="N319" s="215"/>
      <c r="P319" s="210">
        <f t="shared" si="14"/>
        <v>1192</v>
      </c>
    </row>
    <row r="320" spans="1:16" x14ac:dyDescent="0.2">
      <c r="A320" s="216">
        <v>320</v>
      </c>
      <c r="B320" s="255">
        <v>65.94</v>
      </c>
      <c r="C320" s="210">
        <f>'soust.uk.JMK př.č.2'!$O$72+'soust.uk.JMK př.č.2'!$P$72</f>
        <v>18172</v>
      </c>
      <c r="D320" s="210">
        <f>'soust.uk.JMK př.č.2'!$L$72</f>
        <v>48</v>
      </c>
      <c r="E320" s="210">
        <f t="shared" si="12"/>
        <v>4546</v>
      </c>
      <c r="F320" s="210">
        <f t="shared" si="13"/>
        <v>3307</v>
      </c>
      <c r="G320" s="262"/>
      <c r="H320" s="215"/>
      <c r="I320" s="262"/>
      <c r="J320" s="262"/>
      <c r="K320" s="215"/>
      <c r="L320" s="220"/>
      <c r="M320" s="238"/>
      <c r="N320" s="215"/>
      <c r="P320" s="210">
        <f t="shared" si="14"/>
        <v>1191</v>
      </c>
    </row>
    <row r="321" spans="1:16" x14ac:dyDescent="0.2">
      <c r="A321" s="216">
        <v>321</v>
      </c>
      <c r="B321" s="255">
        <v>65.989999999999995</v>
      </c>
      <c r="C321" s="210">
        <f>'soust.uk.JMK př.č.2'!$O$72+'soust.uk.JMK př.č.2'!$P$72</f>
        <v>18172</v>
      </c>
      <c r="D321" s="210">
        <f>'soust.uk.JMK př.č.2'!$L$72</f>
        <v>48</v>
      </c>
      <c r="E321" s="210">
        <f t="shared" si="12"/>
        <v>4543</v>
      </c>
      <c r="F321" s="210">
        <f t="shared" si="13"/>
        <v>3305</v>
      </c>
      <c r="G321" s="262"/>
      <c r="H321" s="215"/>
      <c r="I321" s="262"/>
      <c r="J321" s="262"/>
      <c r="K321" s="215"/>
      <c r="L321" s="220"/>
      <c r="M321" s="238"/>
      <c r="N321" s="215"/>
      <c r="P321" s="210">
        <f t="shared" si="14"/>
        <v>1190</v>
      </c>
    </row>
    <row r="322" spans="1:16" x14ac:dyDescent="0.2">
      <c r="A322" s="216">
        <v>322</v>
      </c>
      <c r="B322" s="255">
        <v>66.05</v>
      </c>
      <c r="C322" s="210">
        <f>'soust.uk.JMK př.č.2'!$O$72+'soust.uk.JMK př.č.2'!$P$72</f>
        <v>18172</v>
      </c>
      <c r="D322" s="210">
        <f>'soust.uk.JMK př.č.2'!$L$72</f>
        <v>48</v>
      </c>
      <c r="E322" s="210">
        <f t="shared" si="12"/>
        <v>4537</v>
      </c>
      <c r="F322" s="210">
        <f t="shared" si="13"/>
        <v>3301</v>
      </c>
      <c r="G322" s="262"/>
      <c r="H322" s="215"/>
      <c r="I322" s="262"/>
      <c r="J322" s="262"/>
      <c r="K322" s="215"/>
      <c r="L322" s="220"/>
      <c r="M322" s="238"/>
      <c r="N322" s="215"/>
      <c r="P322" s="210">
        <f t="shared" si="14"/>
        <v>1188</v>
      </c>
    </row>
    <row r="323" spans="1:16" x14ac:dyDescent="0.2">
      <c r="A323" s="216">
        <v>323</v>
      </c>
      <c r="B323" s="255">
        <v>66.099999999999994</v>
      </c>
      <c r="C323" s="210">
        <f>'soust.uk.JMK př.č.2'!$O$72+'soust.uk.JMK př.č.2'!$P$72</f>
        <v>18172</v>
      </c>
      <c r="D323" s="210">
        <f>'soust.uk.JMK př.č.2'!$L$72</f>
        <v>48</v>
      </c>
      <c r="E323" s="210">
        <f t="shared" si="12"/>
        <v>4535</v>
      </c>
      <c r="F323" s="210">
        <f t="shared" si="13"/>
        <v>3299</v>
      </c>
      <c r="G323" s="262"/>
      <c r="H323" s="215"/>
      <c r="I323" s="262"/>
      <c r="J323" s="262"/>
      <c r="K323" s="215"/>
      <c r="L323" s="220"/>
      <c r="M323" s="238"/>
      <c r="N323" s="215"/>
      <c r="P323" s="210">
        <f t="shared" si="14"/>
        <v>1188</v>
      </c>
    </row>
    <row r="324" spans="1:16" x14ac:dyDescent="0.2">
      <c r="A324" s="216">
        <v>324</v>
      </c>
      <c r="B324" s="255">
        <v>66.16</v>
      </c>
      <c r="C324" s="210">
        <f>'soust.uk.JMK př.č.2'!$O$72+'soust.uk.JMK př.č.2'!$P$72</f>
        <v>18172</v>
      </c>
      <c r="D324" s="210">
        <f>'soust.uk.JMK př.č.2'!$L$72</f>
        <v>48</v>
      </c>
      <c r="E324" s="210">
        <f t="shared" si="12"/>
        <v>4531</v>
      </c>
      <c r="F324" s="210">
        <f t="shared" si="13"/>
        <v>3296</v>
      </c>
      <c r="G324" s="262"/>
      <c r="H324" s="215"/>
      <c r="I324" s="262"/>
      <c r="J324" s="262"/>
      <c r="K324" s="215"/>
      <c r="L324" s="220"/>
      <c r="M324" s="238"/>
      <c r="N324" s="215"/>
      <c r="P324" s="210">
        <f t="shared" si="14"/>
        <v>1187</v>
      </c>
    </row>
    <row r="325" spans="1:16" x14ac:dyDescent="0.2">
      <c r="A325" s="216">
        <v>325</v>
      </c>
      <c r="B325" s="255">
        <v>66.209999999999994</v>
      </c>
      <c r="C325" s="210">
        <f>'soust.uk.JMK př.č.2'!$O$72+'soust.uk.JMK př.č.2'!$P$72</f>
        <v>18172</v>
      </c>
      <c r="D325" s="210">
        <f>'soust.uk.JMK př.č.2'!$L$72</f>
        <v>48</v>
      </c>
      <c r="E325" s="210">
        <f t="shared" si="12"/>
        <v>4528</v>
      </c>
      <c r="F325" s="210">
        <f t="shared" si="13"/>
        <v>3294</v>
      </c>
      <c r="G325" s="262"/>
      <c r="H325" s="215"/>
      <c r="I325" s="262"/>
      <c r="J325" s="262"/>
      <c r="K325" s="215"/>
      <c r="L325" s="220"/>
      <c r="M325" s="238"/>
      <c r="N325" s="215"/>
      <c r="P325" s="210">
        <f t="shared" si="14"/>
        <v>1186</v>
      </c>
    </row>
    <row r="326" spans="1:16" x14ac:dyDescent="0.2">
      <c r="A326" s="216">
        <v>326</v>
      </c>
      <c r="B326" s="255">
        <v>66.27</v>
      </c>
      <c r="C326" s="210">
        <f>'soust.uk.JMK př.č.2'!$O$72+'soust.uk.JMK př.č.2'!$P$72</f>
        <v>18172</v>
      </c>
      <c r="D326" s="210">
        <f>'soust.uk.JMK př.č.2'!$L$72</f>
        <v>48</v>
      </c>
      <c r="E326" s="210">
        <f t="shared" si="12"/>
        <v>4524</v>
      </c>
      <c r="F326" s="210">
        <f t="shared" si="13"/>
        <v>3291</v>
      </c>
      <c r="G326" s="262"/>
      <c r="H326" s="215"/>
      <c r="I326" s="262"/>
      <c r="J326" s="262"/>
      <c r="K326" s="215"/>
      <c r="L326" s="220"/>
      <c r="M326" s="238"/>
      <c r="N326" s="215"/>
      <c r="P326" s="210">
        <f t="shared" si="14"/>
        <v>1185</v>
      </c>
    </row>
    <row r="327" spans="1:16" x14ac:dyDescent="0.2">
      <c r="A327" s="216">
        <v>327</v>
      </c>
      <c r="B327" s="255">
        <v>66.33</v>
      </c>
      <c r="C327" s="210">
        <f>'soust.uk.JMK př.č.2'!$O$72+'soust.uk.JMK př.č.2'!$P$72</f>
        <v>18172</v>
      </c>
      <c r="D327" s="210">
        <f>'soust.uk.JMK př.č.2'!$L$72</f>
        <v>48</v>
      </c>
      <c r="E327" s="210">
        <f t="shared" si="12"/>
        <v>4520</v>
      </c>
      <c r="F327" s="210">
        <f t="shared" si="13"/>
        <v>3288</v>
      </c>
      <c r="G327" s="262"/>
      <c r="H327" s="215"/>
      <c r="I327" s="262"/>
      <c r="J327" s="262"/>
      <c r="K327" s="215"/>
      <c r="L327" s="220"/>
      <c r="M327" s="238"/>
      <c r="N327" s="215"/>
      <c r="P327" s="210">
        <f t="shared" si="14"/>
        <v>1184</v>
      </c>
    </row>
    <row r="328" spans="1:16" x14ac:dyDescent="0.2">
      <c r="A328" s="216">
        <v>328</v>
      </c>
      <c r="B328" s="255">
        <v>66.38</v>
      </c>
      <c r="C328" s="210">
        <f>'soust.uk.JMK př.č.2'!$O$72+'soust.uk.JMK př.č.2'!$P$72</f>
        <v>18172</v>
      </c>
      <c r="D328" s="210">
        <f>'soust.uk.JMK př.č.2'!$L$72</f>
        <v>48</v>
      </c>
      <c r="E328" s="210">
        <f t="shared" si="12"/>
        <v>4516</v>
      </c>
      <c r="F328" s="210">
        <f t="shared" si="13"/>
        <v>3285</v>
      </c>
      <c r="G328" s="262"/>
      <c r="H328" s="215"/>
      <c r="I328" s="262"/>
      <c r="J328" s="262"/>
      <c r="K328" s="215"/>
      <c r="L328" s="220"/>
      <c r="M328" s="238"/>
      <c r="N328" s="215"/>
      <c r="P328" s="210">
        <f t="shared" si="14"/>
        <v>1183</v>
      </c>
    </row>
    <row r="329" spans="1:16" x14ac:dyDescent="0.2">
      <c r="A329" s="216">
        <v>329</v>
      </c>
      <c r="B329" s="255">
        <v>66.430000000000007</v>
      </c>
      <c r="C329" s="210">
        <f>'soust.uk.JMK př.č.2'!$O$72+'soust.uk.JMK př.č.2'!$P$72</f>
        <v>18172</v>
      </c>
      <c r="D329" s="210">
        <f>'soust.uk.JMK př.č.2'!$L$72</f>
        <v>48</v>
      </c>
      <c r="E329" s="210">
        <f t="shared" si="12"/>
        <v>4513</v>
      </c>
      <c r="F329" s="210">
        <f t="shared" si="13"/>
        <v>3283</v>
      </c>
      <c r="G329" s="262"/>
      <c r="H329" s="215"/>
      <c r="I329" s="262"/>
      <c r="J329" s="262"/>
      <c r="K329" s="215"/>
      <c r="L329" s="220"/>
      <c r="M329" s="238"/>
      <c r="N329" s="215"/>
      <c r="P329" s="210">
        <f t="shared" si="14"/>
        <v>1182</v>
      </c>
    </row>
    <row r="330" spans="1:16" x14ac:dyDescent="0.2">
      <c r="A330" s="216">
        <v>330</v>
      </c>
      <c r="B330" s="255">
        <v>66.489999999999995</v>
      </c>
      <c r="C330" s="210">
        <f>'soust.uk.JMK př.č.2'!$O$72+'soust.uk.JMK př.č.2'!$P$72</f>
        <v>18172</v>
      </c>
      <c r="D330" s="210">
        <f>'soust.uk.JMK př.č.2'!$L$72</f>
        <v>48</v>
      </c>
      <c r="E330" s="210">
        <f t="shared" si="12"/>
        <v>4509</v>
      </c>
      <c r="F330" s="210">
        <f t="shared" si="13"/>
        <v>3280</v>
      </c>
      <c r="G330" s="262"/>
      <c r="H330" s="215"/>
      <c r="I330" s="262"/>
      <c r="J330" s="262"/>
      <c r="K330" s="215"/>
      <c r="L330" s="220"/>
      <c r="M330" s="238"/>
      <c r="N330" s="215"/>
      <c r="P330" s="210">
        <f t="shared" si="14"/>
        <v>1181</v>
      </c>
    </row>
    <row r="331" spans="1:16" x14ac:dyDescent="0.2">
      <c r="A331" s="216">
        <v>331</v>
      </c>
      <c r="B331" s="255">
        <v>66.540000000000006</v>
      </c>
      <c r="C331" s="210">
        <f>'soust.uk.JMK př.č.2'!$O$72+'soust.uk.JMK př.č.2'!$P$72</f>
        <v>18172</v>
      </c>
      <c r="D331" s="210">
        <f>'soust.uk.JMK př.č.2'!$L$72</f>
        <v>48</v>
      </c>
      <c r="E331" s="210">
        <f t="shared" si="12"/>
        <v>4505</v>
      </c>
      <c r="F331" s="210">
        <f t="shared" si="13"/>
        <v>3277</v>
      </c>
      <c r="G331" s="262"/>
      <c r="H331" s="215"/>
      <c r="I331" s="262"/>
      <c r="J331" s="262"/>
      <c r="K331" s="215"/>
      <c r="L331" s="220"/>
      <c r="M331" s="238"/>
      <c r="N331" s="215"/>
      <c r="P331" s="210">
        <f t="shared" si="14"/>
        <v>1180</v>
      </c>
    </row>
    <row r="332" spans="1:16" x14ac:dyDescent="0.2">
      <c r="A332" s="216">
        <v>332</v>
      </c>
      <c r="B332" s="255">
        <v>66.599999999999994</v>
      </c>
      <c r="C332" s="210">
        <f>'soust.uk.JMK př.č.2'!$O$72+'soust.uk.JMK př.č.2'!$P$72</f>
        <v>18172</v>
      </c>
      <c r="D332" s="210">
        <f>'soust.uk.JMK př.č.2'!$L$72</f>
        <v>48</v>
      </c>
      <c r="E332" s="210">
        <f t="shared" si="12"/>
        <v>4501</v>
      </c>
      <c r="F332" s="210">
        <f t="shared" si="13"/>
        <v>3274</v>
      </c>
      <c r="G332" s="262"/>
      <c r="H332" s="215"/>
      <c r="I332" s="262"/>
      <c r="J332" s="262"/>
      <c r="K332" s="215"/>
      <c r="L332" s="220"/>
      <c r="M332" s="238"/>
      <c r="N332" s="215"/>
      <c r="P332" s="210">
        <f t="shared" si="14"/>
        <v>1179</v>
      </c>
    </row>
    <row r="333" spans="1:16" x14ac:dyDescent="0.2">
      <c r="A333" s="216">
        <v>333</v>
      </c>
      <c r="B333" s="255">
        <v>66.650000000000006</v>
      </c>
      <c r="C333" s="210">
        <f>'soust.uk.JMK př.č.2'!$O$72+'soust.uk.JMK př.č.2'!$P$72</f>
        <v>18172</v>
      </c>
      <c r="D333" s="210">
        <f>'soust.uk.JMK př.č.2'!$L$72</f>
        <v>48</v>
      </c>
      <c r="E333" s="210">
        <f t="shared" si="12"/>
        <v>4498</v>
      </c>
      <c r="F333" s="210">
        <f t="shared" si="13"/>
        <v>3272</v>
      </c>
      <c r="G333" s="262"/>
      <c r="H333" s="215"/>
      <c r="I333" s="262"/>
      <c r="J333" s="262"/>
      <c r="K333" s="215"/>
      <c r="L333" s="220"/>
      <c r="M333" s="238"/>
      <c r="N333" s="215"/>
      <c r="P333" s="210">
        <f t="shared" si="14"/>
        <v>1178</v>
      </c>
    </row>
    <row r="334" spans="1:16" x14ac:dyDescent="0.2">
      <c r="A334" s="216">
        <v>334</v>
      </c>
      <c r="B334" s="255">
        <v>66.709999999999994</v>
      </c>
      <c r="C334" s="210">
        <f>'soust.uk.JMK př.č.2'!$O$72+'soust.uk.JMK př.č.2'!$P$72</f>
        <v>18172</v>
      </c>
      <c r="D334" s="210">
        <f>'soust.uk.JMK př.č.2'!$L$72</f>
        <v>48</v>
      </c>
      <c r="E334" s="210">
        <f t="shared" ref="E334:E397" si="15">SUM(F334,P334,D334)</f>
        <v>4494</v>
      </c>
      <c r="F334" s="210">
        <f t="shared" ref="F334:F397" si="16">ROUND(1/B334*C334*12,0)</f>
        <v>3269</v>
      </c>
      <c r="G334" s="262"/>
      <c r="H334" s="215"/>
      <c r="I334" s="262"/>
      <c r="J334" s="262"/>
      <c r="K334" s="215"/>
      <c r="L334" s="220"/>
      <c r="M334" s="238"/>
      <c r="N334" s="215"/>
      <c r="P334" s="210">
        <f t="shared" si="14"/>
        <v>1177</v>
      </c>
    </row>
    <row r="335" spans="1:16" x14ac:dyDescent="0.2">
      <c r="A335" s="216">
        <v>335</v>
      </c>
      <c r="B335" s="255">
        <v>66.760000000000005</v>
      </c>
      <c r="C335" s="210">
        <f>'soust.uk.JMK př.č.2'!$O$72+'soust.uk.JMK př.č.2'!$P$72</f>
        <v>18172</v>
      </c>
      <c r="D335" s="210">
        <f>'soust.uk.JMK př.č.2'!$L$72</f>
        <v>48</v>
      </c>
      <c r="E335" s="210">
        <f t="shared" si="15"/>
        <v>4490</v>
      </c>
      <c r="F335" s="210">
        <f t="shared" si="16"/>
        <v>3266</v>
      </c>
      <c r="G335" s="262"/>
      <c r="H335" s="215"/>
      <c r="I335" s="262"/>
      <c r="J335" s="262"/>
      <c r="K335" s="215"/>
      <c r="L335" s="220"/>
      <c r="M335" s="238"/>
      <c r="N335" s="215"/>
      <c r="P335" s="210">
        <f t="shared" ref="P335:P398" si="17">ROUND((F335*36%),0)</f>
        <v>1176</v>
      </c>
    </row>
    <row r="336" spans="1:16" x14ac:dyDescent="0.2">
      <c r="A336" s="216">
        <v>336</v>
      </c>
      <c r="B336" s="255">
        <v>66.81</v>
      </c>
      <c r="C336" s="210">
        <f>'soust.uk.JMK př.č.2'!$O$72+'soust.uk.JMK př.č.2'!$P$72</f>
        <v>18172</v>
      </c>
      <c r="D336" s="210">
        <f>'soust.uk.JMK př.č.2'!$L$72</f>
        <v>48</v>
      </c>
      <c r="E336" s="210">
        <f t="shared" si="15"/>
        <v>4487</v>
      </c>
      <c r="F336" s="210">
        <f t="shared" si="16"/>
        <v>3264</v>
      </c>
      <c r="G336" s="262"/>
      <c r="H336" s="215"/>
      <c r="I336" s="262"/>
      <c r="J336" s="262"/>
      <c r="K336" s="215"/>
      <c r="L336" s="220"/>
      <c r="M336" s="238"/>
      <c r="N336" s="215"/>
      <c r="P336" s="210">
        <f t="shared" si="17"/>
        <v>1175</v>
      </c>
    </row>
    <row r="337" spans="1:16" x14ac:dyDescent="0.2">
      <c r="A337" s="216">
        <v>337</v>
      </c>
      <c r="B337" s="255">
        <v>66.87</v>
      </c>
      <c r="C337" s="210">
        <f>'soust.uk.JMK př.č.2'!$O$72+'soust.uk.JMK př.č.2'!$P$72</f>
        <v>18172</v>
      </c>
      <c r="D337" s="210">
        <f>'soust.uk.JMK př.č.2'!$L$72</f>
        <v>48</v>
      </c>
      <c r="E337" s="210">
        <f t="shared" si="15"/>
        <v>4483</v>
      </c>
      <c r="F337" s="210">
        <f t="shared" si="16"/>
        <v>3261</v>
      </c>
      <c r="G337" s="262"/>
      <c r="H337" s="215"/>
      <c r="I337" s="262"/>
      <c r="J337" s="262"/>
      <c r="K337" s="215"/>
      <c r="L337" s="220"/>
      <c r="M337" s="238"/>
      <c r="N337" s="215"/>
      <c r="P337" s="210">
        <f t="shared" si="17"/>
        <v>1174</v>
      </c>
    </row>
    <row r="338" spans="1:16" x14ac:dyDescent="0.2">
      <c r="A338" s="216">
        <v>338</v>
      </c>
      <c r="B338" s="255">
        <v>66.92</v>
      </c>
      <c r="C338" s="210">
        <f>'soust.uk.JMK př.č.2'!$O$72+'soust.uk.JMK př.č.2'!$P$72</f>
        <v>18172</v>
      </c>
      <c r="D338" s="210">
        <f>'soust.uk.JMK př.č.2'!$L$72</f>
        <v>48</v>
      </c>
      <c r="E338" s="210">
        <f t="shared" si="15"/>
        <v>4480</v>
      </c>
      <c r="F338" s="210">
        <f t="shared" si="16"/>
        <v>3259</v>
      </c>
      <c r="G338" s="262"/>
      <c r="H338" s="215"/>
      <c r="I338" s="262"/>
      <c r="J338" s="262"/>
      <c r="K338" s="215"/>
      <c r="L338" s="220"/>
      <c r="M338" s="238"/>
      <c r="N338" s="215"/>
      <c r="P338" s="210">
        <f t="shared" si="17"/>
        <v>1173</v>
      </c>
    </row>
    <row r="339" spans="1:16" x14ac:dyDescent="0.2">
      <c r="A339" s="216">
        <v>339</v>
      </c>
      <c r="B339" s="255">
        <v>66.97</v>
      </c>
      <c r="C339" s="210">
        <f>'soust.uk.JMK př.č.2'!$O$72+'soust.uk.JMK př.č.2'!$P$72</f>
        <v>18172</v>
      </c>
      <c r="D339" s="210">
        <f>'soust.uk.JMK př.č.2'!$L$72</f>
        <v>48</v>
      </c>
      <c r="E339" s="210">
        <f t="shared" si="15"/>
        <v>4476</v>
      </c>
      <c r="F339" s="210">
        <f t="shared" si="16"/>
        <v>3256</v>
      </c>
      <c r="G339" s="262"/>
      <c r="H339" s="215"/>
      <c r="I339" s="262"/>
      <c r="J339" s="262"/>
      <c r="K339" s="215"/>
      <c r="L339" s="220"/>
      <c r="M339" s="238"/>
      <c r="N339" s="215"/>
      <c r="P339" s="210">
        <f t="shared" si="17"/>
        <v>1172</v>
      </c>
    </row>
    <row r="340" spans="1:16" x14ac:dyDescent="0.2">
      <c r="A340" s="216">
        <v>340</v>
      </c>
      <c r="B340" s="255">
        <v>67.02</v>
      </c>
      <c r="C340" s="210">
        <f>'soust.uk.JMK př.č.2'!$O$72+'soust.uk.JMK př.č.2'!$P$72</f>
        <v>18172</v>
      </c>
      <c r="D340" s="210">
        <f>'soust.uk.JMK př.č.2'!$L$72</f>
        <v>48</v>
      </c>
      <c r="E340" s="210">
        <f t="shared" si="15"/>
        <v>4473</v>
      </c>
      <c r="F340" s="210">
        <f t="shared" si="16"/>
        <v>3254</v>
      </c>
      <c r="G340" s="262"/>
      <c r="H340" s="215"/>
      <c r="I340" s="262"/>
      <c r="J340" s="262"/>
      <c r="K340" s="215"/>
      <c r="L340" s="220"/>
      <c r="M340" s="238"/>
      <c r="N340" s="215"/>
      <c r="P340" s="210">
        <f t="shared" si="17"/>
        <v>1171</v>
      </c>
    </row>
    <row r="341" spans="1:16" x14ac:dyDescent="0.2">
      <c r="A341" s="216">
        <v>341</v>
      </c>
      <c r="B341" s="255">
        <v>67.08</v>
      </c>
      <c r="C341" s="210">
        <f>'soust.uk.JMK př.č.2'!$O$72+'soust.uk.JMK př.č.2'!$P$72</f>
        <v>18172</v>
      </c>
      <c r="D341" s="210">
        <f>'soust.uk.JMK př.č.2'!$L$72</f>
        <v>48</v>
      </c>
      <c r="E341" s="210">
        <f t="shared" si="15"/>
        <v>4469</v>
      </c>
      <c r="F341" s="210">
        <f t="shared" si="16"/>
        <v>3251</v>
      </c>
      <c r="G341" s="262"/>
      <c r="H341" s="215"/>
      <c r="I341" s="262"/>
      <c r="J341" s="262"/>
      <c r="K341" s="215"/>
      <c r="L341" s="220"/>
      <c r="M341" s="238"/>
      <c r="N341" s="215"/>
      <c r="P341" s="210">
        <f t="shared" si="17"/>
        <v>1170</v>
      </c>
    </row>
    <row r="342" spans="1:16" x14ac:dyDescent="0.2">
      <c r="A342" s="216">
        <v>342</v>
      </c>
      <c r="B342" s="255">
        <v>67.13</v>
      </c>
      <c r="C342" s="210">
        <f>'soust.uk.JMK př.č.2'!$O$72+'soust.uk.JMK př.č.2'!$P$72</f>
        <v>18172</v>
      </c>
      <c r="D342" s="210">
        <f>'soust.uk.JMK př.č.2'!$L$72</f>
        <v>48</v>
      </c>
      <c r="E342" s="210">
        <f t="shared" si="15"/>
        <v>4465</v>
      </c>
      <c r="F342" s="210">
        <f t="shared" si="16"/>
        <v>3248</v>
      </c>
      <c r="G342" s="262"/>
      <c r="H342" s="215"/>
      <c r="I342" s="262"/>
      <c r="J342" s="262"/>
      <c r="K342" s="215"/>
      <c r="L342" s="220"/>
      <c r="M342" s="238"/>
      <c r="N342" s="215"/>
      <c r="P342" s="210">
        <f t="shared" si="17"/>
        <v>1169</v>
      </c>
    </row>
    <row r="343" spans="1:16" x14ac:dyDescent="0.2">
      <c r="A343" s="216">
        <v>343</v>
      </c>
      <c r="B343" s="255">
        <v>67.180000000000007</v>
      </c>
      <c r="C343" s="210">
        <f>'soust.uk.JMK př.č.2'!$O$72+'soust.uk.JMK př.č.2'!$P$72</f>
        <v>18172</v>
      </c>
      <c r="D343" s="210">
        <f>'soust.uk.JMK př.č.2'!$L$72</f>
        <v>48</v>
      </c>
      <c r="E343" s="210">
        <f t="shared" si="15"/>
        <v>4463</v>
      </c>
      <c r="F343" s="210">
        <f t="shared" si="16"/>
        <v>3246</v>
      </c>
      <c r="G343" s="262"/>
      <c r="H343" s="215"/>
      <c r="I343" s="262"/>
      <c r="J343" s="262"/>
      <c r="K343" s="215"/>
      <c r="L343" s="220"/>
      <c r="M343" s="238"/>
      <c r="N343" s="215"/>
      <c r="P343" s="210">
        <f t="shared" si="17"/>
        <v>1169</v>
      </c>
    </row>
    <row r="344" spans="1:16" x14ac:dyDescent="0.2">
      <c r="A344" s="216">
        <v>344</v>
      </c>
      <c r="B344" s="255">
        <v>67.23</v>
      </c>
      <c r="C344" s="210">
        <f>'soust.uk.JMK př.č.2'!$O$72+'soust.uk.JMK př.č.2'!$P$72</f>
        <v>18172</v>
      </c>
      <c r="D344" s="210">
        <f>'soust.uk.JMK př.č.2'!$L$72</f>
        <v>48</v>
      </c>
      <c r="E344" s="210">
        <f t="shared" si="15"/>
        <v>4460</v>
      </c>
      <c r="F344" s="210">
        <f t="shared" si="16"/>
        <v>3244</v>
      </c>
      <c r="G344" s="262"/>
      <c r="H344" s="215"/>
      <c r="I344" s="262"/>
      <c r="J344" s="262"/>
      <c r="K344" s="215"/>
      <c r="L344" s="220"/>
      <c r="M344" s="238"/>
      <c r="N344" s="215"/>
      <c r="P344" s="210">
        <f t="shared" si="17"/>
        <v>1168</v>
      </c>
    </row>
    <row r="345" spans="1:16" x14ac:dyDescent="0.2">
      <c r="A345" s="216">
        <v>345</v>
      </c>
      <c r="B345" s="255">
        <v>67.290000000000006</v>
      </c>
      <c r="C345" s="210">
        <f>'soust.uk.JMK př.č.2'!$O$72+'soust.uk.JMK př.č.2'!$P$72</f>
        <v>18172</v>
      </c>
      <c r="D345" s="210">
        <f>'soust.uk.JMK př.č.2'!$L$72</f>
        <v>48</v>
      </c>
      <c r="E345" s="210">
        <f t="shared" si="15"/>
        <v>4456</v>
      </c>
      <c r="F345" s="210">
        <f t="shared" si="16"/>
        <v>3241</v>
      </c>
      <c r="G345" s="262"/>
      <c r="H345" s="215"/>
      <c r="I345" s="262"/>
      <c r="J345" s="262"/>
      <c r="K345" s="215"/>
      <c r="L345" s="220"/>
      <c r="M345" s="238"/>
      <c r="N345" s="215"/>
      <c r="P345" s="210">
        <f t="shared" si="17"/>
        <v>1167</v>
      </c>
    </row>
    <row r="346" spans="1:16" x14ac:dyDescent="0.2">
      <c r="A346" s="216">
        <v>346</v>
      </c>
      <c r="B346" s="255">
        <v>67.34</v>
      </c>
      <c r="C346" s="210">
        <f>'soust.uk.JMK př.č.2'!$O$72+'soust.uk.JMK př.č.2'!$P$72</f>
        <v>18172</v>
      </c>
      <c r="D346" s="210">
        <f>'soust.uk.JMK př.č.2'!$L$72</f>
        <v>48</v>
      </c>
      <c r="E346" s="210">
        <f t="shared" si="15"/>
        <v>4452</v>
      </c>
      <c r="F346" s="210">
        <f t="shared" si="16"/>
        <v>3238</v>
      </c>
      <c r="G346" s="262"/>
      <c r="H346" s="215"/>
      <c r="I346" s="262"/>
      <c r="J346" s="262"/>
      <c r="K346" s="215"/>
      <c r="L346" s="220"/>
      <c r="M346" s="238"/>
      <c r="N346" s="215"/>
      <c r="P346" s="210">
        <f t="shared" si="17"/>
        <v>1166</v>
      </c>
    </row>
    <row r="347" spans="1:16" x14ac:dyDescent="0.2">
      <c r="A347" s="216">
        <v>347</v>
      </c>
      <c r="B347" s="255">
        <v>67.39</v>
      </c>
      <c r="C347" s="210">
        <f>'soust.uk.JMK př.č.2'!$O$72+'soust.uk.JMK př.č.2'!$P$72</f>
        <v>18172</v>
      </c>
      <c r="D347" s="210">
        <f>'soust.uk.JMK př.č.2'!$L$72</f>
        <v>48</v>
      </c>
      <c r="E347" s="210">
        <f t="shared" si="15"/>
        <v>4449</v>
      </c>
      <c r="F347" s="210">
        <f t="shared" si="16"/>
        <v>3236</v>
      </c>
      <c r="G347" s="262"/>
      <c r="H347" s="215"/>
      <c r="I347" s="262"/>
      <c r="J347" s="262"/>
      <c r="K347" s="215"/>
      <c r="L347" s="220"/>
      <c r="M347" s="238"/>
      <c r="N347" s="215"/>
      <c r="P347" s="210">
        <f t="shared" si="17"/>
        <v>1165</v>
      </c>
    </row>
    <row r="348" spans="1:16" x14ac:dyDescent="0.2">
      <c r="A348" s="216">
        <v>348</v>
      </c>
      <c r="B348" s="255">
        <v>67.44</v>
      </c>
      <c r="C348" s="210">
        <f>'soust.uk.JMK př.č.2'!$O$72+'soust.uk.JMK př.č.2'!$P$72</f>
        <v>18172</v>
      </c>
      <c r="D348" s="210">
        <f>'soust.uk.JMK př.č.2'!$L$72</f>
        <v>48</v>
      </c>
      <c r="E348" s="210">
        <f t="shared" si="15"/>
        <v>4445</v>
      </c>
      <c r="F348" s="210">
        <f t="shared" si="16"/>
        <v>3233</v>
      </c>
      <c r="G348" s="262"/>
      <c r="H348" s="215"/>
      <c r="I348" s="262"/>
      <c r="J348" s="262"/>
      <c r="K348" s="215"/>
      <c r="L348" s="220"/>
      <c r="M348" s="238"/>
      <c r="N348" s="215"/>
      <c r="P348" s="210">
        <f t="shared" si="17"/>
        <v>1164</v>
      </c>
    </row>
    <row r="349" spans="1:16" x14ac:dyDescent="0.2">
      <c r="A349" s="216">
        <v>349</v>
      </c>
      <c r="B349" s="255">
        <v>67.489999999999995</v>
      </c>
      <c r="C349" s="210">
        <f>'soust.uk.JMK př.č.2'!$O$72+'soust.uk.JMK př.č.2'!$P$72</f>
        <v>18172</v>
      </c>
      <c r="D349" s="210">
        <f>'soust.uk.JMK př.č.2'!$L$72</f>
        <v>48</v>
      </c>
      <c r="E349" s="210">
        <f t="shared" si="15"/>
        <v>4442</v>
      </c>
      <c r="F349" s="210">
        <f t="shared" si="16"/>
        <v>3231</v>
      </c>
      <c r="G349" s="262"/>
      <c r="H349" s="215"/>
      <c r="I349" s="262"/>
      <c r="J349" s="262"/>
      <c r="K349" s="215"/>
      <c r="L349" s="220"/>
      <c r="M349" s="238"/>
      <c r="N349" s="215"/>
      <c r="P349" s="210">
        <f t="shared" si="17"/>
        <v>1163</v>
      </c>
    </row>
    <row r="350" spans="1:16" x14ac:dyDescent="0.2">
      <c r="A350" s="216">
        <v>350</v>
      </c>
      <c r="B350" s="255">
        <v>67.540000000000006</v>
      </c>
      <c r="C350" s="210">
        <f>'soust.uk.JMK př.č.2'!$O$72+'soust.uk.JMK př.č.2'!$P$72</f>
        <v>18172</v>
      </c>
      <c r="D350" s="210">
        <f>'soust.uk.JMK př.č.2'!$L$72</f>
        <v>48</v>
      </c>
      <c r="E350" s="210">
        <f t="shared" si="15"/>
        <v>4439</v>
      </c>
      <c r="F350" s="210">
        <f t="shared" si="16"/>
        <v>3229</v>
      </c>
      <c r="G350" s="262"/>
      <c r="H350" s="215"/>
      <c r="I350" s="262"/>
      <c r="J350" s="262"/>
      <c r="K350" s="215"/>
      <c r="L350" s="220"/>
      <c r="M350" s="238"/>
      <c r="N350" s="215"/>
      <c r="P350" s="210">
        <f t="shared" si="17"/>
        <v>1162</v>
      </c>
    </row>
    <row r="351" spans="1:16" x14ac:dyDescent="0.2">
      <c r="A351" s="216">
        <v>351</v>
      </c>
      <c r="B351" s="255">
        <v>67.59</v>
      </c>
      <c r="C351" s="210">
        <f>'soust.uk.JMK př.č.2'!$O$72+'soust.uk.JMK př.č.2'!$P$72</f>
        <v>18172</v>
      </c>
      <c r="D351" s="210">
        <f>'soust.uk.JMK př.č.2'!$L$72</f>
        <v>48</v>
      </c>
      <c r="E351" s="210">
        <f t="shared" si="15"/>
        <v>4435</v>
      </c>
      <c r="F351" s="210">
        <f t="shared" si="16"/>
        <v>3226</v>
      </c>
      <c r="G351" s="262"/>
      <c r="H351" s="215"/>
      <c r="I351" s="262"/>
      <c r="J351" s="262"/>
      <c r="K351" s="215"/>
      <c r="L351" s="220"/>
      <c r="M351" s="238"/>
      <c r="N351" s="215"/>
      <c r="P351" s="210">
        <f t="shared" si="17"/>
        <v>1161</v>
      </c>
    </row>
    <row r="352" spans="1:16" x14ac:dyDescent="0.2">
      <c r="A352" s="216">
        <v>352</v>
      </c>
      <c r="B352" s="255">
        <v>67.64</v>
      </c>
      <c r="C352" s="210">
        <f>'soust.uk.JMK př.č.2'!$O$72+'soust.uk.JMK př.č.2'!$P$72</f>
        <v>18172</v>
      </c>
      <c r="D352" s="210">
        <f>'soust.uk.JMK př.č.2'!$L$72</f>
        <v>48</v>
      </c>
      <c r="E352" s="210">
        <f t="shared" si="15"/>
        <v>4433</v>
      </c>
      <c r="F352" s="210">
        <f t="shared" si="16"/>
        <v>3224</v>
      </c>
      <c r="G352" s="262"/>
      <c r="H352" s="215"/>
      <c r="I352" s="262"/>
      <c r="J352" s="262"/>
      <c r="K352" s="215"/>
      <c r="L352" s="220"/>
      <c r="M352" s="238"/>
      <c r="N352" s="215"/>
      <c r="P352" s="210">
        <f t="shared" si="17"/>
        <v>1161</v>
      </c>
    </row>
    <row r="353" spans="1:16" x14ac:dyDescent="0.2">
      <c r="A353" s="216">
        <v>353</v>
      </c>
      <c r="B353" s="255">
        <v>67.69</v>
      </c>
      <c r="C353" s="210">
        <f>'soust.uk.JMK př.č.2'!$O$72+'soust.uk.JMK př.č.2'!$P$72</f>
        <v>18172</v>
      </c>
      <c r="D353" s="210">
        <f>'soust.uk.JMK př.č.2'!$L$72</f>
        <v>48</v>
      </c>
      <c r="E353" s="210">
        <f t="shared" si="15"/>
        <v>4430</v>
      </c>
      <c r="F353" s="210">
        <f t="shared" si="16"/>
        <v>3222</v>
      </c>
      <c r="G353" s="262"/>
      <c r="H353" s="215"/>
      <c r="I353" s="262"/>
      <c r="J353" s="262"/>
      <c r="K353" s="215"/>
      <c r="L353" s="220"/>
      <c r="M353" s="238"/>
      <c r="N353" s="215"/>
      <c r="P353" s="210">
        <f t="shared" si="17"/>
        <v>1160</v>
      </c>
    </row>
    <row r="354" spans="1:16" x14ac:dyDescent="0.2">
      <c r="A354" s="216">
        <v>354</v>
      </c>
      <c r="B354" s="255">
        <v>67.739999999999995</v>
      </c>
      <c r="C354" s="210">
        <f>'soust.uk.JMK př.č.2'!$O$72+'soust.uk.JMK př.č.2'!$P$72</f>
        <v>18172</v>
      </c>
      <c r="D354" s="210">
        <f>'soust.uk.JMK př.č.2'!$L$72</f>
        <v>48</v>
      </c>
      <c r="E354" s="210">
        <f t="shared" si="15"/>
        <v>4426</v>
      </c>
      <c r="F354" s="210">
        <f t="shared" si="16"/>
        <v>3219</v>
      </c>
      <c r="G354" s="262"/>
      <c r="H354" s="215"/>
      <c r="I354" s="262"/>
      <c r="J354" s="262"/>
      <c r="K354" s="215"/>
      <c r="L354" s="220"/>
      <c r="M354" s="238"/>
      <c r="N354" s="215"/>
      <c r="P354" s="210">
        <f t="shared" si="17"/>
        <v>1159</v>
      </c>
    </row>
    <row r="355" spans="1:16" x14ac:dyDescent="0.2">
      <c r="A355" s="216">
        <v>355</v>
      </c>
      <c r="B355" s="255">
        <v>67.790000000000006</v>
      </c>
      <c r="C355" s="210">
        <f>'soust.uk.JMK př.č.2'!$O$72+'soust.uk.JMK př.č.2'!$P$72</f>
        <v>18172</v>
      </c>
      <c r="D355" s="210">
        <f>'soust.uk.JMK př.č.2'!$L$72</f>
        <v>48</v>
      </c>
      <c r="E355" s="210">
        <f t="shared" si="15"/>
        <v>4423</v>
      </c>
      <c r="F355" s="210">
        <f t="shared" si="16"/>
        <v>3217</v>
      </c>
      <c r="G355" s="262"/>
      <c r="H355" s="215"/>
      <c r="I355" s="262"/>
      <c r="J355" s="262"/>
      <c r="K355" s="215"/>
      <c r="L355" s="220"/>
      <c r="M355" s="238"/>
      <c r="N355" s="215"/>
      <c r="P355" s="210">
        <f t="shared" si="17"/>
        <v>1158</v>
      </c>
    </row>
    <row r="356" spans="1:16" x14ac:dyDescent="0.2">
      <c r="A356" s="216">
        <v>356</v>
      </c>
      <c r="B356" s="255">
        <v>67.84</v>
      </c>
      <c r="C356" s="210">
        <f>'soust.uk.JMK př.č.2'!$O$72+'soust.uk.JMK př.č.2'!$P$72</f>
        <v>18172</v>
      </c>
      <c r="D356" s="210">
        <f>'soust.uk.JMK př.č.2'!$L$72</f>
        <v>48</v>
      </c>
      <c r="E356" s="210">
        <f t="shared" si="15"/>
        <v>4419</v>
      </c>
      <c r="F356" s="210">
        <f t="shared" si="16"/>
        <v>3214</v>
      </c>
      <c r="G356" s="262"/>
      <c r="H356" s="215"/>
      <c r="I356" s="262"/>
      <c r="J356" s="262"/>
      <c r="K356" s="215"/>
      <c r="L356" s="220"/>
      <c r="M356" s="238"/>
      <c r="N356" s="215"/>
      <c r="P356" s="210">
        <f t="shared" si="17"/>
        <v>1157</v>
      </c>
    </row>
    <row r="357" spans="1:16" x14ac:dyDescent="0.2">
      <c r="A357" s="216">
        <v>357</v>
      </c>
      <c r="B357" s="255">
        <v>67.89</v>
      </c>
      <c r="C357" s="210">
        <f>'soust.uk.JMK př.č.2'!$O$72+'soust.uk.JMK př.č.2'!$P$72</f>
        <v>18172</v>
      </c>
      <c r="D357" s="210">
        <f>'soust.uk.JMK př.č.2'!$L$72</f>
        <v>48</v>
      </c>
      <c r="E357" s="210">
        <f t="shared" si="15"/>
        <v>4416</v>
      </c>
      <c r="F357" s="210">
        <f t="shared" si="16"/>
        <v>3212</v>
      </c>
      <c r="G357" s="262"/>
      <c r="H357" s="215"/>
      <c r="I357" s="262"/>
      <c r="J357" s="262"/>
      <c r="K357" s="215"/>
      <c r="L357" s="220"/>
      <c r="M357" s="238"/>
      <c r="N357" s="215"/>
      <c r="P357" s="210">
        <f t="shared" si="17"/>
        <v>1156</v>
      </c>
    </row>
    <row r="358" spans="1:16" x14ac:dyDescent="0.2">
      <c r="A358" s="216">
        <v>358</v>
      </c>
      <c r="B358" s="255">
        <v>67.94</v>
      </c>
      <c r="C358" s="210">
        <f>'soust.uk.JMK př.č.2'!$O$72+'soust.uk.JMK př.č.2'!$P$72</f>
        <v>18172</v>
      </c>
      <c r="D358" s="210">
        <f>'soust.uk.JMK př.č.2'!$L$72</f>
        <v>48</v>
      </c>
      <c r="E358" s="210">
        <f t="shared" si="15"/>
        <v>4414</v>
      </c>
      <c r="F358" s="210">
        <f t="shared" si="16"/>
        <v>3210</v>
      </c>
      <c r="G358" s="262"/>
      <c r="H358" s="215"/>
      <c r="I358" s="262"/>
      <c r="J358" s="262"/>
      <c r="K358" s="215"/>
      <c r="L358" s="220"/>
      <c r="M358" s="238"/>
      <c r="N358" s="215"/>
      <c r="P358" s="210">
        <f t="shared" si="17"/>
        <v>1156</v>
      </c>
    </row>
    <row r="359" spans="1:16" x14ac:dyDescent="0.2">
      <c r="A359" s="216">
        <v>359</v>
      </c>
      <c r="B359" s="255">
        <v>67.989999999999995</v>
      </c>
      <c r="C359" s="210">
        <f>'soust.uk.JMK př.č.2'!$O$72+'soust.uk.JMK př.č.2'!$P$72</f>
        <v>18172</v>
      </c>
      <c r="D359" s="210">
        <f>'soust.uk.JMK př.č.2'!$L$72</f>
        <v>48</v>
      </c>
      <c r="E359" s="210">
        <f t="shared" si="15"/>
        <v>4410</v>
      </c>
      <c r="F359" s="210">
        <f t="shared" si="16"/>
        <v>3207</v>
      </c>
      <c r="G359" s="262"/>
      <c r="H359" s="215"/>
      <c r="I359" s="262"/>
      <c r="J359" s="262"/>
      <c r="K359" s="215"/>
      <c r="L359" s="220"/>
      <c r="M359" s="238"/>
      <c r="N359" s="215"/>
      <c r="P359" s="210">
        <f t="shared" si="17"/>
        <v>1155</v>
      </c>
    </row>
    <row r="360" spans="1:16" x14ac:dyDescent="0.2">
      <c r="A360" s="216">
        <v>360</v>
      </c>
      <c r="B360" s="255">
        <v>68.040000000000006</v>
      </c>
      <c r="C360" s="210">
        <f>'soust.uk.JMK př.č.2'!$O$72+'soust.uk.JMK př.č.2'!$P$72</f>
        <v>18172</v>
      </c>
      <c r="D360" s="210">
        <f>'soust.uk.JMK př.č.2'!$L$72</f>
        <v>48</v>
      </c>
      <c r="E360" s="210">
        <f t="shared" si="15"/>
        <v>4407</v>
      </c>
      <c r="F360" s="210">
        <f t="shared" si="16"/>
        <v>3205</v>
      </c>
      <c r="G360" s="262"/>
      <c r="H360" s="215"/>
      <c r="I360" s="262"/>
      <c r="J360" s="262"/>
      <c r="K360" s="215"/>
      <c r="L360" s="220"/>
      <c r="M360" s="238"/>
      <c r="N360" s="215"/>
      <c r="P360" s="210">
        <f t="shared" si="17"/>
        <v>1154</v>
      </c>
    </row>
    <row r="361" spans="1:16" x14ac:dyDescent="0.2">
      <c r="A361" s="216">
        <v>361</v>
      </c>
      <c r="B361" s="255">
        <v>68.09</v>
      </c>
      <c r="C361" s="210">
        <f>'soust.uk.JMK př.č.2'!$O$72+'soust.uk.JMK př.č.2'!$P$72</f>
        <v>18172</v>
      </c>
      <c r="D361" s="210">
        <f>'soust.uk.JMK př.č.2'!$L$72</f>
        <v>48</v>
      </c>
      <c r="E361" s="210">
        <f t="shared" si="15"/>
        <v>4404</v>
      </c>
      <c r="F361" s="210">
        <f t="shared" si="16"/>
        <v>3203</v>
      </c>
      <c r="G361" s="262"/>
      <c r="H361" s="215"/>
      <c r="I361" s="262"/>
      <c r="J361" s="262"/>
      <c r="K361" s="215"/>
      <c r="L361" s="220"/>
      <c r="M361" s="238"/>
      <c r="N361" s="215"/>
      <c r="P361" s="210">
        <f t="shared" si="17"/>
        <v>1153</v>
      </c>
    </row>
    <row r="362" spans="1:16" x14ac:dyDescent="0.2">
      <c r="A362" s="216">
        <v>362</v>
      </c>
      <c r="B362" s="255">
        <v>68.13</v>
      </c>
      <c r="C362" s="210">
        <f>'soust.uk.JMK př.č.2'!$O$72+'soust.uk.JMK př.č.2'!$P$72</f>
        <v>18172</v>
      </c>
      <c r="D362" s="210">
        <f>'soust.uk.JMK př.č.2'!$L$72</f>
        <v>48</v>
      </c>
      <c r="E362" s="210">
        <f t="shared" si="15"/>
        <v>4401</v>
      </c>
      <c r="F362" s="210">
        <f t="shared" si="16"/>
        <v>3201</v>
      </c>
      <c r="G362" s="262"/>
      <c r="H362" s="215"/>
      <c r="I362" s="262"/>
      <c r="J362" s="262"/>
      <c r="K362" s="215"/>
      <c r="L362" s="220"/>
      <c r="M362" s="238"/>
      <c r="N362" s="215"/>
      <c r="P362" s="210">
        <f t="shared" si="17"/>
        <v>1152</v>
      </c>
    </row>
    <row r="363" spans="1:16" x14ac:dyDescent="0.2">
      <c r="A363" s="216">
        <v>363</v>
      </c>
      <c r="B363" s="255">
        <v>68.180000000000007</v>
      </c>
      <c r="C363" s="210">
        <f>'soust.uk.JMK př.č.2'!$O$72+'soust.uk.JMK př.č.2'!$P$72</f>
        <v>18172</v>
      </c>
      <c r="D363" s="210">
        <f>'soust.uk.JMK př.č.2'!$L$72</f>
        <v>48</v>
      </c>
      <c r="E363" s="210">
        <f t="shared" si="15"/>
        <v>4397</v>
      </c>
      <c r="F363" s="210">
        <f t="shared" si="16"/>
        <v>3198</v>
      </c>
      <c r="G363" s="262"/>
      <c r="H363" s="215"/>
      <c r="I363" s="262"/>
      <c r="J363" s="262"/>
      <c r="K363" s="215"/>
      <c r="L363" s="220"/>
      <c r="M363" s="238"/>
      <c r="N363" s="215"/>
      <c r="P363" s="210">
        <f t="shared" si="17"/>
        <v>1151</v>
      </c>
    </row>
    <row r="364" spans="1:16" x14ac:dyDescent="0.2">
      <c r="A364" s="216">
        <v>364</v>
      </c>
      <c r="B364" s="255">
        <v>68.23</v>
      </c>
      <c r="C364" s="210">
        <f>'soust.uk.JMK př.č.2'!$O$72+'soust.uk.JMK př.č.2'!$P$72</f>
        <v>18172</v>
      </c>
      <c r="D364" s="210">
        <f>'soust.uk.JMK př.č.2'!$L$72</f>
        <v>48</v>
      </c>
      <c r="E364" s="210">
        <f t="shared" si="15"/>
        <v>4395</v>
      </c>
      <c r="F364" s="210">
        <f t="shared" si="16"/>
        <v>3196</v>
      </c>
      <c r="G364" s="262"/>
      <c r="H364" s="215"/>
      <c r="I364" s="262"/>
      <c r="J364" s="262"/>
      <c r="K364" s="215"/>
      <c r="L364" s="220"/>
      <c r="M364" s="238"/>
      <c r="N364" s="215"/>
      <c r="P364" s="210">
        <f t="shared" si="17"/>
        <v>1151</v>
      </c>
    </row>
    <row r="365" spans="1:16" x14ac:dyDescent="0.2">
      <c r="A365" s="216">
        <v>365</v>
      </c>
      <c r="B365" s="255">
        <v>68.28</v>
      </c>
      <c r="C365" s="210">
        <f>'soust.uk.JMK př.č.2'!$O$72+'soust.uk.JMK př.č.2'!$P$72</f>
        <v>18172</v>
      </c>
      <c r="D365" s="210">
        <f>'soust.uk.JMK př.č.2'!$L$72</f>
        <v>48</v>
      </c>
      <c r="E365" s="210">
        <f t="shared" si="15"/>
        <v>4392</v>
      </c>
      <c r="F365" s="210">
        <f t="shared" si="16"/>
        <v>3194</v>
      </c>
      <c r="G365" s="262"/>
      <c r="H365" s="215"/>
      <c r="I365" s="262"/>
      <c r="J365" s="262"/>
      <c r="K365" s="215"/>
      <c r="L365" s="220"/>
      <c r="M365" s="238"/>
      <c r="N365" s="215"/>
      <c r="P365" s="210">
        <f t="shared" si="17"/>
        <v>1150</v>
      </c>
    </row>
    <row r="366" spans="1:16" x14ac:dyDescent="0.2">
      <c r="A366" s="216">
        <v>366</v>
      </c>
      <c r="B366" s="255">
        <v>68.319999999999993</v>
      </c>
      <c r="C366" s="210">
        <f>'soust.uk.JMK př.č.2'!$O$72+'soust.uk.JMK př.č.2'!$P$72</f>
        <v>18172</v>
      </c>
      <c r="D366" s="210">
        <f>'soust.uk.JMK př.č.2'!$L$72</f>
        <v>48</v>
      </c>
      <c r="E366" s="210">
        <f t="shared" si="15"/>
        <v>4389</v>
      </c>
      <c r="F366" s="210">
        <f t="shared" si="16"/>
        <v>3192</v>
      </c>
      <c r="G366" s="262"/>
      <c r="H366" s="215"/>
      <c r="I366" s="262"/>
      <c r="J366" s="262"/>
      <c r="K366" s="215"/>
      <c r="L366" s="220"/>
      <c r="M366" s="238"/>
      <c r="N366" s="215"/>
      <c r="P366" s="210">
        <f t="shared" si="17"/>
        <v>1149</v>
      </c>
    </row>
    <row r="367" spans="1:16" x14ac:dyDescent="0.2">
      <c r="A367" s="216">
        <v>367</v>
      </c>
      <c r="B367" s="255">
        <v>68.37</v>
      </c>
      <c r="C367" s="210">
        <f>'soust.uk.JMK př.č.2'!$O$72+'soust.uk.JMK př.č.2'!$P$72</f>
        <v>18172</v>
      </c>
      <c r="D367" s="210">
        <f>'soust.uk.JMK př.č.2'!$L$72</f>
        <v>48</v>
      </c>
      <c r="E367" s="210">
        <f t="shared" si="15"/>
        <v>4385</v>
      </c>
      <c r="F367" s="210">
        <f t="shared" si="16"/>
        <v>3189</v>
      </c>
      <c r="G367" s="262"/>
      <c r="H367" s="215"/>
      <c r="I367" s="262"/>
      <c r="J367" s="262"/>
      <c r="K367" s="215"/>
      <c r="L367" s="220"/>
      <c r="M367" s="238"/>
      <c r="N367" s="215"/>
      <c r="P367" s="210">
        <f t="shared" si="17"/>
        <v>1148</v>
      </c>
    </row>
    <row r="368" spans="1:16" x14ac:dyDescent="0.2">
      <c r="A368" s="216">
        <v>368</v>
      </c>
      <c r="B368" s="255">
        <v>68.42</v>
      </c>
      <c r="C368" s="210">
        <f>'soust.uk.JMK př.č.2'!$O$72+'soust.uk.JMK př.č.2'!$P$72</f>
        <v>18172</v>
      </c>
      <c r="D368" s="210">
        <f>'soust.uk.JMK př.č.2'!$L$72</f>
        <v>48</v>
      </c>
      <c r="E368" s="210">
        <f t="shared" si="15"/>
        <v>4382</v>
      </c>
      <c r="F368" s="210">
        <f t="shared" si="16"/>
        <v>3187</v>
      </c>
      <c r="G368" s="262"/>
      <c r="H368" s="215"/>
      <c r="I368" s="262"/>
      <c r="J368" s="262"/>
      <c r="K368" s="215"/>
      <c r="L368" s="220"/>
      <c r="M368" s="238"/>
      <c r="N368" s="215"/>
      <c r="P368" s="210">
        <f t="shared" si="17"/>
        <v>1147</v>
      </c>
    </row>
    <row r="369" spans="1:16" x14ac:dyDescent="0.2">
      <c r="A369" s="216">
        <v>369</v>
      </c>
      <c r="B369" s="255">
        <v>68.47</v>
      </c>
      <c r="C369" s="210">
        <f>'soust.uk.JMK př.č.2'!$O$72+'soust.uk.JMK př.č.2'!$P$72</f>
        <v>18172</v>
      </c>
      <c r="D369" s="210">
        <f>'soust.uk.JMK př.č.2'!$L$72</f>
        <v>48</v>
      </c>
      <c r="E369" s="210">
        <f t="shared" si="15"/>
        <v>4380</v>
      </c>
      <c r="F369" s="210">
        <f t="shared" si="16"/>
        <v>3185</v>
      </c>
      <c r="G369" s="262"/>
      <c r="H369" s="215"/>
      <c r="I369" s="262"/>
      <c r="J369" s="262"/>
      <c r="K369" s="215"/>
      <c r="L369" s="220"/>
      <c r="M369" s="238"/>
      <c r="N369" s="215"/>
      <c r="P369" s="210">
        <f t="shared" si="17"/>
        <v>1147</v>
      </c>
    </row>
    <row r="370" spans="1:16" x14ac:dyDescent="0.2">
      <c r="A370" s="216">
        <v>370</v>
      </c>
      <c r="B370" s="255">
        <v>68.510000000000005</v>
      </c>
      <c r="C370" s="210">
        <f>'soust.uk.JMK př.č.2'!$O$72+'soust.uk.JMK př.č.2'!$P$72</f>
        <v>18172</v>
      </c>
      <c r="D370" s="210">
        <f>'soust.uk.JMK př.č.2'!$L$72</f>
        <v>48</v>
      </c>
      <c r="E370" s="210">
        <f t="shared" si="15"/>
        <v>4377</v>
      </c>
      <c r="F370" s="210">
        <f t="shared" si="16"/>
        <v>3183</v>
      </c>
      <c r="G370" s="262"/>
      <c r="H370" s="215"/>
      <c r="I370" s="262"/>
      <c r="J370" s="262"/>
      <c r="K370" s="215"/>
      <c r="L370" s="220"/>
      <c r="M370" s="238"/>
      <c r="N370" s="215"/>
      <c r="P370" s="210">
        <f t="shared" si="17"/>
        <v>1146</v>
      </c>
    </row>
    <row r="371" spans="1:16" x14ac:dyDescent="0.2">
      <c r="A371" s="216">
        <v>371</v>
      </c>
      <c r="B371" s="255">
        <v>68.56</v>
      </c>
      <c r="C371" s="210">
        <f>'soust.uk.JMK př.č.2'!$O$72+'soust.uk.JMK př.č.2'!$P$72</f>
        <v>18172</v>
      </c>
      <c r="D371" s="210">
        <f>'soust.uk.JMK př.č.2'!$L$72</f>
        <v>48</v>
      </c>
      <c r="E371" s="210">
        <f t="shared" si="15"/>
        <v>4374</v>
      </c>
      <c r="F371" s="210">
        <f t="shared" si="16"/>
        <v>3181</v>
      </c>
      <c r="G371" s="262"/>
      <c r="H371" s="215"/>
      <c r="I371" s="262"/>
      <c r="J371" s="262"/>
      <c r="K371" s="215"/>
      <c r="L371" s="220"/>
      <c r="M371" s="238"/>
      <c r="N371" s="215"/>
      <c r="P371" s="210">
        <f t="shared" si="17"/>
        <v>1145</v>
      </c>
    </row>
    <row r="372" spans="1:16" x14ac:dyDescent="0.2">
      <c r="A372" s="216">
        <v>372</v>
      </c>
      <c r="B372" s="255">
        <v>68.599999999999994</v>
      </c>
      <c r="C372" s="210">
        <f>'soust.uk.JMK př.č.2'!$O$72+'soust.uk.JMK př.č.2'!$P$72</f>
        <v>18172</v>
      </c>
      <c r="D372" s="210">
        <f>'soust.uk.JMK př.č.2'!$L$72</f>
        <v>48</v>
      </c>
      <c r="E372" s="210">
        <f t="shared" si="15"/>
        <v>4371</v>
      </c>
      <c r="F372" s="210">
        <f t="shared" si="16"/>
        <v>3179</v>
      </c>
      <c r="G372" s="262"/>
      <c r="H372" s="215"/>
      <c r="I372" s="262"/>
      <c r="J372" s="262"/>
      <c r="K372" s="215"/>
      <c r="L372" s="220"/>
      <c r="M372" s="238"/>
      <c r="N372" s="215"/>
      <c r="P372" s="210">
        <f t="shared" si="17"/>
        <v>1144</v>
      </c>
    </row>
    <row r="373" spans="1:16" x14ac:dyDescent="0.2">
      <c r="A373" s="216">
        <v>373</v>
      </c>
      <c r="B373" s="255">
        <v>68.650000000000006</v>
      </c>
      <c r="C373" s="210">
        <f>'soust.uk.JMK př.č.2'!$O$72+'soust.uk.JMK př.č.2'!$P$72</f>
        <v>18172</v>
      </c>
      <c r="D373" s="210">
        <f>'soust.uk.JMK př.č.2'!$L$72</f>
        <v>48</v>
      </c>
      <c r="E373" s="210">
        <f t="shared" si="15"/>
        <v>4367</v>
      </c>
      <c r="F373" s="210">
        <f t="shared" si="16"/>
        <v>3176</v>
      </c>
      <c r="G373" s="262"/>
      <c r="H373" s="215"/>
      <c r="I373" s="262"/>
      <c r="J373" s="262"/>
      <c r="K373" s="215"/>
      <c r="L373" s="220"/>
      <c r="M373" s="238"/>
      <c r="N373" s="215"/>
      <c r="P373" s="210">
        <f t="shared" si="17"/>
        <v>1143</v>
      </c>
    </row>
    <row r="374" spans="1:16" x14ac:dyDescent="0.2">
      <c r="A374" s="216">
        <v>374</v>
      </c>
      <c r="B374" s="255">
        <v>68.7</v>
      </c>
      <c r="C374" s="210">
        <f>'soust.uk.JMK př.č.2'!$O$72+'soust.uk.JMK př.č.2'!$P$72</f>
        <v>18172</v>
      </c>
      <c r="D374" s="210">
        <f>'soust.uk.JMK př.č.2'!$L$72</f>
        <v>48</v>
      </c>
      <c r="E374" s="210">
        <f t="shared" si="15"/>
        <v>4365</v>
      </c>
      <c r="F374" s="210">
        <f t="shared" si="16"/>
        <v>3174</v>
      </c>
      <c r="G374" s="262"/>
      <c r="H374" s="215"/>
      <c r="I374" s="262"/>
      <c r="J374" s="262"/>
      <c r="K374" s="215"/>
      <c r="L374" s="220"/>
      <c r="M374" s="238"/>
      <c r="N374" s="215"/>
      <c r="P374" s="210">
        <f t="shared" si="17"/>
        <v>1143</v>
      </c>
    </row>
    <row r="375" spans="1:16" x14ac:dyDescent="0.2">
      <c r="A375" s="216">
        <v>375</v>
      </c>
      <c r="B375" s="255">
        <v>68.739999999999995</v>
      </c>
      <c r="C375" s="210">
        <f>'soust.uk.JMK př.č.2'!$O$72+'soust.uk.JMK př.č.2'!$P$72</f>
        <v>18172</v>
      </c>
      <c r="D375" s="210">
        <f>'soust.uk.JMK př.č.2'!$L$72</f>
        <v>48</v>
      </c>
      <c r="E375" s="210">
        <f t="shared" si="15"/>
        <v>4362</v>
      </c>
      <c r="F375" s="210">
        <f t="shared" si="16"/>
        <v>3172</v>
      </c>
      <c r="G375" s="262"/>
      <c r="H375" s="215"/>
      <c r="I375" s="262"/>
      <c r="J375" s="262"/>
      <c r="K375" s="215"/>
      <c r="L375" s="220"/>
      <c r="M375" s="238"/>
      <c r="N375" s="215"/>
      <c r="P375" s="210">
        <f t="shared" si="17"/>
        <v>1142</v>
      </c>
    </row>
    <row r="376" spans="1:16" x14ac:dyDescent="0.2">
      <c r="A376" s="216">
        <v>376</v>
      </c>
      <c r="B376" s="255">
        <v>68.790000000000006</v>
      </c>
      <c r="C376" s="210">
        <f>'soust.uk.JMK př.č.2'!$O$72+'soust.uk.JMK př.č.2'!$P$72</f>
        <v>18172</v>
      </c>
      <c r="D376" s="210">
        <f>'soust.uk.JMK př.č.2'!$L$72</f>
        <v>48</v>
      </c>
      <c r="E376" s="210">
        <f t="shared" si="15"/>
        <v>4359</v>
      </c>
      <c r="F376" s="210">
        <f t="shared" si="16"/>
        <v>3170</v>
      </c>
      <c r="G376" s="262"/>
      <c r="H376" s="215"/>
      <c r="I376" s="262"/>
      <c r="J376" s="262"/>
      <c r="K376" s="215"/>
      <c r="L376" s="220"/>
      <c r="M376" s="238"/>
      <c r="N376" s="215"/>
      <c r="P376" s="210">
        <f t="shared" si="17"/>
        <v>1141</v>
      </c>
    </row>
    <row r="377" spans="1:16" x14ac:dyDescent="0.2">
      <c r="A377" s="216">
        <v>377</v>
      </c>
      <c r="B377" s="255">
        <v>68.83</v>
      </c>
      <c r="C377" s="210">
        <f>'soust.uk.JMK př.č.2'!$O$72+'soust.uk.JMK př.č.2'!$P$72</f>
        <v>18172</v>
      </c>
      <c r="D377" s="210">
        <f>'soust.uk.JMK př.č.2'!$L$72</f>
        <v>48</v>
      </c>
      <c r="E377" s="210">
        <f t="shared" si="15"/>
        <v>4356</v>
      </c>
      <c r="F377" s="210">
        <f t="shared" si="16"/>
        <v>3168</v>
      </c>
      <c r="G377" s="262"/>
      <c r="H377" s="249"/>
      <c r="I377" s="262"/>
      <c r="J377" s="262"/>
      <c r="K377" s="249"/>
      <c r="L377" s="220"/>
      <c r="M377" s="220"/>
      <c r="N377" s="220"/>
      <c r="P377" s="210">
        <f t="shared" si="17"/>
        <v>1140</v>
      </c>
    </row>
    <row r="378" spans="1:16" x14ac:dyDescent="0.2">
      <c r="A378" s="216">
        <v>378</v>
      </c>
      <c r="B378" s="255">
        <v>68.88</v>
      </c>
      <c r="C378" s="210">
        <f>'soust.uk.JMK př.č.2'!$O$72+'soust.uk.JMK př.č.2'!$P$72</f>
        <v>18172</v>
      </c>
      <c r="D378" s="210">
        <f>'soust.uk.JMK př.č.2'!$L$72</f>
        <v>48</v>
      </c>
      <c r="E378" s="210">
        <f t="shared" si="15"/>
        <v>4354</v>
      </c>
      <c r="F378" s="210">
        <f t="shared" si="16"/>
        <v>3166</v>
      </c>
      <c r="G378" s="262"/>
      <c r="H378" s="238"/>
      <c r="I378" s="211"/>
      <c r="J378" s="262"/>
      <c r="K378" s="238"/>
      <c r="L378" s="244"/>
      <c r="M378" s="238"/>
      <c r="N378" s="238"/>
      <c r="P378" s="210">
        <f t="shared" si="17"/>
        <v>1140</v>
      </c>
    </row>
    <row r="379" spans="1:16" x14ac:dyDescent="0.2">
      <c r="A379" s="216">
        <v>379</v>
      </c>
      <c r="B379" s="255">
        <v>68.92</v>
      </c>
      <c r="C379" s="210">
        <f>'soust.uk.JMK př.č.2'!$O$72+'soust.uk.JMK př.č.2'!$P$72</f>
        <v>18172</v>
      </c>
      <c r="D379" s="210">
        <f>'soust.uk.JMK př.č.2'!$L$72</f>
        <v>48</v>
      </c>
      <c r="E379" s="210">
        <f t="shared" si="15"/>
        <v>4351</v>
      </c>
      <c r="F379" s="210">
        <f t="shared" si="16"/>
        <v>3164</v>
      </c>
      <c r="G379" s="262"/>
      <c r="H379" s="194"/>
      <c r="I379" s="262"/>
      <c r="J379" s="262"/>
      <c r="K379" s="194"/>
      <c r="P379" s="210">
        <f t="shared" si="17"/>
        <v>1139</v>
      </c>
    </row>
    <row r="380" spans="1:16" x14ac:dyDescent="0.2">
      <c r="A380" s="216">
        <v>380</v>
      </c>
      <c r="B380" s="255">
        <v>68.959999999999994</v>
      </c>
      <c r="C380" s="210">
        <f>'soust.uk.JMK př.č.2'!$O$72+'soust.uk.JMK př.č.2'!$P$72</f>
        <v>18172</v>
      </c>
      <c r="D380" s="210">
        <f>'soust.uk.JMK př.č.2'!$L$72</f>
        <v>48</v>
      </c>
      <c r="E380" s="210">
        <f t="shared" si="15"/>
        <v>4348</v>
      </c>
      <c r="F380" s="210">
        <f t="shared" si="16"/>
        <v>3162</v>
      </c>
      <c r="G380" s="262"/>
      <c r="H380" s="194"/>
      <c r="I380" s="262"/>
      <c r="J380" s="262"/>
      <c r="K380" s="194"/>
      <c r="P380" s="210">
        <f t="shared" si="17"/>
        <v>1138</v>
      </c>
    </row>
    <row r="381" spans="1:16" ht="11.25" customHeight="1" x14ac:dyDescent="0.2">
      <c r="A381" s="216">
        <v>381</v>
      </c>
      <c r="B381" s="255">
        <v>69.010000000000005</v>
      </c>
      <c r="C381" s="210">
        <f>'soust.uk.JMK př.č.2'!$O$72+'soust.uk.JMK př.č.2'!$P$72</f>
        <v>18172</v>
      </c>
      <c r="D381" s="210">
        <f>'soust.uk.JMK př.č.2'!$L$72</f>
        <v>48</v>
      </c>
      <c r="E381" s="210">
        <f t="shared" si="15"/>
        <v>4346</v>
      </c>
      <c r="F381" s="210">
        <f t="shared" si="16"/>
        <v>3160</v>
      </c>
      <c r="G381" s="262"/>
      <c r="H381" s="194"/>
      <c r="I381" s="262"/>
      <c r="J381" s="262"/>
      <c r="K381" s="194"/>
      <c r="P381" s="210">
        <f t="shared" si="17"/>
        <v>1138</v>
      </c>
    </row>
    <row r="382" spans="1:16" x14ac:dyDescent="0.2">
      <c r="A382" s="216">
        <v>382</v>
      </c>
      <c r="B382" s="255">
        <v>69.05</v>
      </c>
      <c r="C382" s="210">
        <f>'soust.uk.JMK př.č.2'!$O$72+'soust.uk.JMK př.č.2'!$P$72</f>
        <v>18172</v>
      </c>
      <c r="D382" s="210">
        <f>'soust.uk.JMK př.č.2'!$L$72</f>
        <v>48</v>
      </c>
      <c r="E382" s="210">
        <f t="shared" si="15"/>
        <v>4343</v>
      </c>
      <c r="F382" s="210">
        <f t="shared" si="16"/>
        <v>3158</v>
      </c>
      <c r="G382" s="262"/>
      <c r="H382" s="194"/>
      <c r="I382" s="262"/>
      <c r="J382" s="262"/>
      <c r="K382" s="194"/>
      <c r="P382" s="210">
        <f t="shared" si="17"/>
        <v>1137</v>
      </c>
    </row>
    <row r="383" spans="1:16" x14ac:dyDescent="0.2">
      <c r="A383" s="216">
        <v>383</v>
      </c>
      <c r="B383" s="255">
        <v>69.099999999999994</v>
      </c>
      <c r="C383" s="210">
        <f>'soust.uk.JMK př.č.2'!$O$72+'soust.uk.JMK př.č.2'!$P$72</f>
        <v>18172</v>
      </c>
      <c r="D383" s="210">
        <f>'soust.uk.JMK př.č.2'!$L$72</f>
        <v>48</v>
      </c>
      <c r="E383" s="210">
        <f t="shared" si="15"/>
        <v>4340</v>
      </c>
      <c r="F383" s="210">
        <f t="shared" si="16"/>
        <v>3156</v>
      </c>
      <c r="G383" s="262"/>
      <c r="H383" s="194"/>
      <c r="I383" s="262"/>
      <c r="J383" s="262"/>
      <c r="K383" s="194"/>
      <c r="P383" s="210">
        <f t="shared" si="17"/>
        <v>1136</v>
      </c>
    </row>
    <row r="384" spans="1:16" x14ac:dyDescent="0.2">
      <c r="A384" s="216">
        <v>384</v>
      </c>
      <c r="B384" s="255">
        <v>69.14</v>
      </c>
      <c r="C384" s="210">
        <f>'soust.uk.JMK př.č.2'!$O$72+'soust.uk.JMK př.č.2'!$P$72</f>
        <v>18172</v>
      </c>
      <c r="D384" s="210">
        <f>'soust.uk.JMK př.č.2'!$L$72</f>
        <v>48</v>
      </c>
      <c r="E384" s="210">
        <f t="shared" si="15"/>
        <v>4337</v>
      </c>
      <c r="F384" s="210">
        <f t="shared" si="16"/>
        <v>3154</v>
      </c>
      <c r="G384" s="262"/>
      <c r="H384" s="194"/>
      <c r="I384" s="262"/>
      <c r="J384" s="262"/>
      <c r="K384" s="194"/>
      <c r="P384" s="210">
        <f t="shared" si="17"/>
        <v>1135</v>
      </c>
    </row>
    <row r="385" spans="1:16" x14ac:dyDescent="0.2">
      <c r="A385" s="216">
        <v>385</v>
      </c>
      <c r="B385" s="255">
        <v>69.180000000000007</v>
      </c>
      <c r="C385" s="210">
        <f>'soust.uk.JMK př.č.2'!$O$72+'soust.uk.JMK př.č.2'!$P$72</f>
        <v>18172</v>
      </c>
      <c r="D385" s="210">
        <f>'soust.uk.JMK př.č.2'!$L$72</f>
        <v>48</v>
      </c>
      <c r="E385" s="210">
        <f t="shared" si="15"/>
        <v>4335</v>
      </c>
      <c r="F385" s="210">
        <f t="shared" si="16"/>
        <v>3152</v>
      </c>
      <c r="G385" s="262"/>
      <c r="H385" s="194"/>
      <c r="I385" s="262"/>
      <c r="J385" s="262"/>
      <c r="K385" s="194"/>
      <c r="P385" s="210">
        <f t="shared" si="17"/>
        <v>1135</v>
      </c>
    </row>
    <row r="386" spans="1:16" x14ac:dyDescent="0.2">
      <c r="A386" s="216">
        <v>386</v>
      </c>
      <c r="B386" s="255">
        <v>69.23</v>
      </c>
      <c r="C386" s="210">
        <f>'soust.uk.JMK př.č.2'!$O$72+'soust.uk.JMK př.č.2'!$P$72</f>
        <v>18172</v>
      </c>
      <c r="D386" s="210">
        <f>'soust.uk.JMK př.č.2'!$L$72</f>
        <v>48</v>
      </c>
      <c r="E386" s="210">
        <f t="shared" si="15"/>
        <v>4332</v>
      </c>
      <c r="F386" s="210">
        <f t="shared" si="16"/>
        <v>3150</v>
      </c>
      <c r="G386" s="262"/>
      <c r="H386" s="194"/>
      <c r="I386" s="262"/>
      <c r="J386" s="262"/>
      <c r="K386" s="194"/>
      <c r="P386" s="210">
        <f t="shared" si="17"/>
        <v>1134</v>
      </c>
    </row>
    <row r="387" spans="1:16" x14ac:dyDescent="0.2">
      <c r="A387" s="216">
        <v>387</v>
      </c>
      <c r="B387" s="255">
        <v>69.27</v>
      </c>
      <c r="C387" s="210">
        <f>'soust.uk.JMK př.č.2'!$O$72+'soust.uk.JMK př.č.2'!$P$72</f>
        <v>18172</v>
      </c>
      <c r="D387" s="210">
        <f>'soust.uk.JMK př.č.2'!$L$72</f>
        <v>48</v>
      </c>
      <c r="E387" s="210">
        <f t="shared" si="15"/>
        <v>4329</v>
      </c>
      <c r="F387" s="210">
        <f t="shared" si="16"/>
        <v>3148</v>
      </c>
      <c r="G387" s="262"/>
      <c r="H387" s="194"/>
      <c r="I387" s="262"/>
      <c r="J387" s="262"/>
      <c r="K387" s="194"/>
      <c r="P387" s="210">
        <f t="shared" si="17"/>
        <v>1133</v>
      </c>
    </row>
    <row r="388" spans="1:16" x14ac:dyDescent="0.2">
      <c r="A388" s="216">
        <v>388</v>
      </c>
      <c r="B388" s="255">
        <v>69.31</v>
      </c>
      <c r="C388" s="210">
        <f>'soust.uk.JMK př.č.2'!$O$72+'soust.uk.JMK př.č.2'!$P$72</f>
        <v>18172</v>
      </c>
      <c r="D388" s="210">
        <f>'soust.uk.JMK př.č.2'!$L$72</f>
        <v>48</v>
      </c>
      <c r="E388" s="210">
        <f t="shared" si="15"/>
        <v>4327</v>
      </c>
      <c r="F388" s="210">
        <f t="shared" si="16"/>
        <v>3146</v>
      </c>
      <c r="G388" s="262"/>
      <c r="H388" s="194"/>
      <c r="I388" s="262"/>
      <c r="J388" s="262"/>
      <c r="K388" s="194"/>
      <c r="P388" s="210">
        <f t="shared" si="17"/>
        <v>1133</v>
      </c>
    </row>
    <row r="389" spans="1:16" x14ac:dyDescent="0.2">
      <c r="A389" s="216">
        <v>389</v>
      </c>
      <c r="B389" s="255">
        <v>69.349999999999994</v>
      </c>
      <c r="C389" s="210">
        <f>'soust.uk.JMK př.č.2'!$O$72+'soust.uk.JMK př.č.2'!$P$72</f>
        <v>18172</v>
      </c>
      <c r="D389" s="210">
        <f>'soust.uk.JMK př.č.2'!$L$72</f>
        <v>48</v>
      </c>
      <c r="E389" s="210">
        <f t="shared" si="15"/>
        <v>4324</v>
      </c>
      <c r="F389" s="210">
        <f t="shared" si="16"/>
        <v>3144</v>
      </c>
      <c r="G389" s="262"/>
      <c r="H389" s="194"/>
      <c r="I389" s="262"/>
      <c r="J389" s="262"/>
      <c r="K389" s="194"/>
      <c r="P389" s="210">
        <f t="shared" si="17"/>
        <v>1132</v>
      </c>
    </row>
    <row r="390" spans="1:16" x14ac:dyDescent="0.2">
      <c r="A390" s="216">
        <v>390</v>
      </c>
      <c r="B390" s="255">
        <v>69.400000000000006</v>
      </c>
      <c r="C390" s="210">
        <f>'soust.uk.JMK př.č.2'!$O$72+'soust.uk.JMK př.č.2'!$P$72</f>
        <v>18172</v>
      </c>
      <c r="D390" s="210">
        <f>'soust.uk.JMK př.č.2'!$L$72</f>
        <v>48</v>
      </c>
      <c r="E390" s="210">
        <f t="shared" si="15"/>
        <v>4321</v>
      </c>
      <c r="F390" s="210">
        <f t="shared" si="16"/>
        <v>3142</v>
      </c>
      <c r="G390" s="262"/>
      <c r="H390" s="194"/>
      <c r="I390" s="262"/>
      <c r="J390" s="262"/>
      <c r="K390" s="194"/>
      <c r="P390" s="210">
        <f t="shared" si="17"/>
        <v>1131</v>
      </c>
    </row>
    <row r="391" spans="1:16" x14ac:dyDescent="0.2">
      <c r="A391" s="216">
        <v>391</v>
      </c>
      <c r="B391" s="255">
        <v>69.44</v>
      </c>
      <c r="C391" s="210">
        <f>'soust.uk.JMK př.č.2'!$O$72+'soust.uk.JMK př.č.2'!$P$72</f>
        <v>18172</v>
      </c>
      <c r="D391" s="210">
        <f>'soust.uk.JMK př.č.2'!$L$72</f>
        <v>48</v>
      </c>
      <c r="E391" s="210">
        <f t="shared" si="15"/>
        <v>4318</v>
      </c>
      <c r="F391" s="210">
        <f t="shared" si="16"/>
        <v>3140</v>
      </c>
      <c r="G391" s="262"/>
      <c r="H391" s="194"/>
      <c r="I391" s="262"/>
      <c r="J391" s="262"/>
      <c r="K391" s="194"/>
      <c r="P391" s="210">
        <f t="shared" si="17"/>
        <v>1130</v>
      </c>
    </row>
    <row r="392" spans="1:16" x14ac:dyDescent="0.2">
      <c r="A392" s="216">
        <v>392</v>
      </c>
      <c r="B392" s="255">
        <v>69.48</v>
      </c>
      <c r="C392" s="210">
        <f>'soust.uk.JMK př.č.2'!$O$72+'soust.uk.JMK př.č.2'!$P$72</f>
        <v>18172</v>
      </c>
      <c r="D392" s="210">
        <f>'soust.uk.JMK př.č.2'!$L$72</f>
        <v>48</v>
      </c>
      <c r="E392" s="210">
        <f t="shared" si="15"/>
        <v>4317</v>
      </c>
      <c r="F392" s="210">
        <f t="shared" si="16"/>
        <v>3139</v>
      </c>
      <c r="G392" s="262"/>
      <c r="H392" s="194"/>
      <c r="I392" s="262"/>
      <c r="J392" s="262"/>
      <c r="K392" s="194"/>
      <c r="P392" s="210">
        <f t="shared" si="17"/>
        <v>1130</v>
      </c>
    </row>
    <row r="393" spans="1:16" x14ac:dyDescent="0.2">
      <c r="A393" s="216">
        <v>393</v>
      </c>
      <c r="B393" s="255">
        <v>69.52</v>
      </c>
      <c r="C393" s="210">
        <f>'soust.uk.JMK př.č.2'!$O$72+'soust.uk.JMK př.č.2'!$P$72</f>
        <v>18172</v>
      </c>
      <c r="D393" s="210">
        <f>'soust.uk.JMK př.č.2'!$L$72</f>
        <v>48</v>
      </c>
      <c r="E393" s="210">
        <f t="shared" si="15"/>
        <v>4314</v>
      </c>
      <c r="F393" s="210">
        <f t="shared" si="16"/>
        <v>3137</v>
      </c>
      <c r="G393" s="262"/>
      <c r="H393" s="194"/>
      <c r="I393" s="262"/>
      <c r="J393" s="262"/>
      <c r="K393" s="194"/>
      <c r="P393" s="210">
        <f t="shared" si="17"/>
        <v>1129</v>
      </c>
    </row>
    <row r="394" spans="1:16" x14ac:dyDescent="0.2">
      <c r="A394" s="216">
        <v>394</v>
      </c>
      <c r="B394" s="255">
        <v>69.56</v>
      </c>
      <c r="C394" s="210">
        <f>'soust.uk.JMK př.č.2'!$O$72+'soust.uk.JMK př.č.2'!$P$72</f>
        <v>18172</v>
      </c>
      <c r="D394" s="210">
        <f>'soust.uk.JMK př.č.2'!$L$72</f>
        <v>48</v>
      </c>
      <c r="E394" s="210">
        <f t="shared" si="15"/>
        <v>4312</v>
      </c>
      <c r="F394" s="210">
        <f t="shared" si="16"/>
        <v>3135</v>
      </c>
      <c r="G394" s="262"/>
      <c r="H394" s="194"/>
      <c r="I394" s="262"/>
      <c r="J394" s="262"/>
      <c r="K394" s="194"/>
      <c r="P394" s="210">
        <f t="shared" si="17"/>
        <v>1129</v>
      </c>
    </row>
    <row r="395" spans="1:16" x14ac:dyDescent="0.2">
      <c r="A395" s="216">
        <v>395</v>
      </c>
      <c r="B395" s="255">
        <v>69.599999999999994</v>
      </c>
      <c r="C395" s="210">
        <f>'soust.uk.JMK př.č.2'!$O$72+'soust.uk.JMK př.č.2'!$P$72</f>
        <v>18172</v>
      </c>
      <c r="D395" s="210">
        <f>'soust.uk.JMK př.č.2'!$L$72</f>
        <v>48</v>
      </c>
      <c r="E395" s="210">
        <f t="shared" si="15"/>
        <v>4309</v>
      </c>
      <c r="F395" s="210">
        <f t="shared" si="16"/>
        <v>3133</v>
      </c>
      <c r="G395" s="262"/>
      <c r="H395" s="194"/>
      <c r="I395" s="262"/>
      <c r="J395" s="262"/>
      <c r="K395" s="194"/>
      <c r="P395" s="210">
        <f t="shared" si="17"/>
        <v>1128</v>
      </c>
    </row>
    <row r="396" spans="1:16" x14ac:dyDescent="0.2">
      <c r="A396" s="216">
        <v>396</v>
      </c>
      <c r="B396" s="255">
        <v>69.64</v>
      </c>
      <c r="C396" s="210">
        <f>'soust.uk.JMK př.č.2'!$O$72+'soust.uk.JMK př.č.2'!$P$72</f>
        <v>18172</v>
      </c>
      <c r="D396" s="210">
        <f>'soust.uk.JMK př.č.2'!$L$72</f>
        <v>48</v>
      </c>
      <c r="E396" s="210">
        <f t="shared" si="15"/>
        <v>4306</v>
      </c>
      <c r="F396" s="210">
        <f t="shared" si="16"/>
        <v>3131</v>
      </c>
      <c r="G396" s="262"/>
      <c r="H396" s="194"/>
      <c r="I396" s="262"/>
      <c r="J396" s="262"/>
      <c r="K396" s="194"/>
      <c r="P396" s="210">
        <f t="shared" si="17"/>
        <v>1127</v>
      </c>
    </row>
    <row r="397" spans="1:16" x14ac:dyDescent="0.2">
      <c r="A397" s="216">
        <v>397</v>
      </c>
      <c r="B397" s="255">
        <v>69.680000000000007</v>
      </c>
      <c r="C397" s="210">
        <f>'soust.uk.JMK př.č.2'!$O$72+'soust.uk.JMK př.č.2'!$P$72</f>
        <v>18172</v>
      </c>
      <c r="D397" s="210">
        <f>'soust.uk.JMK př.č.2'!$L$72</f>
        <v>48</v>
      </c>
      <c r="E397" s="210">
        <f t="shared" si="15"/>
        <v>4305</v>
      </c>
      <c r="F397" s="210">
        <f t="shared" si="16"/>
        <v>3130</v>
      </c>
      <c r="G397" s="262"/>
      <c r="H397" s="194"/>
      <c r="I397" s="262"/>
      <c r="J397" s="262"/>
      <c r="K397" s="194"/>
      <c r="P397" s="210">
        <f t="shared" si="17"/>
        <v>1127</v>
      </c>
    </row>
    <row r="398" spans="1:16" x14ac:dyDescent="0.2">
      <c r="A398" s="216">
        <v>398</v>
      </c>
      <c r="B398" s="255">
        <v>69.72</v>
      </c>
      <c r="C398" s="210">
        <f>'soust.uk.JMK př.č.2'!$O$72+'soust.uk.JMK př.č.2'!$P$72</f>
        <v>18172</v>
      </c>
      <c r="D398" s="210">
        <f>'soust.uk.JMK př.č.2'!$L$72</f>
        <v>48</v>
      </c>
      <c r="E398" s="210">
        <f t="shared" ref="E398:E461" si="18">SUM(F398,P398,D398)</f>
        <v>4302</v>
      </c>
      <c r="F398" s="210">
        <f t="shared" ref="F398:F461" si="19">ROUND(1/B398*C398*12,0)</f>
        <v>3128</v>
      </c>
      <c r="G398" s="262"/>
      <c r="H398" s="194"/>
      <c r="I398" s="262"/>
      <c r="J398" s="262"/>
      <c r="K398" s="194"/>
      <c r="P398" s="210">
        <f t="shared" si="17"/>
        <v>1126</v>
      </c>
    </row>
    <row r="399" spans="1:16" x14ac:dyDescent="0.2">
      <c r="A399" s="216">
        <v>399</v>
      </c>
      <c r="B399" s="255">
        <v>69.760000000000005</v>
      </c>
      <c r="C399" s="210">
        <f>'soust.uk.JMK př.č.2'!$O$72+'soust.uk.JMK př.č.2'!$P$72</f>
        <v>18172</v>
      </c>
      <c r="D399" s="210">
        <f>'soust.uk.JMK př.č.2'!$L$72</f>
        <v>48</v>
      </c>
      <c r="E399" s="210">
        <f t="shared" si="18"/>
        <v>4299</v>
      </c>
      <c r="F399" s="210">
        <f t="shared" si="19"/>
        <v>3126</v>
      </c>
      <c r="G399" s="262"/>
      <c r="H399" s="194"/>
      <c r="I399" s="262"/>
      <c r="J399" s="262"/>
      <c r="K399" s="194"/>
      <c r="P399" s="210">
        <f t="shared" ref="P399:P462" si="20">ROUND((F399*36%),0)</f>
        <v>1125</v>
      </c>
    </row>
    <row r="400" spans="1:16" x14ac:dyDescent="0.2">
      <c r="A400" s="216">
        <v>400</v>
      </c>
      <c r="B400" s="255">
        <v>69.8</v>
      </c>
      <c r="C400" s="210">
        <f>'soust.uk.JMK př.č.2'!$O$72+'soust.uk.JMK př.č.2'!$P$72</f>
        <v>18172</v>
      </c>
      <c r="D400" s="210">
        <f>'soust.uk.JMK př.č.2'!$L$72</f>
        <v>48</v>
      </c>
      <c r="E400" s="210">
        <f t="shared" si="18"/>
        <v>4297</v>
      </c>
      <c r="F400" s="210">
        <f t="shared" si="19"/>
        <v>3124</v>
      </c>
      <c r="G400" s="262"/>
      <c r="H400" s="194"/>
      <c r="I400" s="262"/>
      <c r="J400" s="262"/>
      <c r="K400" s="194"/>
      <c r="P400" s="210">
        <f t="shared" si="20"/>
        <v>1125</v>
      </c>
    </row>
    <row r="401" spans="1:16" x14ac:dyDescent="0.2">
      <c r="A401" s="216">
        <v>401</v>
      </c>
      <c r="B401" s="255">
        <v>69.84</v>
      </c>
      <c r="C401" s="210">
        <f>'soust.uk.JMK př.č.2'!$O$72+'soust.uk.JMK př.č.2'!$P$72</f>
        <v>18172</v>
      </c>
      <c r="D401" s="210">
        <f>'soust.uk.JMK př.č.2'!$L$72</f>
        <v>48</v>
      </c>
      <c r="E401" s="210">
        <f t="shared" si="18"/>
        <v>4294</v>
      </c>
      <c r="F401" s="210">
        <f t="shared" si="19"/>
        <v>3122</v>
      </c>
      <c r="G401" s="262"/>
      <c r="H401" s="194"/>
      <c r="I401" s="262"/>
      <c r="J401" s="262"/>
      <c r="K401" s="194"/>
      <c r="P401" s="210">
        <f t="shared" si="20"/>
        <v>1124</v>
      </c>
    </row>
    <row r="402" spans="1:16" x14ac:dyDescent="0.2">
      <c r="A402" s="216">
        <v>402</v>
      </c>
      <c r="B402" s="255">
        <v>69.88</v>
      </c>
      <c r="C402" s="210">
        <f>'soust.uk.JMK př.č.2'!$O$72+'soust.uk.JMK př.č.2'!$P$72</f>
        <v>18172</v>
      </c>
      <c r="D402" s="210">
        <f>'soust.uk.JMK př.č.2'!$L$72</f>
        <v>48</v>
      </c>
      <c r="E402" s="210">
        <f t="shared" si="18"/>
        <v>4293</v>
      </c>
      <c r="F402" s="210">
        <f t="shared" si="19"/>
        <v>3121</v>
      </c>
      <c r="G402" s="262"/>
      <c r="H402" s="194"/>
      <c r="I402" s="262"/>
      <c r="J402" s="262"/>
      <c r="K402" s="194"/>
      <c r="P402" s="210">
        <f t="shared" si="20"/>
        <v>1124</v>
      </c>
    </row>
    <row r="403" spans="1:16" x14ac:dyDescent="0.2">
      <c r="A403" s="216">
        <v>403</v>
      </c>
      <c r="B403" s="255">
        <v>69.92</v>
      </c>
      <c r="C403" s="210">
        <f>'soust.uk.JMK př.č.2'!$O$72+'soust.uk.JMK př.č.2'!$P$72</f>
        <v>18172</v>
      </c>
      <c r="D403" s="210">
        <f>'soust.uk.JMK př.č.2'!$L$72</f>
        <v>48</v>
      </c>
      <c r="E403" s="210">
        <f t="shared" si="18"/>
        <v>4290</v>
      </c>
      <c r="F403" s="210">
        <f t="shared" si="19"/>
        <v>3119</v>
      </c>
      <c r="G403" s="262"/>
      <c r="H403" s="194"/>
      <c r="I403" s="262"/>
      <c r="J403" s="262"/>
      <c r="K403" s="194"/>
      <c r="P403" s="210">
        <f t="shared" si="20"/>
        <v>1123</v>
      </c>
    </row>
    <row r="404" spans="1:16" x14ac:dyDescent="0.2">
      <c r="A404" s="216">
        <v>404</v>
      </c>
      <c r="B404" s="255">
        <v>69.959999999999994</v>
      </c>
      <c r="C404" s="210">
        <f>'soust.uk.JMK př.č.2'!$O$72+'soust.uk.JMK př.č.2'!$P$72</f>
        <v>18172</v>
      </c>
      <c r="D404" s="210">
        <f>'soust.uk.JMK př.č.2'!$L$72</f>
        <v>48</v>
      </c>
      <c r="E404" s="210">
        <f t="shared" si="18"/>
        <v>4287</v>
      </c>
      <c r="F404" s="210">
        <f t="shared" si="19"/>
        <v>3117</v>
      </c>
      <c r="G404" s="262"/>
      <c r="H404" s="194"/>
      <c r="I404" s="262"/>
      <c r="J404" s="262"/>
      <c r="K404" s="194"/>
      <c r="P404" s="210">
        <f t="shared" si="20"/>
        <v>1122</v>
      </c>
    </row>
    <row r="405" spans="1:16" x14ac:dyDescent="0.2">
      <c r="A405" s="216">
        <v>405</v>
      </c>
      <c r="B405" s="255">
        <v>70</v>
      </c>
      <c r="C405" s="210">
        <f>'soust.uk.JMK př.č.2'!$O$72+'soust.uk.JMK př.č.2'!$P$72</f>
        <v>18172</v>
      </c>
      <c r="D405" s="210">
        <f>'soust.uk.JMK př.č.2'!$L$72</f>
        <v>48</v>
      </c>
      <c r="E405" s="210">
        <f t="shared" si="18"/>
        <v>4284</v>
      </c>
      <c r="F405" s="210">
        <f t="shared" si="19"/>
        <v>3115</v>
      </c>
      <c r="G405" s="262"/>
      <c r="H405" s="194"/>
      <c r="I405" s="262"/>
      <c r="J405" s="262"/>
      <c r="K405" s="194"/>
      <c r="P405" s="210">
        <f t="shared" si="20"/>
        <v>1121</v>
      </c>
    </row>
    <row r="406" spans="1:16" x14ac:dyDescent="0.2">
      <c r="A406" s="216">
        <v>406</v>
      </c>
      <c r="B406" s="255">
        <v>70.040000000000006</v>
      </c>
      <c r="C406" s="210">
        <f>'soust.uk.JMK př.č.2'!$O$72+'soust.uk.JMK př.č.2'!$P$72</f>
        <v>18172</v>
      </c>
      <c r="D406" s="210">
        <f>'soust.uk.JMK př.č.2'!$L$72</f>
        <v>48</v>
      </c>
      <c r="E406" s="210">
        <f t="shared" si="18"/>
        <v>4282</v>
      </c>
      <c r="F406" s="210">
        <f t="shared" si="19"/>
        <v>3113</v>
      </c>
      <c r="G406" s="262"/>
      <c r="H406" s="194"/>
      <c r="I406" s="262"/>
      <c r="J406" s="262"/>
      <c r="K406" s="194"/>
      <c r="P406" s="210">
        <f t="shared" si="20"/>
        <v>1121</v>
      </c>
    </row>
    <row r="407" spans="1:16" x14ac:dyDescent="0.2">
      <c r="A407" s="216">
        <v>407</v>
      </c>
      <c r="B407" s="255">
        <v>70.08</v>
      </c>
      <c r="C407" s="210">
        <f>'soust.uk.JMK př.č.2'!$O$72+'soust.uk.JMK př.č.2'!$P$72</f>
        <v>18172</v>
      </c>
      <c r="D407" s="210">
        <f>'soust.uk.JMK př.č.2'!$L$72</f>
        <v>48</v>
      </c>
      <c r="E407" s="210">
        <f t="shared" si="18"/>
        <v>4280</v>
      </c>
      <c r="F407" s="210">
        <f t="shared" si="19"/>
        <v>3112</v>
      </c>
      <c r="G407" s="262"/>
      <c r="H407" s="194"/>
      <c r="I407" s="262"/>
      <c r="J407" s="262"/>
      <c r="K407" s="194"/>
      <c r="P407" s="210">
        <f t="shared" si="20"/>
        <v>1120</v>
      </c>
    </row>
    <row r="408" spans="1:16" x14ac:dyDescent="0.2">
      <c r="A408" s="216">
        <v>408</v>
      </c>
      <c r="B408" s="255">
        <v>70.11</v>
      </c>
      <c r="C408" s="210">
        <f>'soust.uk.JMK př.č.2'!$O$72+'soust.uk.JMK př.č.2'!$P$72</f>
        <v>18172</v>
      </c>
      <c r="D408" s="210">
        <f>'soust.uk.JMK př.č.2'!$L$72</f>
        <v>48</v>
      </c>
      <c r="E408" s="210">
        <f t="shared" si="18"/>
        <v>4278</v>
      </c>
      <c r="F408" s="210">
        <f t="shared" si="19"/>
        <v>3110</v>
      </c>
      <c r="G408" s="262"/>
      <c r="H408" s="194"/>
      <c r="I408" s="262"/>
      <c r="J408" s="262"/>
      <c r="K408" s="194"/>
      <c r="P408" s="210">
        <f t="shared" si="20"/>
        <v>1120</v>
      </c>
    </row>
    <row r="409" spans="1:16" x14ac:dyDescent="0.2">
      <c r="A409" s="216">
        <v>409</v>
      </c>
      <c r="B409" s="255">
        <v>70.150000000000006</v>
      </c>
      <c r="C409" s="210">
        <f>'soust.uk.JMK př.č.2'!$O$72+'soust.uk.JMK př.č.2'!$P$72</f>
        <v>18172</v>
      </c>
      <c r="D409" s="210">
        <f>'soust.uk.JMK př.č.2'!$L$72</f>
        <v>48</v>
      </c>
      <c r="E409" s="210">
        <f t="shared" si="18"/>
        <v>4276</v>
      </c>
      <c r="F409" s="210">
        <f t="shared" si="19"/>
        <v>3109</v>
      </c>
      <c r="G409" s="262"/>
      <c r="H409" s="194"/>
      <c r="I409" s="262"/>
      <c r="J409" s="262"/>
      <c r="K409" s="194"/>
      <c r="P409" s="210">
        <f t="shared" si="20"/>
        <v>1119</v>
      </c>
    </row>
    <row r="410" spans="1:16" x14ac:dyDescent="0.2">
      <c r="A410" s="216">
        <v>410</v>
      </c>
      <c r="B410" s="255">
        <v>70.19</v>
      </c>
      <c r="C410" s="210">
        <f>'soust.uk.JMK př.č.2'!$O$72+'soust.uk.JMK př.č.2'!$P$72</f>
        <v>18172</v>
      </c>
      <c r="D410" s="210">
        <f>'soust.uk.JMK př.č.2'!$L$72</f>
        <v>48</v>
      </c>
      <c r="E410" s="210">
        <f t="shared" si="18"/>
        <v>4274</v>
      </c>
      <c r="F410" s="210">
        <f t="shared" si="19"/>
        <v>3107</v>
      </c>
      <c r="G410" s="262"/>
      <c r="H410" s="194"/>
      <c r="I410" s="262"/>
      <c r="J410" s="262"/>
      <c r="K410" s="194"/>
      <c r="P410" s="210">
        <f t="shared" si="20"/>
        <v>1119</v>
      </c>
    </row>
    <row r="411" spans="1:16" x14ac:dyDescent="0.2">
      <c r="A411" s="216">
        <v>411</v>
      </c>
      <c r="B411" s="255">
        <v>70.23</v>
      </c>
      <c r="C411" s="210">
        <f>'soust.uk.JMK př.č.2'!$O$72+'soust.uk.JMK př.č.2'!$P$72</f>
        <v>18172</v>
      </c>
      <c r="D411" s="210">
        <f>'soust.uk.JMK př.č.2'!$L$72</f>
        <v>48</v>
      </c>
      <c r="E411" s="210">
        <f t="shared" si="18"/>
        <v>4271</v>
      </c>
      <c r="F411" s="210">
        <f t="shared" si="19"/>
        <v>3105</v>
      </c>
      <c r="G411" s="262"/>
      <c r="H411" s="194"/>
      <c r="I411" s="291"/>
      <c r="J411" s="262"/>
      <c r="K411" s="194"/>
      <c r="P411" s="210">
        <f t="shared" si="20"/>
        <v>1118</v>
      </c>
    </row>
    <row r="412" spans="1:16" x14ac:dyDescent="0.2">
      <c r="A412" s="216">
        <v>412</v>
      </c>
      <c r="B412" s="255">
        <v>70.27</v>
      </c>
      <c r="C412" s="210">
        <f>'soust.uk.JMK př.č.2'!$O$72+'soust.uk.JMK př.č.2'!$P$72</f>
        <v>18172</v>
      </c>
      <c r="D412" s="210">
        <f>'soust.uk.JMK př.č.2'!$L$72</f>
        <v>48</v>
      </c>
      <c r="E412" s="210">
        <f t="shared" si="18"/>
        <v>4268</v>
      </c>
      <c r="F412" s="210">
        <f t="shared" si="19"/>
        <v>3103</v>
      </c>
      <c r="G412" s="262"/>
      <c r="H412" s="194"/>
      <c r="I412" s="291"/>
      <c r="J412" s="262"/>
      <c r="K412" s="194"/>
      <c r="P412" s="210">
        <f t="shared" si="20"/>
        <v>1117</v>
      </c>
    </row>
    <row r="413" spans="1:16" x14ac:dyDescent="0.2">
      <c r="A413" s="216">
        <v>413</v>
      </c>
      <c r="B413" s="255">
        <v>70.3</v>
      </c>
      <c r="C413" s="210">
        <f>'soust.uk.JMK př.č.2'!$O$72+'soust.uk.JMK př.č.2'!$P$72</f>
        <v>18172</v>
      </c>
      <c r="D413" s="210">
        <f>'soust.uk.JMK př.č.2'!$L$72</f>
        <v>48</v>
      </c>
      <c r="E413" s="210">
        <f t="shared" si="18"/>
        <v>4267</v>
      </c>
      <c r="F413" s="210">
        <f t="shared" si="19"/>
        <v>3102</v>
      </c>
      <c r="G413" s="262"/>
      <c r="H413" s="194"/>
      <c r="I413" s="291"/>
      <c r="J413" s="262"/>
      <c r="K413" s="194"/>
      <c r="P413" s="210">
        <f t="shared" si="20"/>
        <v>1117</v>
      </c>
    </row>
    <row r="414" spans="1:16" x14ac:dyDescent="0.2">
      <c r="A414" s="216">
        <v>414</v>
      </c>
      <c r="B414" s="255">
        <v>70.34</v>
      </c>
      <c r="C414" s="210">
        <f>'soust.uk.JMK př.č.2'!$O$72+'soust.uk.JMK př.č.2'!$P$72</f>
        <v>18172</v>
      </c>
      <c r="D414" s="210">
        <f>'soust.uk.JMK př.č.2'!$L$72</f>
        <v>48</v>
      </c>
      <c r="E414" s="210">
        <f t="shared" si="18"/>
        <v>4264</v>
      </c>
      <c r="F414" s="210">
        <f t="shared" si="19"/>
        <v>3100</v>
      </c>
      <c r="G414" s="262"/>
      <c r="H414" s="194"/>
      <c r="I414" s="291"/>
      <c r="J414" s="262"/>
      <c r="K414" s="194"/>
      <c r="P414" s="210">
        <f t="shared" si="20"/>
        <v>1116</v>
      </c>
    </row>
    <row r="415" spans="1:16" x14ac:dyDescent="0.2">
      <c r="A415" s="216">
        <v>415</v>
      </c>
      <c r="B415" s="255">
        <v>70.38</v>
      </c>
      <c r="C415" s="210">
        <f>'soust.uk.JMK př.č.2'!$O$72+'soust.uk.JMK př.č.2'!$P$72</f>
        <v>18172</v>
      </c>
      <c r="D415" s="210">
        <f>'soust.uk.JMK př.č.2'!$L$72</f>
        <v>48</v>
      </c>
      <c r="E415" s="210">
        <f t="shared" si="18"/>
        <v>4261</v>
      </c>
      <c r="F415" s="210">
        <f t="shared" si="19"/>
        <v>3098</v>
      </c>
      <c r="G415" s="262"/>
      <c r="H415" s="194"/>
      <c r="I415" s="291"/>
      <c r="J415" s="262"/>
      <c r="K415" s="194"/>
      <c r="P415" s="210">
        <f t="shared" si="20"/>
        <v>1115</v>
      </c>
    </row>
    <row r="416" spans="1:16" x14ac:dyDescent="0.2">
      <c r="A416" s="216">
        <v>416</v>
      </c>
      <c r="B416" s="255">
        <v>70.41</v>
      </c>
      <c r="C416" s="210">
        <f>'soust.uk.JMK př.č.2'!$O$72+'soust.uk.JMK př.č.2'!$P$72</f>
        <v>18172</v>
      </c>
      <c r="D416" s="210">
        <f>'soust.uk.JMK př.č.2'!$L$72</f>
        <v>48</v>
      </c>
      <c r="E416" s="210">
        <f t="shared" si="18"/>
        <v>4260</v>
      </c>
      <c r="F416" s="210">
        <f t="shared" si="19"/>
        <v>3097</v>
      </c>
      <c r="G416" s="262"/>
      <c r="H416" s="194"/>
      <c r="I416" s="291"/>
      <c r="J416" s="262"/>
      <c r="K416" s="194"/>
      <c r="P416" s="210">
        <f t="shared" si="20"/>
        <v>1115</v>
      </c>
    </row>
    <row r="417" spans="1:16" x14ac:dyDescent="0.2">
      <c r="A417" s="216">
        <v>417</v>
      </c>
      <c r="B417" s="255">
        <v>70.45</v>
      </c>
      <c r="C417" s="210">
        <f>'soust.uk.JMK př.č.2'!$O$72+'soust.uk.JMK př.č.2'!$P$72</f>
        <v>18172</v>
      </c>
      <c r="D417" s="210">
        <f>'soust.uk.JMK př.č.2'!$L$72</f>
        <v>48</v>
      </c>
      <c r="E417" s="210">
        <f t="shared" si="18"/>
        <v>4257</v>
      </c>
      <c r="F417" s="210">
        <f t="shared" si="19"/>
        <v>3095</v>
      </c>
      <c r="G417" s="262"/>
      <c r="H417" s="194"/>
      <c r="I417" s="291"/>
      <c r="J417" s="262"/>
      <c r="K417" s="194"/>
      <c r="P417" s="210">
        <f t="shared" si="20"/>
        <v>1114</v>
      </c>
    </row>
    <row r="418" spans="1:16" x14ac:dyDescent="0.2">
      <c r="A418" s="216">
        <v>418</v>
      </c>
      <c r="B418" s="255">
        <v>70.48</v>
      </c>
      <c r="C418" s="210">
        <f>'soust.uk.JMK př.č.2'!$O$72+'soust.uk.JMK př.č.2'!$P$72</f>
        <v>18172</v>
      </c>
      <c r="D418" s="210">
        <f>'soust.uk.JMK př.č.2'!$L$72</f>
        <v>48</v>
      </c>
      <c r="E418" s="210">
        <f t="shared" si="18"/>
        <v>4256</v>
      </c>
      <c r="F418" s="210">
        <f t="shared" si="19"/>
        <v>3094</v>
      </c>
      <c r="G418" s="262"/>
      <c r="H418" s="194"/>
      <c r="I418" s="291"/>
      <c r="J418" s="262"/>
      <c r="K418" s="194"/>
      <c r="P418" s="210">
        <f t="shared" si="20"/>
        <v>1114</v>
      </c>
    </row>
    <row r="419" spans="1:16" x14ac:dyDescent="0.2">
      <c r="A419" s="216">
        <v>419</v>
      </c>
      <c r="B419" s="255">
        <v>70.52</v>
      </c>
      <c r="C419" s="210">
        <f>'soust.uk.JMK př.č.2'!$O$72+'soust.uk.JMK př.č.2'!$P$72</f>
        <v>18172</v>
      </c>
      <c r="D419" s="210">
        <f>'soust.uk.JMK př.č.2'!$L$72</f>
        <v>48</v>
      </c>
      <c r="E419" s="210">
        <f t="shared" si="18"/>
        <v>4253</v>
      </c>
      <c r="F419" s="210">
        <f t="shared" si="19"/>
        <v>3092</v>
      </c>
      <c r="G419" s="262"/>
      <c r="H419" s="194"/>
      <c r="I419" s="291"/>
      <c r="J419" s="262"/>
      <c r="K419" s="194"/>
      <c r="P419" s="210">
        <f t="shared" si="20"/>
        <v>1113</v>
      </c>
    </row>
    <row r="420" spans="1:16" x14ac:dyDescent="0.2">
      <c r="A420" s="216">
        <v>420</v>
      </c>
      <c r="B420" s="255">
        <v>70.56</v>
      </c>
      <c r="C420" s="210">
        <f>'soust.uk.JMK př.č.2'!$O$72+'soust.uk.JMK př.č.2'!$P$72</f>
        <v>18172</v>
      </c>
      <c r="D420" s="210">
        <f>'soust.uk.JMK př.č.2'!$L$72</f>
        <v>48</v>
      </c>
      <c r="E420" s="210">
        <f t="shared" si="18"/>
        <v>4250</v>
      </c>
      <c r="F420" s="210">
        <f t="shared" si="19"/>
        <v>3090</v>
      </c>
      <c r="G420" s="262"/>
      <c r="H420" s="194"/>
      <c r="I420" s="291"/>
      <c r="J420" s="262"/>
      <c r="K420" s="194"/>
      <c r="P420" s="210">
        <f t="shared" si="20"/>
        <v>1112</v>
      </c>
    </row>
    <row r="421" spans="1:16" x14ac:dyDescent="0.2">
      <c r="A421" s="216">
        <v>421</v>
      </c>
      <c r="B421" s="255">
        <v>70.59</v>
      </c>
      <c r="C421" s="210">
        <f>'soust.uk.JMK př.č.2'!$O$72+'soust.uk.JMK př.č.2'!$P$72</f>
        <v>18172</v>
      </c>
      <c r="D421" s="210">
        <f>'soust.uk.JMK př.č.2'!$L$72</f>
        <v>48</v>
      </c>
      <c r="E421" s="210">
        <f t="shared" si="18"/>
        <v>4249</v>
      </c>
      <c r="F421" s="210">
        <f t="shared" si="19"/>
        <v>3089</v>
      </c>
      <c r="G421" s="262"/>
      <c r="H421" s="194"/>
      <c r="I421" s="291"/>
      <c r="J421" s="262"/>
      <c r="K421" s="194"/>
      <c r="P421" s="210">
        <f t="shared" si="20"/>
        <v>1112</v>
      </c>
    </row>
    <row r="422" spans="1:16" x14ac:dyDescent="0.2">
      <c r="A422" s="216">
        <v>422</v>
      </c>
      <c r="B422" s="255">
        <v>70.63</v>
      </c>
      <c r="C422" s="210">
        <f>'soust.uk.JMK př.č.2'!$O$72+'soust.uk.JMK př.č.2'!$P$72</f>
        <v>18172</v>
      </c>
      <c r="D422" s="210">
        <f>'soust.uk.JMK př.č.2'!$L$72</f>
        <v>48</v>
      </c>
      <c r="E422" s="210">
        <f t="shared" si="18"/>
        <v>4246</v>
      </c>
      <c r="F422" s="210">
        <f t="shared" si="19"/>
        <v>3087</v>
      </c>
      <c r="G422" s="262"/>
      <c r="H422" s="194"/>
      <c r="I422" s="291"/>
      <c r="J422" s="262"/>
      <c r="K422" s="194"/>
      <c r="P422" s="210">
        <f t="shared" si="20"/>
        <v>1111</v>
      </c>
    </row>
    <row r="423" spans="1:16" x14ac:dyDescent="0.2">
      <c r="A423" s="216">
        <v>423</v>
      </c>
      <c r="B423" s="255">
        <v>70.66</v>
      </c>
      <c r="C423" s="210">
        <f>'soust.uk.JMK př.č.2'!$O$72+'soust.uk.JMK př.č.2'!$P$72</f>
        <v>18172</v>
      </c>
      <c r="D423" s="210">
        <f>'soust.uk.JMK př.č.2'!$L$72</f>
        <v>48</v>
      </c>
      <c r="E423" s="210">
        <f t="shared" si="18"/>
        <v>4245</v>
      </c>
      <c r="F423" s="210">
        <f t="shared" si="19"/>
        <v>3086</v>
      </c>
      <c r="G423" s="262"/>
      <c r="H423" s="194"/>
      <c r="I423" s="291"/>
      <c r="J423" s="262"/>
      <c r="K423" s="194"/>
      <c r="P423" s="210">
        <f t="shared" si="20"/>
        <v>1111</v>
      </c>
    </row>
    <row r="424" spans="1:16" x14ac:dyDescent="0.2">
      <c r="A424" s="216">
        <v>424</v>
      </c>
      <c r="B424" s="255">
        <v>70.7</v>
      </c>
      <c r="C424" s="210">
        <f>'soust.uk.JMK př.č.2'!$O$72+'soust.uk.JMK př.č.2'!$P$72</f>
        <v>18172</v>
      </c>
      <c r="D424" s="210">
        <f>'soust.uk.JMK př.č.2'!$L$72</f>
        <v>48</v>
      </c>
      <c r="E424" s="210">
        <f t="shared" si="18"/>
        <v>4242</v>
      </c>
      <c r="F424" s="210">
        <f t="shared" si="19"/>
        <v>3084</v>
      </c>
      <c r="G424" s="262"/>
      <c r="H424" s="194"/>
      <c r="I424" s="291"/>
      <c r="J424" s="262"/>
      <c r="K424" s="194"/>
      <c r="P424" s="210">
        <f t="shared" si="20"/>
        <v>1110</v>
      </c>
    </row>
    <row r="425" spans="1:16" x14ac:dyDescent="0.2">
      <c r="A425" s="216">
        <v>425</v>
      </c>
      <c r="B425" s="255">
        <v>70.73</v>
      </c>
      <c r="C425" s="210">
        <f>'soust.uk.JMK př.č.2'!$O$72+'soust.uk.JMK př.č.2'!$P$72</f>
        <v>18172</v>
      </c>
      <c r="D425" s="210">
        <f>'soust.uk.JMK př.č.2'!$L$72</f>
        <v>48</v>
      </c>
      <c r="E425" s="210">
        <f t="shared" si="18"/>
        <v>4241</v>
      </c>
      <c r="F425" s="210">
        <f t="shared" si="19"/>
        <v>3083</v>
      </c>
      <c r="G425" s="262"/>
      <c r="H425" s="194"/>
      <c r="I425" s="291"/>
      <c r="J425" s="262"/>
      <c r="K425" s="194"/>
      <c r="P425" s="210">
        <f t="shared" si="20"/>
        <v>1110</v>
      </c>
    </row>
    <row r="426" spans="1:16" x14ac:dyDescent="0.2">
      <c r="A426" s="216">
        <v>426</v>
      </c>
      <c r="B426" s="255">
        <v>70.77</v>
      </c>
      <c r="C426" s="210">
        <f>'soust.uk.JMK př.č.2'!$O$72+'soust.uk.JMK př.č.2'!$P$72</f>
        <v>18172</v>
      </c>
      <c r="D426" s="210">
        <f>'soust.uk.JMK př.č.2'!$L$72</f>
        <v>48</v>
      </c>
      <c r="E426" s="210">
        <f t="shared" si="18"/>
        <v>4238</v>
      </c>
      <c r="F426" s="210">
        <f t="shared" si="19"/>
        <v>3081</v>
      </c>
      <c r="G426" s="262"/>
      <c r="H426" s="194"/>
      <c r="I426" s="291"/>
      <c r="J426" s="262"/>
      <c r="K426" s="194"/>
      <c r="P426" s="210">
        <f t="shared" si="20"/>
        <v>1109</v>
      </c>
    </row>
    <row r="427" spans="1:16" x14ac:dyDescent="0.2">
      <c r="A427" s="216">
        <v>427</v>
      </c>
      <c r="B427" s="255">
        <v>70.8</v>
      </c>
      <c r="C427" s="210">
        <f>'soust.uk.JMK př.č.2'!$O$72+'soust.uk.JMK př.č.2'!$P$72</f>
        <v>18172</v>
      </c>
      <c r="D427" s="210">
        <f>'soust.uk.JMK př.č.2'!$L$72</f>
        <v>48</v>
      </c>
      <c r="E427" s="210">
        <f t="shared" si="18"/>
        <v>4237</v>
      </c>
      <c r="F427" s="210">
        <f t="shared" si="19"/>
        <v>3080</v>
      </c>
      <c r="G427" s="262"/>
      <c r="H427" s="194"/>
      <c r="I427" s="291"/>
      <c r="J427" s="262"/>
      <c r="K427" s="194"/>
      <c r="P427" s="210">
        <f t="shared" si="20"/>
        <v>1109</v>
      </c>
    </row>
    <row r="428" spans="1:16" x14ac:dyDescent="0.2">
      <c r="A428" s="216">
        <v>428</v>
      </c>
      <c r="B428" s="255">
        <v>70.84</v>
      </c>
      <c r="C428" s="210">
        <f>'soust.uk.JMK př.č.2'!$O$72+'soust.uk.JMK př.č.2'!$P$72</f>
        <v>18172</v>
      </c>
      <c r="D428" s="210">
        <f>'soust.uk.JMK př.č.2'!$L$72</f>
        <v>48</v>
      </c>
      <c r="E428" s="210">
        <f t="shared" si="18"/>
        <v>4234</v>
      </c>
      <c r="F428" s="210">
        <f t="shared" si="19"/>
        <v>3078</v>
      </c>
      <c r="G428" s="262"/>
      <c r="H428" s="194"/>
      <c r="I428" s="291"/>
      <c r="J428" s="262"/>
      <c r="K428" s="194"/>
      <c r="P428" s="210">
        <f t="shared" si="20"/>
        <v>1108</v>
      </c>
    </row>
    <row r="429" spans="1:16" x14ac:dyDescent="0.2">
      <c r="A429" s="216">
        <v>429</v>
      </c>
      <c r="B429" s="255">
        <v>70.87</v>
      </c>
      <c r="C429" s="210">
        <f>'soust.uk.JMK př.č.2'!$O$72+'soust.uk.JMK př.č.2'!$P$72</f>
        <v>18172</v>
      </c>
      <c r="D429" s="210">
        <f>'soust.uk.JMK př.č.2'!$L$72</f>
        <v>48</v>
      </c>
      <c r="E429" s="210">
        <f t="shared" si="18"/>
        <v>4233</v>
      </c>
      <c r="F429" s="210">
        <f t="shared" si="19"/>
        <v>3077</v>
      </c>
      <c r="G429" s="262"/>
      <c r="H429" s="194"/>
      <c r="I429" s="262"/>
      <c r="J429" s="262"/>
      <c r="K429" s="194"/>
      <c r="L429" s="220"/>
      <c r="O429" s="220"/>
      <c r="P429" s="210">
        <f t="shared" si="20"/>
        <v>1108</v>
      </c>
    </row>
    <row r="430" spans="1:16" x14ac:dyDescent="0.2">
      <c r="A430" s="216">
        <v>430</v>
      </c>
      <c r="B430" s="255">
        <v>70.900000000000006</v>
      </c>
      <c r="C430" s="210">
        <f>'soust.uk.JMK př.č.2'!$O$72+'soust.uk.JMK př.č.2'!$P$72</f>
        <v>18172</v>
      </c>
      <c r="D430" s="210">
        <f>'soust.uk.JMK př.č.2'!$L$72</f>
        <v>48</v>
      </c>
      <c r="E430" s="210">
        <f t="shared" si="18"/>
        <v>4231</v>
      </c>
      <c r="F430" s="210">
        <f t="shared" si="19"/>
        <v>3076</v>
      </c>
      <c r="G430" s="262"/>
      <c r="H430" s="194"/>
      <c r="I430" s="262"/>
      <c r="J430" s="262"/>
      <c r="K430" s="194"/>
      <c r="L430" s="220"/>
      <c r="O430" s="220"/>
      <c r="P430" s="210">
        <f t="shared" si="20"/>
        <v>1107</v>
      </c>
    </row>
    <row r="431" spans="1:16" x14ac:dyDescent="0.2">
      <c r="A431" s="216">
        <v>431</v>
      </c>
      <c r="B431" s="255">
        <v>70.94</v>
      </c>
      <c r="C431" s="210">
        <f>'soust.uk.JMK př.č.2'!$O$72+'soust.uk.JMK př.č.2'!$P$72</f>
        <v>18172</v>
      </c>
      <c r="D431" s="210">
        <f>'soust.uk.JMK př.č.2'!$L$72</f>
        <v>48</v>
      </c>
      <c r="E431" s="210">
        <f t="shared" si="18"/>
        <v>4229</v>
      </c>
      <c r="F431" s="210">
        <f t="shared" si="19"/>
        <v>3074</v>
      </c>
      <c r="G431" s="262"/>
      <c r="H431" s="194"/>
      <c r="I431" s="262"/>
      <c r="J431" s="262"/>
      <c r="K431" s="194"/>
      <c r="P431" s="210">
        <f t="shared" si="20"/>
        <v>1107</v>
      </c>
    </row>
    <row r="432" spans="1:16" x14ac:dyDescent="0.2">
      <c r="A432" s="216">
        <v>432</v>
      </c>
      <c r="B432" s="255">
        <v>70.97</v>
      </c>
      <c r="C432" s="210">
        <f>'soust.uk.JMK př.č.2'!$O$72+'soust.uk.JMK př.č.2'!$P$72</f>
        <v>18172</v>
      </c>
      <c r="D432" s="210">
        <f>'soust.uk.JMK př.č.2'!$L$72</f>
        <v>48</v>
      </c>
      <c r="E432" s="210">
        <f t="shared" si="18"/>
        <v>4227</v>
      </c>
      <c r="F432" s="210">
        <f t="shared" si="19"/>
        <v>3073</v>
      </c>
      <c r="G432" s="262"/>
      <c r="H432" s="194"/>
      <c r="I432" s="262"/>
      <c r="J432" s="262"/>
      <c r="K432" s="194"/>
      <c r="P432" s="210">
        <f t="shared" si="20"/>
        <v>1106</v>
      </c>
    </row>
    <row r="433" spans="1:16" x14ac:dyDescent="0.2">
      <c r="A433" s="216">
        <v>433</v>
      </c>
      <c r="B433" s="255">
        <v>71</v>
      </c>
      <c r="C433" s="210">
        <f>'soust.uk.JMK př.č.2'!$O$72+'soust.uk.JMK př.č.2'!$P$72</f>
        <v>18172</v>
      </c>
      <c r="D433" s="210">
        <f>'soust.uk.JMK př.č.2'!$L$72</f>
        <v>48</v>
      </c>
      <c r="E433" s="210">
        <f t="shared" si="18"/>
        <v>4225</v>
      </c>
      <c r="F433" s="210">
        <f t="shared" si="19"/>
        <v>3071</v>
      </c>
      <c r="G433" s="262"/>
      <c r="H433" s="194"/>
      <c r="I433" s="262"/>
      <c r="J433" s="262"/>
      <c r="K433" s="194"/>
      <c r="P433" s="210">
        <f t="shared" si="20"/>
        <v>1106</v>
      </c>
    </row>
    <row r="434" spans="1:16" x14ac:dyDescent="0.2">
      <c r="A434" s="216">
        <v>434</v>
      </c>
      <c r="B434" s="255">
        <v>71.040000000000006</v>
      </c>
      <c r="C434" s="210">
        <f>'soust.uk.JMK př.č.2'!$O$72+'soust.uk.JMK př.č.2'!$P$72</f>
        <v>18172</v>
      </c>
      <c r="D434" s="210">
        <f>'soust.uk.JMK př.č.2'!$L$72</f>
        <v>48</v>
      </c>
      <c r="E434" s="210">
        <f t="shared" si="18"/>
        <v>4223</v>
      </c>
      <c r="F434" s="210">
        <f t="shared" si="19"/>
        <v>3070</v>
      </c>
      <c r="G434" s="262"/>
      <c r="H434" s="194"/>
      <c r="I434" s="262"/>
      <c r="J434" s="262"/>
      <c r="K434" s="194"/>
      <c r="P434" s="210">
        <f t="shared" si="20"/>
        <v>1105</v>
      </c>
    </row>
    <row r="435" spans="1:16" x14ac:dyDescent="0.2">
      <c r="A435" s="216">
        <v>435</v>
      </c>
      <c r="B435" s="255">
        <v>71.069999999999993</v>
      </c>
      <c r="C435" s="210">
        <f>'soust.uk.JMK př.č.2'!$O$72+'soust.uk.JMK př.č.2'!$P$72</f>
        <v>18172</v>
      </c>
      <c r="D435" s="210">
        <f>'soust.uk.JMK př.č.2'!$L$72</f>
        <v>48</v>
      </c>
      <c r="E435" s="210">
        <f t="shared" si="18"/>
        <v>4220</v>
      </c>
      <c r="F435" s="210">
        <f t="shared" si="19"/>
        <v>3068</v>
      </c>
      <c r="G435" s="262"/>
      <c r="H435" s="194"/>
      <c r="I435" s="262"/>
      <c r="J435" s="262"/>
      <c r="K435" s="194"/>
      <c r="P435" s="210">
        <f t="shared" si="20"/>
        <v>1104</v>
      </c>
    </row>
    <row r="436" spans="1:16" x14ac:dyDescent="0.2">
      <c r="A436" s="216">
        <v>436</v>
      </c>
      <c r="B436" s="255">
        <v>71.099999999999994</v>
      </c>
      <c r="C436" s="210">
        <f>'soust.uk.JMK př.č.2'!$O$72+'soust.uk.JMK př.č.2'!$P$72</f>
        <v>18172</v>
      </c>
      <c r="D436" s="210">
        <f>'soust.uk.JMK př.č.2'!$L$72</f>
        <v>48</v>
      </c>
      <c r="E436" s="210">
        <f t="shared" si="18"/>
        <v>4219</v>
      </c>
      <c r="F436" s="210">
        <f t="shared" si="19"/>
        <v>3067</v>
      </c>
      <c r="G436" s="262"/>
      <c r="H436" s="194"/>
      <c r="I436" s="262"/>
      <c r="J436" s="262"/>
      <c r="K436" s="194"/>
      <c r="P436" s="210">
        <f t="shared" si="20"/>
        <v>1104</v>
      </c>
    </row>
    <row r="437" spans="1:16" x14ac:dyDescent="0.2">
      <c r="A437" s="216">
        <v>437</v>
      </c>
      <c r="B437" s="255">
        <v>71.14</v>
      </c>
      <c r="C437" s="210">
        <f>'soust.uk.JMK př.č.2'!$O$72+'soust.uk.JMK př.č.2'!$P$72</f>
        <v>18172</v>
      </c>
      <c r="D437" s="210">
        <f>'soust.uk.JMK př.č.2'!$L$72</f>
        <v>48</v>
      </c>
      <c r="E437" s="210">
        <f t="shared" si="18"/>
        <v>4216</v>
      </c>
      <c r="F437" s="210">
        <f t="shared" si="19"/>
        <v>3065</v>
      </c>
      <c r="G437" s="262"/>
      <c r="H437" s="194"/>
      <c r="I437" s="262"/>
      <c r="J437" s="262"/>
      <c r="K437" s="194"/>
      <c r="P437" s="210">
        <f t="shared" si="20"/>
        <v>1103</v>
      </c>
    </row>
    <row r="438" spans="1:16" x14ac:dyDescent="0.2">
      <c r="A438" s="216">
        <v>438</v>
      </c>
      <c r="B438" s="255">
        <v>71.17</v>
      </c>
      <c r="C438" s="210">
        <f>'soust.uk.JMK př.č.2'!$O$72+'soust.uk.JMK př.č.2'!$P$72</f>
        <v>18172</v>
      </c>
      <c r="D438" s="210">
        <f>'soust.uk.JMK př.č.2'!$L$72</f>
        <v>48</v>
      </c>
      <c r="E438" s="210">
        <f t="shared" si="18"/>
        <v>4215</v>
      </c>
      <c r="F438" s="210">
        <f t="shared" si="19"/>
        <v>3064</v>
      </c>
      <c r="G438" s="262"/>
      <c r="H438" s="194"/>
      <c r="I438" s="262"/>
      <c r="J438" s="262"/>
      <c r="K438" s="194"/>
      <c r="P438" s="210">
        <f t="shared" si="20"/>
        <v>1103</v>
      </c>
    </row>
    <row r="439" spans="1:16" x14ac:dyDescent="0.2">
      <c r="A439" s="216">
        <v>439</v>
      </c>
      <c r="B439" s="255">
        <v>71.2</v>
      </c>
      <c r="C439" s="210">
        <f>'soust.uk.JMK př.č.2'!$O$72+'soust.uk.JMK př.č.2'!$P$72</f>
        <v>18172</v>
      </c>
      <c r="D439" s="210">
        <f>'soust.uk.JMK př.č.2'!$L$72</f>
        <v>48</v>
      </c>
      <c r="E439" s="210">
        <f t="shared" si="18"/>
        <v>4214</v>
      </c>
      <c r="F439" s="210">
        <f t="shared" si="19"/>
        <v>3063</v>
      </c>
      <c r="G439" s="262"/>
      <c r="H439" s="194"/>
      <c r="I439" s="262"/>
      <c r="J439" s="262"/>
      <c r="K439" s="194"/>
      <c r="L439" s="195"/>
      <c r="P439" s="210">
        <f t="shared" si="20"/>
        <v>1103</v>
      </c>
    </row>
    <row r="440" spans="1:16" x14ac:dyDescent="0.2">
      <c r="A440" s="216">
        <v>440</v>
      </c>
      <c r="B440" s="255">
        <v>71.23</v>
      </c>
      <c r="C440" s="210">
        <f>'soust.uk.JMK př.č.2'!$O$72+'soust.uk.JMK př.č.2'!$P$72</f>
        <v>18172</v>
      </c>
      <c r="D440" s="210">
        <f>'soust.uk.JMK př.č.2'!$L$72</f>
        <v>48</v>
      </c>
      <c r="E440" s="210">
        <f t="shared" si="18"/>
        <v>4211</v>
      </c>
      <c r="F440" s="210">
        <f t="shared" si="19"/>
        <v>3061</v>
      </c>
      <c r="G440" s="262"/>
      <c r="H440" s="194"/>
      <c r="I440" s="262"/>
      <c r="J440" s="262"/>
      <c r="K440" s="194"/>
      <c r="P440" s="210">
        <f t="shared" si="20"/>
        <v>1102</v>
      </c>
    </row>
    <row r="441" spans="1:16" x14ac:dyDescent="0.2">
      <c r="A441" s="216">
        <v>441</v>
      </c>
      <c r="B441" s="255">
        <v>71.27</v>
      </c>
      <c r="C441" s="210">
        <f>'soust.uk.JMK př.č.2'!$O$72+'soust.uk.JMK př.č.2'!$P$72</f>
        <v>18172</v>
      </c>
      <c r="D441" s="210">
        <f>'soust.uk.JMK př.č.2'!$L$72</f>
        <v>48</v>
      </c>
      <c r="E441" s="210">
        <f t="shared" si="18"/>
        <v>4210</v>
      </c>
      <c r="F441" s="210">
        <f t="shared" si="19"/>
        <v>3060</v>
      </c>
      <c r="G441" s="262"/>
      <c r="H441" s="194"/>
      <c r="I441" s="262"/>
      <c r="J441" s="262"/>
      <c r="K441" s="194"/>
      <c r="P441" s="210">
        <f t="shared" si="20"/>
        <v>1102</v>
      </c>
    </row>
    <row r="442" spans="1:16" x14ac:dyDescent="0.2">
      <c r="A442" s="216">
        <v>442</v>
      </c>
      <c r="B442" s="255">
        <v>71.3</v>
      </c>
      <c r="C442" s="210">
        <f>'soust.uk.JMK př.č.2'!$O$72+'soust.uk.JMK př.č.2'!$P$72</f>
        <v>18172</v>
      </c>
      <c r="D442" s="210">
        <f>'soust.uk.JMK př.č.2'!$L$72</f>
        <v>48</v>
      </c>
      <c r="E442" s="210">
        <f t="shared" si="18"/>
        <v>4207</v>
      </c>
      <c r="F442" s="210">
        <f t="shared" si="19"/>
        <v>3058</v>
      </c>
      <c r="G442" s="262"/>
      <c r="H442" s="194"/>
      <c r="I442" s="262"/>
      <c r="J442" s="262"/>
      <c r="K442" s="194"/>
      <c r="P442" s="210">
        <f t="shared" si="20"/>
        <v>1101</v>
      </c>
    </row>
    <row r="443" spans="1:16" x14ac:dyDescent="0.2">
      <c r="A443" s="216">
        <v>443</v>
      </c>
      <c r="B443" s="255">
        <v>71.33</v>
      </c>
      <c r="C443" s="210">
        <f>'soust.uk.JMK př.č.2'!$O$72+'soust.uk.JMK př.č.2'!$P$72</f>
        <v>18172</v>
      </c>
      <c r="D443" s="210">
        <f>'soust.uk.JMK př.č.2'!$L$72</f>
        <v>48</v>
      </c>
      <c r="E443" s="210">
        <f t="shared" si="18"/>
        <v>4206</v>
      </c>
      <c r="F443" s="210">
        <f t="shared" si="19"/>
        <v>3057</v>
      </c>
      <c r="G443" s="262"/>
      <c r="H443" s="194"/>
      <c r="I443" s="262"/>
      <c r="J443" s="262"/>
      <c r="K443" s="194"/>
      <c r="P443" s="210">
        <f t="shared" si="20"/>
        <v>1101</v>
      </c>
    </row>
    <row r="444" spans="1:16" x14ac:dyDescent="0.2">
      <c r="A444" s="216">
        <v>444</v>
      </c>
      <c r="B444" s="255">
        <v>71.36</v>
      </c>
      <c r="C444" s="210">
        <f>'soust.uk.JMK př.č.2'!$O$72+'soust.uk.JMK př.č.2'!$P$72</f>
        <v>18172</v>
      </c>
      <c r="D444" s="210">
        <f>'soust.uk.JMK př.č.2'!$L$72</f>
        <v>48</v>
      </c>
      <c r="E444" s="210">
        <f t="shared" si="18"/>
        <v>4204</v>
      </c>
      <c r="F444" s="210">
        <f t="shared" si="19"/>
        <v>3056</v>
      </c>
      <c r="G444" s="262"/>
      <c r="H444" s="194"/>
      <c r="I444" s="262"/>
      <c r="J444" s="262"/>
      <c r="K444" s="194"/>
      <c r="P444" s="210">
        <f t="shared" si="20"/>
        <v>1100</v>
      </c>
    </row>
    <row r="445" spans="1:16" x14ac:dyDescent="0.2">
      <c r="A445" s="216">
        <v>445</v>
      </c>
      <c r="B445" s="255">
        <v>71.39</v>
      </c>
      <c r="C445" s="210">
        <f>'soust.uk.JMK př.č.2'!$O$72+'soust.uk.JMK př.č.2'!$P$72</f>
        <v>18172</v>
      </c>
      <c r="D445" s="210">
        <f>'soust.uk.JMK př.č.2'!$L$72</f>
        <v>48</v>
      </c>
      <c r="E445" s="210">
        <f t="shared" si="18"/>
        <v>4203</v>
      </c>
      <c r="F445" s="210">
        <f t="shared" si="19"/>
        <v>3055</v>
      </c>
      <c r="G445" s="262"/>
      <c r="H445" s="194"/>
      <c r="I445" s="262"/>
      <c r="J445" s="262"/>
      <c r="K445" s="194"/>
      <c r="P445" s="210">
        <f t="shared" si="20"/>
        <v>1100</v>
      </c>
    </row>
    <row r="446" spans="1:16" x14ac:dyDescent="0.2">
      <c r="A446" s="216">
        <v>446</v>
      </c>
      <c r="B446" s="255">
        <v>71.42</v>
      </c>
      <c r="C446" s="210">
        <f>'soust.uk.JMK př.č.2'!$O$72+'soust.uk.JMK př.č.2'!$P$72</f>
        <v>18172</v>
      </c>
      <c r="D446" s="210">
        <f>'soust.uk.JMK př.č.2'!$L$72</f>
        <v>48</v>
      </c>
      <c r="E446" s="210">
        <f t="shared" si="18"/>
        <v>4200</v>
      </c>
      <c r="F446" s="210">
        <f t="shared" si="19"/>
        <v>3053</v>
      </c>
      <c r="G446" s="262"/>
      <c r="H446" s="194"/>
      <c r="I446" s="262"/>
      <c r="J446" s="262"/>
      <c r="K446" s="194"/>
      <c r="P446" s="210">
        <f t="shared" si="20"/>
        <v>1099</v>
      </c>
    </row>
    <row r="447" spans="1:16" x14ac:dyDescent="0.2">
      <c r="A447" s="216">
        <v>447</v>
      </c>
      <c r="B447" s="255">
        <v>71.45</v>
      </c>
      <c r="C447" s="210">
        <f>'soust.uk.JMK př.č.2'!$O$72+'soust.uk.JMK př.č.2'!$P$72</f>
        <v>18172</v>
      </c>
      <c r="D447" s="210">
        <f>'soust.uk.JMK př.č.2'!$L$72</f>
        <v>48</v>
      </c>
      <c r="E447" s="210">
        <f t="shared" si="18"/>
        <v>4199</v>
      </c>
      <c r="F447" s="210">
        <f t="shared" si="19"/>
        <v>3052</v>
      </c>
      <c r="G447" s="262"/>
      <c r="H447" s="194"/>
      <c r="I447" s="262"/>
      <c r="J447" s="262"/>
      <c r="K447" s="194"/>
      <c r="P447" s="210">
        <f t="shared" si="20"/>
        <v>1099</v>
      </c>
    </row>
    <row r="448" spans="1:16" x14ac:dyDescent="0.2">
      <c r="A448" s="216">
        <v>448</v>
      </c>
      <c r="B448" s="255">
        <v>71.489999999999995</v>
      </c>
      <c r="C448" s="210">
        <f>'soust.uk.JMK př.č.2'!$O$72+'soust.uk.JMK př.č.2'!$P$72</f>
        <v>18172</v>
      </c>
      <c r="D448" s="210">
        <f>'soust.uk.JMK př.č.2'!$L$72</f>
        <v>48</v>
      </c>
      <c r="E448" s="210">
        <f t="shared" si="18"/>
        <v>4196</v>
      </c>
      <c r="F448" s="210">
        <f t="shared" si="19"/>
        <v>3050</v>
      </c>
      <c r="G448" s="262"/>
      <c r="H448" s="194"/>
      <c r="I448" s="262"/>
      <c r="J448" s="262"/>
      <c r="K448" s="194"/>
      <c r="L448" s="220"/>
      <c r="O448" s="220"/>
      <c r="P448" s="210">
        <f t="shared" si="20"/>
        <v>1098</v>
      </c>
    </row>
    <row r="449" spans="1:16" x14ac:dyDescent="0.2">
      <c r="A449" s="216">
        <v>449</v>
      </c>
      <c r="B449" s="255">
        <v>71.52</v>
      </c>
      <c r="C449" s="210">
        <f>'soust.uk.JMK př.č.2'!$O$72+'soust.uk.JMK př.č.2'!$P$72</f>
        <v>18172</v>
      </c>
      <c r="D449" s="210">
        <f>'soust.uk.JMK př.č.2'!$L$72</f>
        <v>48</v>
      </c>
      <c r="E449" s="210">
        <f t="shared" si="18"/>
        <v>4195</v>
      </c>
      <c r="F449" s="210">
        <f t="shared" si="19"/>
        <v>3049</v>
      </c>
      <c r="G449" s="262"/>
      <c r="H449" s="194"/>
      <c r="I449" s="262"/>
      <c r="J449" s="262"/>
      <c r="K449" s="194"/>
      <c r="L449" s="220"/>
      <c r="O449" s="220"/>
      <c r="P449" s="210">
        <f t="shared" si="20"/>
        <v>1098</v>
      </c>
    </row>
    <row r="450" spans="1:16" x14ac:dyDescent="0.2">
      <c r="A450" s="216">
        <v>450</v>
      </c>
      <c r="B450" s="255">
        <v>71.55</v>
      </c>
      <c r="C450" s="210">
        <f>'soust.uk.JMK př.č.2'!$O$72+'soust.uk.JMK př.č.2'!$P$72</f>
        <v>18172</v>
      </c>
      <c r="D450" s="210">
        <f>'soust.uk.JMK př.č.2'!$L$72</f>
        <v>48</v>
      </c>
      <c r="E450" s="210">
        <f t="shared" si="18"/>
        <v>4193</v>
      </c>
      <c r="F450" s="210">
        <f t="shared" si="19"/>
        <v>3048</v>
      </c>
      <c r="G450" s="262"/>
      <c r="H450" s="194"/>
      <c r="I450" s="262"/>
      <c r="J450" s="262"/>
      <c r="K450" s="194"/>
      <c r="L450" s="220"/>
      <c r="O450" s="220"/>
      <c r="P450" s="210">
        <f t="shared" si="20"/>
        <v>1097</v>
      </c>
    </row>
    <row r="451" spans="1:16" x14ac:dyDescent="0.2">
      <c r="A451" s="216">
        <v>451</v>
      </c>
      <c r="B451" s="255">
        <v>71.58</v>
      </c>
      <c r="C451" s="210">
        <f>'soust.uk.JMK př.č.2'!$O$72+'soust.uk.JMK př.č.2'!$P$72</f>
        <v>18172</v>
      </c>
      <c r="D451" s="210">
        <f>'soust.uk.JMK př.č.2'!$L$72</f>
        <v>48</v>
      </c>
      <c r="E451" s="210">
        <f t="shared" si="18"/>
        <v>4191</v>
      </c>
      <c r="F451" s="210">
        <f t="shared" si="19"/>
        <v>3046</v>
      </c>
      <c r="G451" s="262"/>
      <c r="H451" s="194"/>
      <c r="I451" s="262"/>
      <c r="J451" s="262"/>
      <c r="K451" s="194"/>
      <c r="L451" s="220"/>
      <c r="O451" s="220"/>
      <c r="P451" s="210">
        <f t="shared" si="20"/>
        <v>1097</v>
      </c>
    </row>
    <row r="452" spans="1:16" x14ac:dyDescent="0.2">
      <c r="A452" s="216">
        <v>452</v>
      </c>
      <c r="B452" s="255">
        <v>71.61</v>
      </c>
      <c r="C452" s="210">
        <f>'soust.uk.JMK př.č.2'!$O$72+'soust.uk.JMK př.č.2'!$P$72</f>
        <v>18172</v>
      </c>
      <c r="D452" s="210">
        <f>'soust.uk.JMK př.č.2'!$L$72</f>
        <v>48</v>
      </c>
      <c r="E452" s="210">
        <f t="shared" si="18"/>
        <v>4189</v>
      </c>
      <c r="F452" s="210">
        <f t="shared" si="19"/>
        <v>3045</v>
      </c>
      <c r="G452" s="262"/>
      <c r="H452" s="194"/>
      <c r="I452" s="262"/>
      <c r="J452" s="262"/>
      <c r="K452" s="194"/>
      <c r="L452" s="220"/>
      <c r="O452" s="220"/>
      <c r="P452" s="210">
        <f t="shared" si="20"/>
        <v>1096</v>
      </c>
    </row>
    <row r="453" spans="1:16" x14ac:dyDescent="0.2">
      <c r="A453" s="216">
        <v>453</v>
      </c>
      <c r="B453" s="255">
        <v>71.64</v>
      </c>
      <c r="C453" s="210">
        <f>'soust.uk.JMK př.č.2'!$O$72+'soust.uk.JMK př.č.2'!$P$72</f>
        <v>18172</v>
      </c>
      <c r="D453" s="210">
        <f>'soust.uk.JMK př.č.2'!$L$72</f>
        <v>48</v>
      </c>
      <c r="E453" s="210">
        <f t="shared" si="18"/>
        <v>4188</v>
      </c>
      <c r="F453" s="210">
        <f t="shared" si="19"/>
        <v>3044</v>
      </c>
      <c r="G453" s="262"/>
      <c r="H453" s="194"/>
      <c r="I453" s="262"/>
      <c r="J453" s="262"/>
      <c r="K453" s="194"/>
      <c r="L453" s="220"/>
      <c r="O453" s="220"/>
      <c r="P453" s="210">
        <f t="shared" si="20"/>
        <v>1096</v>
      </c>
    </row>
    <row r="454" spans="1:16" x14ac:dyDescent="0.2">
      <c r="A454" s="216">
        <v>454</v>
      </c>
      <c r="B454" s="255">
        <v>71.67</v>
      </c>
      <c r="C454" s="210">
        <f>'soust.uk.JMK př.č.2'!$O$72+'soust.uk.JMK př.č.2'!$P$72</f>
        <v>18172</v>
      </c>
      <c r="D454" s="210">
        <f>'soust.uk.JMK př.č.2'!$L$72</f>
        <v>48</v>
      </c>
      <c r="E454" s="210">
        <f t="shared" si="18"/>
        <v>4186</v>
      </c>
      <c r="F454" s="210">
        <f t="shared" si="19"/>
        <v>3043</v>
      </c>
      <c r="G454" s="262"/>
      <c r="I454" s="262"/>
      <c r="J454" s="262"/>
      <c r="K454" s="217"/>
      <c r="L454" s="220"/>
      <c r="M454" s="220"/>
      <c r="N454" s="220"/>
      <c r="O454" s="220"/>
      <c r="P454" s="210">
        <f t="shared" si="20"/>
        <v>1095</v>
      </c>
    </row>
    <row r="455" spans="1:16" x14ac:dyDescent="0.2">
      <c r="A455" s="216">
        <v>455</v>
      </c>
      <c r="B455" s="255">
        <v>71.7</v>
      </c>
      <c r="C455" s="210">
        <f>'soust.uk.JMK př.č.2'!$O$72+'soust.uk.JMK př.č.2'!$P$72</f>
        <v>18172</v>
      </c>
      <c r="D455" s="210">
        <f>'soust.uk.JMK př.č.2'!$L$72</f>
        <v>48</v>
      </c>
      <c r="E455" s="210">
        <f t="shared" si="18"/>
        <v>4184</v>
      </c>
      <c r="F455" s="210">
        <f t="shared" si="19"/>
        <v>3041</v>
      </c>
      <c r="G455" s="262"/>
      <c r="I455" s="262"/>
      <c r="J455" s="262"/>
      <c r="K455" s="217"/>
      <c r="L455" s="220"/>
      <c r="M455" s="220"/>
      <c r="N455" s="220"/>
      <c r="O455" s="220"/>
      <c r="P455" s="210">
        <f t="shared" si="20"/>
        <v>1095</v>
      </c>
    </row>
    <row r="456" spans="1:16" x14ac:dyDescent="0.2">
      <c r="A456" s="216">
        <v>456</v>
      </c>
      <c r="B456" s="255">
        <v>71.73</v>
      </c>
      <c r="C456" s="210">
        <f>'soust.uk.JMK př.č.2'!$O$72+'soust.uk.JMK př.č.2'!$P$72</f>
        <v>18172</v>
      </c>
      <c r="D456" s="210">
        <f>'soust.uk.JMK př.č.2'!$L$72</f>
        <v>48</v>
      </c>
      <c r="E456" s="210">
        <f t="shared" si="18"/>
        <v>4182</v>
      </c>
      <c r="F456" s="210">
        <f t="shared" si="19"/>
        <v>3040</v>
      </c>
      <c r="G456" s="262"/>
      <c r="I456" s="262"/>
      <c r="J456" s="262"/>
      <c r="K456" s="217"/>
      <c r="L456" s="220"/>
      <c r="M456" s="220"/>
      <c r="N456" s="220"/>
      <c r="O456" s="220"/>
      <c r="P456" s="210">
        <f t="shared" si="20"/>
        <v>1094</v>
      </c>
    </row>
    <row r="457" spans="1:16" x14ac:dyDescent="0.2">
      <c r="A457" s="216">
        <v>457</v>
      </c>
      <c r="B457" s="255">
        <v>71.760000000000005</v>
      </c>
      <c r="C457" s="210">
        <f>'soust.uk.JMK př.č.2'!$O$72+'soust.uk.JMK př.č.2'!$P$72</f>
        <v>18172</v>
      </c>
      <c r="D457" s="210">
        <f>'soust.uk.JMK př.č.2'!$L$72</f>
        <v>48</v>
      </c>
      <c r="E457" s="210">
        <f t="shared" si="18"/>
        <v>4181</v>
      </c>
      <c r="F457" s="210">
        <f t="shared" si="19"/>
        <v>3039</v>
      </c>
      <c r="G457" s="262"/>
      <c r="I457" s="262"/>
      <c r="J457" s="262"/>
      <c r="K457" s="217"/>
      <c r="L457" s="220"/>
      <c r="M457" s="220"/>
      <c r="N457" s="220"/>
      <c r="O457" s="220"/>
      <c r="P457" s="210">
        <f t="shared" si="20"/>
        <v>1094</v>
      </c>
    </row>
    <row r="458" spans="1:16" x14ac:dyDescent="0.2">
      <c r="A458" s="216">
        <v>458</v>
      </c>
      <c r="B458" s="255">
        <v>71.790000000000006</v>
      </c>
      <c r="C458" s="210">
        <f>'soust.uk.JMK př.č.2'!$O$72+'soust.uk.JMK př.č.2'!$P$72</f>
        <v>18172</v>
      </c>
      <c r="D458" s="210">
        <f>'soust.uk.JMK př.č.2'!$L$72</f>
        <v>48</v>
      </c>
      <c r="E458" s="210">
        <f t="shared" si="18"/>
        <v>4180</v>
      </c>
      <c r="F458" s="210">
        <f t="shared" si="19"/>
        <v>3038</v>
      </c>
      <c r="G458" s="262"/>
      <c r="I458" s="262"/>
      <c r="J458" s="262"/>
      <c r="K458" s="217"/>
      <c r="L458" s="220"/>
      <c r="M458" s="220"/>
      <c r="N458" s="220"/>
      <c r="O458" s="220"/>
      <c r="P458" s="210">
        <f t="shared" si="20"/>
        <v>1094</v>
      </c>
    </row>
    <row r="459" spans="1:16" x14ac:dyDescent="0.2">
      <c r="A459" s="216">
        <v>459</v>
      </c>
      <c r="B459" s="255">
        <v>71.819999999999993</v>
      </c>
      <c r="C459" s="210">
        <f>'soust.uk.JMK př.č.2'!$O$72+'soust.uk.JMK př.č.2'!$P$72</f>
        <v>18172</v>
      </c>
      <c r="D459" s="210">
        <f>'soust.uk.JMK př.č.2'!$L$72</f>
        <v>48</v>
      </c>
      <c r="E459" s="210">
        <f t="shared" si="18"/>
        <v>4177</v>
      </c>
      <c r="F459" s="210">
        <f t="shared" si="19"/>
        <v>3036</v>
      </c>
      <c r="G459" s="262"/>
      <c r="I459" s="262"/>
      <c r="J459" s="262"/>
      <c r="K459" s="217"/>
      <c r="L459" s="220"/>
      <c r="M459" s="220"/>
      <c r="N459" s="220"/>
      <c r="O459" s="220"/>
      <c r="P459" s="210">
        <f t="shared" si="20"/>
        <v>1093</v>
      </c>
    </row>
    <row r="460" spans="1:16" x14ac:dyDescent="0.2">
      <c r="A460" s="216">
        <v>460</v>
      </c>
      <c r="B460" s="255">
        <v>71.849999999999994</v>
      </c>
      <c r="C460" s="210">
        <f>'soust.uk.JMK př.č.2'!$O$72+'soust.uk.JMK př.č.2'!$P$72</f>
        <v>18172</v>
      </c>
      <c r="D460" s="210">
        <f>'soust.uk.JMK př.č.2'!$L$72</f>
        <v>48</v>
      </c>
      <c r="E460" s="210">
        <f t="shared" si="18"/>
        <v>4176</v>
      </c>
      <c r="F460" s="210">
        <f t="shared" si="19"/>
        <v>3035</v>
      </c>
      <c r="G460" s="262"/>
      <c r="I460" s="262"/>
      <c r="J460" s="262"/>
      <c r="K460" s="217"/>
      <c r="L460" s="220"/>
      <c r="M460" s="220"/>
      <c r="N460" s="220"/>
      <c r="O460" s="220"/>
      <c r="P460" s="210">
        <f t="shared" si="20"/>
        <v>1093</v>
      </c>
    </row>
    <row r="461" spans="1:16" x14ac:dyDescent="0.2">
      <c r="A461" s="216">
        <v>461</v>
      </c>
      <c r="B461" s="255">
        <v>71.88</v>
      </c>
      <c r="C461" s="210">
        <f>'soust.uk.JMK př.č.2'!$O$72+'soust.uk.JMK př.č.2'!$P$72</f>
        <v>18172</v>
      </c>
      <c r="D461" s="210">
        <f>'soust.uk.JMK př.č.2'!$L$72</f>
        <v>48</v>
      </c>
      <c r="E461" s="210">
        <f t="shared" si="18"/>
        <v>4174</v>
      </c>
      <c r="F461" s="210">
        <f t="shared" si="19"/>
        <v>3034</v>
      </c>
      <c r="G461" s="262"/>
      <c r="I461" s="262"/>
      <c r="J461" s="262"/>
      <c r="K461" s="217"/>
      <c r="L461" s="220"/>
      <c r="M461" s="220"/>
      <c r="N461" s="220"/>
      <c r="O461" s="220"/>
      <c r="P461" s="210">
        <f t="shared" si="20"/>
        <v>1092</v>
      </c>
    </row>
    <row r="462" spans="1:16" x14ac:dyDescent="0.2">
      <c r="A462" s="216">
        <v>462</v>
      </c>
      <c r="B462" s="255">
        <v>71.91</v>
      </c>
      <c r="C462" s="210">
        <f>'soust.uk.JMK př.č.2'!$O$72+'soust.uk.JMK př.č.2'!$P$72</f>
        <v>18172</v>
      </c>
      <c r="D462" s="210">
        <f>'soust.uk.JMK př.č.2'!$L$72</f>
        <v>48</v>
      </c>
      <c r="E462" s="210">
        <f t="shared" ref="E462:E525" si="21">SUM(F462,P462,D462)</f>
        <v>4172</v>
      </c>
      <c r="F462" s="210">
        <f t="shared" ref="F462:F525" si="22">ROUND(1/B462*C462*12,0)</f>
        <v>3032</v>
      </c>
      <c r="G462" s="262"/>
      <c r="I462" s="262"/>
      <c r="J462" s="262"/>
      <c r="K462" s="217"/>
      <c r="L462" s="220"/>
      <c r="M462" s="220"/>
      <c r="N462" s="220"/>
      <c r="O462" s="220"/>
      <c r="P462" s="210">
        <f t="shared" si="20"/>
        <v>1092</v>
      </c>
    </row>
    <row r="463" spans="1:16" x14ac:dyDescent="0.2">
      <c r="A463" s="216">
        <v>463</v>
      </c>
      <c r="B463" s="255">
        <v>71.930000000000007</v>
      </c>
      <c r="C463" s="210">
        <f>'soust.uk.JMK př.č.2'!$O$72+'soust.uk.JMK př.č.2'!$P$72</f>
        <v>18172</v>
      </c>
      <c r="D463" s="210">
        <f>'soust.uk.JMK př.č.2'!$L$72</f>
        <v>48</v>
      </c>
      <c r="E463" s="210">
        <f t="shared" si="21"/>
        <v>4172</v>
      </c>
      <c r="F463" s="210">
        <f t="shared" si="22"/>
        <v>3032</v>
      </c>
      <c r="G463" s="262"/>
      <c r="I463" s="262"/>
      <c r="J463" s="262"/>
      <c r="K463" s="217"/>
      <c r="L463" s="220"/>
      <c r="M463" s="220"/>
      <c r="N463" s="220"/>
      <c r="O463" s="220"/>
      <c r="P463" s="210">
        <f t="shared" ref="P463:P526" si="23">ROUND((F463*36%),0)</f>
        <v>1092</v>
      </c>
    </row>
    <row r="464" spans="1:16" x14ac:dyDescent="0.2">
      <c r="A464" s="216">
        <v>464</v>
      </c>
      <c r="B464" s="255">
        <v>71.959999999999994</v>
      </c>
      <c r="C464" s="210">
        <f>'soust.uk.JMK př.č.2'!$O$72+'soust.uk.JMK př.č.2'!$P$72</f>
        <v>18172</v>
      </c>
      <c r="D464" s="210">
        <f>'soust.uk.JMK př.č.2'!$L$72</f>
        <v>48</v>
      </c>
      <c r="E464" s="210">
        <f t="shared" si="21"/>
        <v>4169</v>
      </c>
      <c r="F464" s="210">
        <f t="shared" si="22"/>
        <v>3030</v>
      </c>
      <c r="G464" s="262"/>
      <c r="I464" s="262"/>
      <c r="J464" s="262"/>
      <c r="K464" s="217"/>
      <c r="L464" s="220"/>
      <c r="M464" s="220"/>
      <c r="N464" s="220"/>
      <c r="O464" s="220"/>
      <c r="P464" s="210">
        <f t="shared" si="23"/>
        <v>1091</v>
      </c>
    </row>
    <row r="465" spans="1:16" x14ac:dyDescent="0.2">
      <c r="A465" s="216">
        <v>465</v>
      </c>
      <c r="B465" s="255">
        <v>71.989999999999995</v>
      </c>
      <c r="C465" s="210">
        <f>'soust.uk.JMK př.č.2'!$O$72+'soust.uk.JMK př.č.2'!$P$72</f>
        <v>18172</v>
      </c>
      <c r="D465" s="210">
        <f>'soust.uk.JMK př.č.2'!$L$72</f>
        <v>48</v>
      </c>
      <c r="E465" s="210">
        <f t="shared" si="21"/>
        <v>4167</v>
      </c>
      <c r="F465" s="210">
        <f t="shared" si="22"/>
        <v>3029</v>
      </c>
      <c r="G465" s="262"/>
      <c r="I465" s="262"/>
      <c r="J465" s="262"/>
      <c r="K465" s="217"/>
      <c r="L465" s="220"/>
      <c r="M465" s="220"/>
      <c r="N465" s="220"/>
      <c r="O465" s="220"/>
      <c r="P465" s="210">
        <f t="shared" si="23"/>
        <v>1090</v>
      </c>
    </row>
    <row r="466" spans="1:16" x14ac:dyDescent="0.2">
      <c r="A466" s="216">
        <v>466</v>
      </c>
      <c r="B466" s="255">
        <v>72.02</v>
      </c>
      <c r="C466" s="210">
        <f>'soust.uk.JMK př.č.2'!$O$72+'soust.uk.JMK př.č.2'!$P$72</f>
        <v>18172</v>
      </c>
      <c r="D466" s="210">
        <f>'soust.uk.JMK př.č.2'!$L$72</f>
        <v>48</v>
      </c>
      <c r="E466" s="210">
        <f t="shared" si="21"/>
        <v>4166</v>
      </c>
      <c r="F466" s="210">
        <f t="shared" si="22"/>
        <v>3028</v>
      </c>
      <c r="G466" s="262"/>
      <c r="I466" s="262"/>
      <c r="J466" s="262"/>
      <c r="K466" s="217"/>
      <c r="L466" s="220"/>
      <c r="M466" s="220"/>
      <c r="N466" s="220"/>
      <c r="O466" s="220"/>
      <c r="P466" s="210">
        <f t="shared" si="23"/>
        <v>1090</v>
      </c>
    </row>
    <row r="467" spans="1:16" x14ac:dyDescent="0.2">
      <c r="A467" s="216">
        <v>467</v>
      </c>
      <c r="B467" s="255">
        <v>72.05</v>
      </c>
      <c r="C467" s="210">
        <f>'soust.uk.JMK př.č.2'!$O$72+'soust.uk.JMK př.č.2'!$P$72</f>
        <v>18172</v>
      </c>
      <c r="D467" s="210">
        <f>'soust.uk.JMK př.č.2'!$L$72</f>
        <v>48</v>
      </c>
      <c r="E467" s="210">
        <f t="shared" si="21"/>
        <v>4165</v>
      </c>
      <c r="F467" s="210">
        <f t="shared" si="22"/>
        <v>3027</v>
      </c>
      <c r="G467" s="262"/>
      <c r="I467" s="262"/>
      <c r="J467" s="262"/>
      <c r="K467" s="217"/>
      <c r="L467" s="220"/>
      <c r="M467" s="220"/>
      <c r="N467" s="220"/>
      <c r="O467" s="220"/>
      <c r="P467" s="210">
        <f t="shared" si="23"/>
        <v>1090</v>
      </c>
    </row>
    <row r="468" spans="1:16" x14ac:dyDescent="0.2">
      <c r="A468" s="216">
        <v>468</v>
      </c>
      <c r="B468" s="255">
        <v>72.08</v>
      </c>
      <c r="C468" s="210">
        <f>'soust.uk.JMK př.č.2'!$O$72+'soust.uk.JMK př.č.2'!$P$72</f>
        <v>18172</v>
      </c>
      <c r="D468" s="210">
        <f>'soust.uk.JMK př.č.2'!$L$72</f>
        <v>48</v>
      </c>
      <c r="E468" s="210">
        <f t="shared" si="21"/>
        <v>4162</v>
      </c>
      <c r="F468" s="210">
        <f t="shared" si="22"/>
        <v>3025</v>
      </c>
      <c r="G468" s="262"/>
      <c r="I468" s="262"/>
      <c r="J468" s="262"/>
      <c r="K468" s="217"/>
      <c r="L468" s="220"/>
      <c r="M468" s="220"/>
      <c r="N468" s="220"/>
      <c r="O468" s="220"/>
      <c r="P468" s="210">
        <f t="shared" si="23"/>
        <v>1089</v>
      </c>
    </row>
    <row r="469" spans="1:16" x14ac:dyDescent="0.2">
      <c r="A469" s="216">
        <v>469</v>
      </c>
      <c r="B469" s="255">
        <v>72.11</v>
      </c>
      <c r="C469" s="210">
        <f>'soust.uk.JMK př.č.2'!$O$72+'soust.uk.JMK př.č.2'!$P$72</f>
        <v>18172</v>
      </c>
      <c r="D469" s="210">
        <f>'soust.uk.JMK př.č.2'!$L$72</f>
        <v>48</v>
      </c>
      <c r="E469" s="210">
        <f t="shared" si="21"/>
        <v>4161</v>
      </c>
      <c r="F469" s="210">
        <f t="shared" si="22"/>
        <v>3024</v>
      </c>
      <c r="G469" s="262"/>
      <c r="I469" s="262"/>
      <c r="J469" s="262"/>
      <c r="K469" s="217"/>
      <c r="L469" s="220"/>
      <c r="M469" s="220"/>
      <c r="N469" s="220"/>
      <c r="O469" s="220"/>
      <c r="P469" s="210">
        <f t="shared" si="23"/>
        <v>1089</v>
      </c>
    </row>
    <row r="470" spans="1:16" x14ac:dyDescent="0.2">
      <c r="A470" s="216">
        <v>470</v>
      </c>
      <c r="B470" s="255">
        <v>72.14</v>
      </c>
      <c r="C470" s="210">
        <f>'soust.uk.JMK př.č.2'!$O$72+'soust.uk.JMK př.č.2'!$P$72</f>
        <v>18172</v>
      </c>
      <c r="D470" s="210">
        <f>'soust.uk.JMK př.č.2'!$L$72</f>
        <v>48</v>
      </c>
      <c r="E470" s="210">
        <f t="shared" si="21"/>
        <v>4159</v>
      </c>
      <c r="F470" s="210">
        <f t="shared" si="22"/>
        <v>3023</v>
      </c>
      <c r="G470" s="262"/>
      <c r="I470" s="262"/>
      <c r="J470" s="262"/>
      <c r="K470" s="217"/>
      <c r="L470" s="220"/>
      <c r="M470" s="220"/>
      <c r="N470" s="220"/>
      <c r="O470" s="220"/>
      <c r="P470" s="210">
        <f t="shared" si="23"/>
        <v>1088</v>
      </c>
    </row>
    <row r="471" spans="1:16" x14ac:dyDescent="0.2">
      <c r="A471" s="216">
        <v>471</v>
      </c>
      <c r="B471" s="255">
        <v>72.16</v>
      </c>
      <c r="C471" s="210">
        <f>'soust.uk.JMK př.č.2'!$O$72+'soust.uk.JMK př.č.2'!$P$72</f>
        <v>18172</v>
      </c>
      <c r="D471" s="210">
        <f>'soust.uk.JMK př.č.2'!$L$72</f>
        <v>48</v>
      </c>
      <c r="E471" s="210">
        <f t="shared" si="21"/>
        <v>4158</v>
      </c>
      <c r="F471" s="210">
        <f t="shared" si="22"/>
        <v>3022</v>
      </c>
      <c r="G471" s="262"/>
      <c r="I471" s="262"/>
      <c r="J471" s="262"/>
      <c r="K471" s="217"/>
      <c r="L471" s="220"/>
      <c r="M471" s="220"/>
      <c r="N471" s="220"/>
      <c r="O471" s="220"/>
      <c r="P471" s="210">
        <f t="shared" si="23"/>
        <v>1088</v>
      </c>
    </row>
    <row r="472" spans="1:16" x14ac:dyDescent="0.2">
      <c r="A472" s="216">
        <v>472</v>
      </c>
      <c r="B472" s="255">
        <v>72.19</v>
      </c>
      <c r="C472" s="210">
        <f>'soust.uk.JMK př.č.2'!$O$72+'soust.uk.JMK př.č.2'!$P$72</f>
        <v>18172</v>
      </c>
      <c r="D472" s="210">
        <f>'soust.uk.JMK př.č.2'!$L$72</f>
        <v>48</v>
      </c>
      <c r="E472" s="210">
        <f t="shared" si="21"/>
        <v>4157</v>
      </c>
      <c r="F472" s="210">
        <f t="shared" si="22"/>
        <v>3021</v>
      </c>
      <c r="G472" s="262"/>
      <c r="I472" s="262"/>
      <c r="J472" s="262"/>
      <c r="K472" s="217"/>
      <c r="L472" s="220"/>
      <c r="M472" s="220"/>
      <c r="N472" s="220"/>
      <c r="O472" s="220"/>
      <c r="P472" s="210">
        <f t="shared" si="23"/>
        <v>1088</v>
      </c>
    </row>
    <row r="473" spans="1:16" x14ac:dyDescent="0.2">
      <c r="A473" s="216">
        <v>473</v>
      </c>
      <c r="B473" s="255">
        <v>72.22</v>
      </c>
      <c r="C473" s="210">
        <f>'soust.uk.JMK př.č.2'!$O$72+'soust.uk.JMK př.č.2'!$P$72</f>
        <v>18172</v>
      </c>
      <c r="D473" s="210">
        <f>'soust.uk.JMK př.č.2'!$L$72</f>
        <v>48</v>
      </c>
      <c r="E473" s="210">
        <f t="shared" si="21"/>
        <v>4154</v>
      </c>
      <c r="F473" s="210">
        <f t="shared" si="22"/>
        <v>3019</v>
      </c>
      <c r="G473" s="262"/>
      <c r="I473" s="262"/>
      <c r="J473" s="262"/>
      <c r="K473" s="217"/>
      <c r="L473" s="220"/>
      <c r="M473" s="220"/>
      <c r="N473" s="220"/>
      <c r="O473" s="220"/>
      <c r="P473" s="210">
        <f t="shared" si="23"/>
        <v>1087</v>
      </c>
    </row>
    <row r="474" spans="1:16" x14ac:dyDescent="0.2">
      <c r="A474" s="216">
        <v>474</v>
      </c>
      <c r="B474" s="255">
        <v>72.25</v>
      </c>
      <c r="C474" s="210">
        <f>'soust.uk.JMK př.č.2'!$O$72+'soust.uk.JMK př.č.2'!$P$72</f>
        <v>18172</v>
      </c>
      <c r="D474" s="210">
        <f>'soust.uk.JMK př.č.2'!$L$72</f>
        <v>48</v>
      </c>
      <c r="E474" s="210">
        <f t="shared" si="21"/>
        <v>4152</v>
      </c>
      <c r="F474" s="210">
        <f t="shared" si="22"/>
        <v>3018</v>
      </c>
      <c r="G474" s="262"/>
      <c r="I474" s="262"/>
      <c r="J474" s="262"/>
      <c r="K474" s="217"/>
      <c r="L474" s="220"/>
      <c r="M474" s="220"/>
      <c r="N474" s="220"/>
      <c r="O474" s="220"/>
      <c r="P474" s="210">
        <f t="shared" si="23"/>
        <v>1086</v>
      </c>
    </row>
    <row r="475" spans="1:16" x14ac:dyDescent="0.2">
      <c r="A475" s="216">
        <v>475</v>
      </c>
      <c r="B475" s="255">
        <v>72.28</v>
      </c>
      <c r="C475" s="210">
        <f>'soust.uk.JMK př.č.2'!$O$72+'soust.uk.JMK př.č.2'!$P$72</f>
        <v>18172</v>
      </c>
      <c r="D475" s="210">
        <f>'soust.uk.JMK př.č.2'!$L$72</f>
        <v>48</v>
      </c>
      <c r="E475" s="210">
        <f t="shared" si="21"/>
        <v>4151</v>
      </c>
      <c r="F475" s="210">
        <f t="shared" si="22"/>
        <v>3017</v>
      </c>
      <c r="G475" s="262"/>
      <c r="I475" s="262"/>
      <c r="J475" s="262"/>
      <c r="K475" s="217"/>
      <c r="L475" s="220"/>
      <c r="M475" s="220"/>
      <c r="N475" s="220"/>
      <c r="O475" s="220"/>
      <c r="P475" s="210">
        <f t="shared" si="23"/>
        <v>1086</v>
      </c>
    </row>
    <row r="476" spans="1:16" x14ac:dyDescent="0.2">
      <c r="A476" s="216">
        <v>476</v>
      </c>
      <c r="B476" s="255">
        <v>72.3</v>
      </c>
      <c r="C476" s="210">
        <f>'soust.uk.JMK př.č.2'!$O$72+'soust.uk.JMK př.č.2'!$P$72</f>
        <v>18172</v>
      </c>
      <c r="D476" s="210">
        <f>'soust.uk.JMK př.č.2'!$L$72</f>
        <v>48</v>
      </c>
      <c r="E476" s="210">
        <f t="shared" si="21"/>
        <v>4150</v>
      </c>
      <c r="F476" s="210">
        <f t="shared" si="22"/>
        <v>3016</v>
      </c>
      <c r="G476" s="262"/>
      <c r="I476" s="262"/>
      <c r="J476" s="262"/>
      <c r="K476" s="217"/>
      <c r="L476" s="220"/>
      <c r="M476" s="220"/>
      <c r="N476" s="220"/>
      <c r="O476" s="220"/>
      <c r="P476" s="210">
        <f t="shared" si="23"/>
        <v>1086</v>
      </c>
    </row>
    <row r="477" spans="1:16" x14ac:dyDescent="0.2">
      <c r="A477" s="216">
        <v>477</v>
      </c>
      <c r="B477" s="255">
        <v>72.33</v>
      </c>
      <c r="C477" s="210">
        <f>'soust.uk.JMK př.č.2'!$O$72+'soust.uk.JMK př.č.2'!$P$72</f>
        <v>18172</v>
      </c>
      <c r="D477" s="210">
        <f>'soust.uk.JMK př.č.2'!$L$72</f>
        <v>48</v>
      </c>
      <c r="E477" s="210">
        <f t="shared" si="21"/>
        <v>4148</v>
      </c>
      <c r="F477" s="210">
        <f t="shared" si="22"/>
        <v>3015</v>
      </c>
      <c r="G477" s="262"/>
      <c r="I477" s="262"/>
      <c r="J477" s="262"/>
      <c r="K477" s="217"/>
      <c r="L477" s="220"/>
      <c r="M477" s="220"/>
      <c r="N477" s="220"/>
      <c r="O477" s="220"/>
      <c r="P477" s="210">
        <f t="shared" si="23"/>
        <v>1085</v>
      </c>
    </row>
    <row r="478" spans="1:16" x14ac:dyDescent="0.2">
      <c r="A478" s="216">
        <v>478</v>
      </c>
      <c r="B478" s="255">
        <v>72.36</v>
      </c>
      <c r="C478" s="210">
        <f>'soust.uk.JMK př.č.2'!$O$72+'soust.uk.JMK př.č.2'!$P$72</f>
        <v>18172</v>
      </c>
      <c r="D478" s="210">
        <f>'soust.uk.JMK př.č.2'!$L$72</f>
        <v>48</v>
      </c>
      <c r="E478" s="210">
        <f t="shared" si="21"/>
        <v>4147</v>
      </c>
      <c r="F478" s="210">
        <f t="shared" si="22"/>
        <v>3014</v>
      </c>
      <c r="G478" s="262"/>
      <c r="I478" s="262"/>
      <c r="J478" s="262"/>
      <c r="K478" s="217"/>
      <c r="L478" s="220"/>
      <c r="M478" s="220"/>
      <c r="N478" s="220"/>
      <c r="O478" s="220"/>
      <c r="P478" s="210">
        <f t="shared" si="23"/>
        <v>1085</v>
      </c>
    </row>
    <row r="479" spans="1:16" x14ac:dyDescent="0.2">
      <c r="A479" s="216">
        <v>479</v>
      </c>
      <c r="B479" s="255">
        <v>72.39</v>
      </c>
      <c r="C479" s="210">
        <f>'soust.uk.JMK př.č.2'!$O$72+'soust.uk.JMK př.č.2'!$P$72</f>
        <v>18172</v>
      </c>
      <c r="D479" s="210">
        <f>'soust.uk.JMK př.č.2'!$L$72</f>
        <v>48</v>
      </c>
      <c r="E479" s="210">
        <f t="shared" si="21"/>
        <v>4144</v>
      </c>
      <c r="F479" s="210">
        <f t="shared" si="22"/>
        <v>3012</v>
      </c>
      <c r="G479" s="262"/>
      <c r="I479" s="262"/>
      <c r="J479" s="262"/>
      <c r="K479" s="217"/>
      <c r="L479" s="220"/>
      <c r="M479" s="220"/>
      <c r="N479" s="220"/>
      <c r="O479" s="220"/>
      <c r="P479" s="210">
        <f t="shared" si="23"/>
        <v>1084</v>
      </c>
    </row>
    <row r="480" spans="1:16" x14ac:dyDescent="0.2">
      <c r="A480" s="216">
        <v>480</v>
      </c>
      <c r="B480" s="255">
        <v>72.41</v>
      </c>
      <c r="C480" s="210">
        <f>'soust.uk.JMK př.č.2'!$O$72+'soust.uk.JMK př.č.2'!$P$72</f>
        <v>18172</v>
      </c>
      <c r="D480" s="210">
        <f>'soust.uk.JMK př.č.2'!$L$72</f>
        <v>48</v>
      </c>
      <c r="E480" s="210">
        <f t="shared" si="21"/>
        <v>4144</v>
      </c>
      <c r="F480" s="210">
        <f t="shared" si="22"/>
        <v>3012</v>
      </c>
      <c r="G480" s="262"/>
      <c r="I480" s="262"/>
      <c r="J480" s="262"/>
      <c r="K480" s="217"/>
      <c r="L480" s="220"/>
      <c r="M480" s="220"/>
      <c r="N480" s="220"/>
      <c r="O480" s="220"/>
      <c r="P480" s="210">
        <f t="shared" si="23"/>
        <v>1084</v>
      </c>
    </row>
    <row r="481" spans="1:16" x14ac:dyDescent="0.2">
      <c r="A481" s="216">
        <v>481</v>
      </c>
      <c r="B481" s="255">
        <v>72.44</v>
      </c>
      <c r="C481" s="210">
        <f>'soust.uk.JMK př.č.2'!$O$72+'soust.uk.JMK př.č.2'!$P$72</f>
        <v>18172</v>
      </c>
      <c r="D481" s="210">
        <f>'soust.uk.JMK př.č.2'!$L$72</f>
        <v>48</v>
      </c>
      <c r="E481" s="210">
        <f t="shared" si="21"/>
        <v>4142</v>
      </c>
      <c r="F481" s="210">
        <f t="shared" si="22"/>
        <v>3010</v>
      </c>
      <c r="G481" s="262"/>
      <c r="I481" s="262"/>
      <c r="J481" s="262"/>
      <c r="K481" s="217"/>
      <c r="L481" s="220"/>
      <c r="M481" s="220"/>
      <c r="N481" s="220"/>
      <c r="O481" s="220"/>
      <c r="P481" s="210">
        <f t="shared" si="23"/>
        <v>1084</v>
      </c>
    </row>
    <row r="482" spans="1:16" x14ac:dyDescent="0.2">
      <c r="A482" s="216">
        <v>482</v>
      </c>
      <c r="B482" s="255">
        <v>72.47</v>
      </c>
      <c r="C482" s="210">
        <f>'soust.uk.JMK př.č.2'!$O$72+'soust.uk.JMK př.č.2'!$P$72</f>
        <v>18172</v>
      </c>
      <c r="D482" s="210">
        <f>'soust.uk.JMK př.č.2'!$L$72</f>
        <v>48</v>
      </c>
      <c r="E482" s="210">
        <f t="shared" si="21"/>
        <v>4140</v>
      </c>
      <c r="F482" s="210">
        <f t="shared" si="22"/>
        <v>3009</v>
      </c>
      <c r="G482" s="262"/>
      <c r="I482" s="262"/>
      <c r="J482" s="262"/>
      <c r="K482" s="217"/>
      <c r="L482" s="220"/>
      <c r="M482" s="220"/>
      <c r="N482" s="220"/>
      <c r="O482" s="220"/>
      <c r="P482" s="210">
        <f t="shared" si="23"/>
        <v>1083</v>
      </c>
    </row>
    <row r="483" spans="1:16" x14ac:dyDescent="0.2">
      <c r="A483" s="216">
        <v>483</v>
      </c>
      <c r="B483" s="255">
        <v>72.5</v>
      </c>
      <c r="C483" s="210">
        <f>'soust.uk.JMK př.č.2'!$O$72+'soust.uk.JMK př.č.2'!$P$72</f>
        <v>18172</v>
      </c>
      <c r="D483" s="210">
        <f>'soust.uk.JMK př.č.2'!$L$72</f>
        <v>48</v>
      </c>
      <c r="E483" s="210">
        <f t="shared" si="21"/>
        <v>4139</v>
      </c>
      <c r="F483" s="210">
        <f t="shared" si="22"/>
        <v>3008</v>
      </c>
      <c r="G483" s="262"/>
      <c r="I483" s="262"/>
      <c r="J483" s="262"/>
      <c r="K483" s="217"/>
      <c r="L483" s="220"/>
      <c r="M483" s="220"/>
      <c r="N483" s="220"/>
      <c r="O483" s="220"/>
      <c r="P483" s="210">
        <f t="shared" si="23"/>
        <v>1083</v>
      </c>
    </row>
    <row r="484" spans="1:16" x14ac:dyDescent="0.2">
      <c r="A484" s="216">
        <v>484</v>
      </c>
      <c r="B484" s="255">
        <v>72.52</v>
      </c>
      <c r="C484" s="210">
        <f>'soust.uk.JMK př.č.2'!$O$72+'soust.uk.JMK př.č.2'!$P$72</f>
        <v>18172</v>
      </c>
      <c r="D484" s="210">
        <f>'soust.uk.JMK př.č.2'!$L$72</f>
        <v>48</v>
      </c>
      <c r="E484" s="210">
        <f t="shared" si="21"/>
        <v>4138</v>
      </c>
      <c r="F484" s="210">
        <f t="shared" si="22"/>
        <v>3007</v>
      </c>
      <c r="G484" s="262"/>
      <c r="I484" s="262"/>
      <c r="J484" s="262"/>
      <c r="K484" s="217"/>
      <c r="L484" s="220"/>
      <c r="M484" s="220"/>
      <c r="N484" s="220"/>
      <c r="O484" s="220"/>
      <c r="P484" s="210">
        <f t="shared" si="23"/>
        <v>1083</v>
      </c>
    </row>
    <row r="485" spans="1:16" x14ac:dyDescent="0.2">
      <c r="A485" s="216">
        <v>485</v>
      </c>
      <c r="B485" s="255">
        <v>72.55</v>
      </c>
      <c r="C485" s="210">
        <f>'soust.uk.JMK př.č.2'!$O$72+'soust.uk.JMK př.č.2'!$P$72</f>
        <v>18172</v>
      </c>
      <c r="D485" s="210">
        <f>'soust.uk.JMK př.č.2'!$L$72</f>
        <v>48</v>
      </c>
      <c r="E485" s="210">
        <f t="shared" si="21"/>
        <v>4136</v>
      </c>
      <c r="F485" s="210">
        <f t="shared" si="22"/>
        <v>3006</v>
      </c>
      <c r="G485" s="262"/>
      <c r="I485" s="262"/>
      <c r="J485" s="262"/>
      <c r="K485" s="217"/>
      <c r="L485" s="220"/>
      <c r="M485" s="220"/>
      <c r="N485" s="220"/>
      <c r="O485" s="220"/>
      <c r="P485" s="210">
        <f t="shared" si="23"/>
        <v>1082</v>
      </c>
    </row>
    <row r="486" spans="1:16" x14ac:dyDescent="0.2">
      <c r="A486" s="216">
        <v>486</v>
      </c>
      <c r="B486" s="255">
        <v>72.58</v>
      </c>
      <c r="C486" s="210">
        <f>'soust.uk.JMK př.č.2'!$O$72+'soust.uk.JMK př.č.2'!$P$72</f>
        <v>18172</v>
      </c>
      <c r="D486" s="210">
        <f>'soust.uk.JMK př.č.2'!$L$72</f>
        <v>48</v>
      </c>
      <c r="E486" s="210">
        <f t="shared" si="21"/>
        <v>4133</v>
      </c>
      <c r="F486" s="210">
        <f t="shared" si="22"/>
        <v>3004</v>
      </c>
      <c r="G486" s="262"/>
      <c r="I486" s="262"/>
      <c r="J486" s="262"/>
      <c r="K486" s="217"/>
      <c r="L486" s="220"/>
      <c r="M486" s="220"/>
      <c r="N486" s="220"/>
      <c r="O486" s="220"/>
      <c r="P486" s="210">
        <f t="shared" si="23"/>
        <v>1081</v>
      </c>
    </row>
    <row r="487" spans="1:16" x14ac:dyDescent="0.2">
      <c r="A487" s="216">
        <v>487</v>
      </c>
      <c r="B487" s="255">
        <v>72.61</v>
      </c>
      <c r="C487" s="210">
        <f>'soust.uk.JMK př.č.2'!$O$72+'soust.uk.JMK př.č.2'!$P$72</f>
        <v>18172</v>
      </c>
      <c r="D487" s="210">
        <f>'soust.uk.JMK př.č.2'!$L$72</f>
        <v>48</v>
      </c>
      <c r="E487" s="210">
        <f t="shared" si="21"/>
        <v>4132</v>
      </c>
      <c r="F487" s="210">
        <f t="shared" si="22"/>
        <v>3003</v>
      </c>
      <c r="G487" s="262"/>
      <c r="I487" s="262"/>
      <c r="J487" s="262"/>
      <c r="K487" s="217"/>
      <c r="L487" s="220"/>
      <c r="M487" s="220"/>
      <c r="N487" s="220"/>
      <c r="O487" s="220"/>
      <c r="P487" s="210">
        <f t="shared" si="23"/>
        <v>1081</v>
      </c>
    </row>
    <row r="488" spans="1:16" x14ac:dyDescent="0.2">
      <c r="A488" s="216">
        <v>488</v>
      </c>
      <c r="B488" s="255">
        <v>72.63</v>
      </c>
      <c r="C488" s="210">
        <f>'soust.uk.JMK př.č.2'!$O$72+'soust.uk.JMK př.č.2'!$P$72</f>
        <v>18172</v>
      </c>
      <c r="D488" s="210">
        <f>'soust.uk.JMK př.č.2'!$L$72</f>
        <v>48</v>
      </c>
      <c r="E488" s="210">
        <f t="shared" si="21"/>
        <v>4131</v>
      </c>
      <c r="F488" s="210">
        <f t="shared" si="22"/>
        <v>3002</v>
      </c>
      <c r="G488" s="262"/>
      <c r="I488" s="262"/>
      <c r="J488" s="262"/>
      <c r="K488" s="217"/>
      <c r="L488" s="220"/>
      <c r="M488" s="220"/>
      <c r="N488" s="220"/>
      <c r="O488" s="220"/>
      <c r="P488" s="210">
        <f t="shared" si="23"/>
        <v>1081</v>
      </c>
    </row>
    <row r="489" spans="1:16" x14ac:dyDescent="0.2">
      <c r="A489" s="216">
        <v>489</v>
      </c>
      <c r="B489" s="255">
        <v>72.66</v>
      </c>
      <c r="C489" s="210">
        <f>'soust.uk.JMK př.č.2'!$O$72+'soust.uk.JMK př.č.2'!$P$72</f>
        <v>18172</v>
      </c>
      <c r="D489" s="210">
        <f>'soust.uk.JMK př.č.2'!$L$72</f>
        <v>48</v>
      </c>
      <c r="E489" s="210">
        <f t="shared" si="21"/>
        <v>4129</v>
      </c>
      <c r="F489" s="210">
        <f t="shared" si="22"/>
        <v>3001</v>
      </c>
      <c r="G489" s="262"/>
      <c r="I489" s="262"/>
      <c r="J489" s="262"/>
      <c r="K489" s="217"/>
      <c r="L489" s="220"/>
      <c r="M489" s="220"/>
      <c r="N489" s="220"/>
      <c r="O489" s="220"/>
      <c r="P489" s="210">
        <f t="shared" si="23"/>
        <v>1080</v>
      </c>
    </row>
    <row r="490" spans="1:16" x14ac:dyDescent="0.2">
      <c r="A490" s="216">
        <v>490</v>
      </c>
      <c r="B490" s="255">
        <v>72.69</v>
      </c>
      <c r="C490" s="210">
        <f>'soust.uk.JMK př.č.2'!$O$72+'soust.uk.JMK př.č.2'!$P$72</f>
        <v>18172</v>
      </c>
      <c r="D490" s="210">
        <f>'soust.uk.JMK př.č.2'!$L$72</f>
        <v>48</v>
      </c>
      <c r="E490" s="210">
        <f t="shared" si="21"/>
        <v>4128</v>
      </c>
      <c r="F490" s="210">
        <f t="shared" si="22"/>
        <v>3000</v>
      </c>
      <c r="G490" s="262"/>
      <c r="I490" s="262"/>
      <c r="J490" s="262"/>
      <c r="K490" s="217"/>
      <c r="L490" s="220"/>
      <c r="M490" s="220"/>
      <c r="N490" s="220"/>
      <c r="O490" s="220"/>
      <c r="P490" s="210">
        <f t="shared" si="23"/>
        <v>1080</v>
      </c>
    </row>
    <row r="491" spans="1:16" x14ac:dyDescent="0.2">
      <c r="A491" s="216">
        <v>491</v>
      </c>
      <c r="B491" s="255">
        <v>72.709999999999994</v>
      </c>
      <c r="C491" s="210">
        <f>'soust.uk.JMK př.č.2'!$O$72+'soust.uk.JMK př.č.2'!$P$72</f>
        <v>18172</v>
      </c>
      <c r="D491" s="210">
        <f>'soust.uk.JMK př.č.2'!$L$72</f>
        <v>48</v>
      </c>
      <c r="E491" s="210">
        <f t="shared" si="21"/>
        <v>4127</v>
      </c>
      <c r="F491" s="210">
        <f t="shared" si="22"/>
        <v>2999</v>
      </c>
      <c r="G491" s="262"/>
      <c r="I491" s="262"/>
      <c r="J491" s="262"/>
      <c r="K491" s="217"/>
      <c r="L491" s="220"/>
      <c r="M491" s="220"/>
      <c r="N491" s="220"/>
      <c r="O491" s="220"/>
      <c r="P491" s="210">
        <f t="shared" si="23"/>
        <v>1080</v>
      </c>
    </row>
    <row r="492" spans="1:16" x14ac:dyDescent="0.2">
      <c r="A492" s="216">
        <v>492</v>
      </c>
      <c r="B492" s="255">
        <v>72.739999999999995</v>
      </c>
      <c r="C492" s="210">
        <f>'soust.uk.JMK př.č.2'!$O$72+'soust.uk.JMK př.č.2'!$P$72</f>
        <v>18172</v>
      </c>
      <c r="D492" s="210">
        <f>'soust.uk.JMK př.č.2'!$L$72</f>
        <v>48</v>
      </c>
      <c r="E492" s="210">
        <f t="shared" si="21"/>
        <v>4125</v>
      </c>
      <c r="F492" s="210">
        <f t="shared" si="22"/>
        <v>2998</v>
      </c>
      <c r="G492" s="262"/>
      <c r="I492" s="262"/>
      <c r="J492" s="262"/>
      <c r="K492" s="217"/>
      <c r="L492" s="220"/>
      <c r="M492" s="220"/>
      <c r="N492" s="220"/>
      <c r="O492" s="220"/>
      <c r="P492" s="210">
        <f t="shared" si="23"/>
        <v>1079</v>
      </c>
    </row>
    <row r="493" spans="1:16" x14ac:dyDescent="0.2">
      <c r="A493" s="216">
        <v>493</v>
      </c>
      <c r="B493" s="255">
        <v>72.77</v>
      </c>
      <c r="C493" s="210">
        <f>'soust.uk.JMK př.č.2'!$O$72+'soust.uk.JMK př.č.2'!$P$72</f>
        <v>18172</v>
      </c>
      <c r="D493" s="210">
        <f>'soust.uk.JMK př.č.2'!$L$72</f>
        <v>48</v>
      </c>
      <c r="E493" s="210">
        <f t="shared" si="21"/>
        <v>4124</v>
      </c>
      <c r="F493" s="210">
        <f t="shared" si="22"/>
        <v>2997</v>
      </c>
      <c r="G493" s="262"/>
      <c r="I493" s="262"/>
      <c r="J493" s="262"/>
      <c r="K493" s="217"/>
      <c r="L493" s="220"/>
      <c r="M493" s="220"/>
      <c r="N493" s="220"/>
      <c r="O493" s="220"/>
      <c r="P493" s="210">
        <f t="shared" si="23"/>
        <v>1079</v>
      </c>
    </row>
    <row r="494" spans="1:16" x14ac:dyDescent="0.2">
      <c r="A494" s="216">
        <v>494</v>
      </c>
      <c r="B494" s="255">
        <v>72.790000000000006</v>
      </c>
      <c r="C494" s="210">
        <f>'soust.uk.JMK př.č.2'!$O$72+'soust.uk.JMK př.č.2'!$P$72</f>
        <v>18172</v>
      </c>
      <c r="D494" s="210">
        <f>'soust.uk.JMK př.č.2'!$L$72</f>
        <v>48</v>
      </c>
      <c r="E494" s="210">
        <f t="shared" si="21"/>
        <v>4123</v>
      </c>
      <c r="F494" s="210">
        <f t="shared" si="22"/>
        <v>2996</v>
      </c>
      <c r="G494" s="262"/>
      <c r="I494" s="262"/>
      <c r="J494" s="262"/>
      <c r="K494" s="217"/>
      <c r="L494" s="220"/>
      <c r="M494" s="220"/>
      <c r="N494" s="220"/>
      <c r="O494" s="220"/>
      <c r="P494" s="210">
        <f t="shared" si="23"/>
        <v>1079</v>
      </c>
    </row>
    <row r="495" spans="1:16" x14ac:dyDescent="0.2">
      <c r="A495" s="216">
        <v>495</v>
      </c>
      <c r="B495" s="255">
        <v>72.819999999999993</v>
      </c>
      <c r="C495" s="210">
        <f>'soust.uk.JMK př.č.2'!$O$72+'soust.uk.JMK př.č.2'!$P$72</f>
        <v>18172</v>
      </c>
      <c r="D495" s="210">
        <f>'soust.uk.JMK př.č.2'!$L$72</f>
        <v>48</v>
      </c>
      <c r="E495" s="210">
        <f t="shared" si="21"/>
        <v>4121</v>
      </c>
      <c r="F495" s="210">
        <f t="shared" si="22"/>
        <v>2995</v>
      </c>
      <c r="G495" s="262"/>
      <c r="I495" s="262"/>
      <c r="J495" s="262"/>
      <c r="K495" s="217"/>
      <c r="L495" s="220"/>
      <c r="M495" s="220"/>
      <c r="N495" s="220"/>
      <c r="O495" s="220"/>
      <c r="P495" s="210">
        <f t="shared" si="23"/>
        <v>1078</v>
      </c>
    </row>
    <row r="496" spans="1:16" x14ac:dyDescent="0.2">
      <c r="A496" s="216">
        <v>496</v>
      </c>
      <c r="B496" s="255">
        <v>72.849999999999994</v>
      </c>
      <c r="C496" s="210">
        <f>'soust.uk.JMK př.č.2'!$O$72+'soust.uk.JMK př.č.2'!$P$72</f>
        <v>18172</v>
      </c>
      <c r="D496" s="210">
        <f>'soust.uk.JMK př.č.2'!$L$72</f>
        <v>48</v>
      </c>
      <c r="E496" s="210">
        <f t="shared" si="21"/>
        <v>4118</v>
      </c>
      <c r="F496" s="210">
        <f t="shared" si="22"/>
        <v>2993</v>
      </c>
      <c r="G496" s="262"/>
      <c r="I496" s="262"/>
      <c r="J496" s="262"/>
      <c r="K496" s="217"/>
      <c r="L496" s="220"/>
      <c r="M496" s="220"/>
      <c r="N496" s="220"/>
      <c r="O496" s="220"/>
      <c r="P496" s="210">
        <f t="shared" si="23"/>
        <v>1077</v>
      </c>
    </row>
    <row r="497" spans="1:16" x14ac:dyDescent="0.2">
      <c r="A497" s="216">
        <v>497</v>
      </c>
      <c r="B497" s="255">
        <v>72.87</v>
      </c>
      <c r="C497" s="210">
        <f>'soust.uk.JMK př.č.2'!$O$72+'soust.uk.JMK př.č.2'!$P$72</f>
        <v>18172</v>
      </c>
      <c r="D497" s="210">
        <f>'soust.uk.JMK př.č.2'!$L$72</f>
        <v>48</v>
      </c>
      <c r="E497" s="210">
        <f t="shared" si="21"/>
        <v>4118</v>
      </c>
      <c r="F497" s="210">
        <f t="shared" si="22"/>
        <v>2993</v>
      </c>
      <c r="G497" s="262"/>
      <c r="I497" s="262"/>
      <c r="J497" s="262"/>
      <c r="K497" s="217"/>
      <c r="L497" s="220"/>
      <c r="M497" s="220"/>
      <c r="N497" s="220"/>
      <c r="O497" s="220"/>
      <c r="P497" s="210">
        <f t="shared" si="23"/>
        <v>1077</v>
      </c>
    </row>
    <row r="498" spans="1:16" x14ac:dyDescent="0.2">
      <c r="A498" s="216">
        <v>498</v>
      </c>
      <c r="B498" s="255">
        <v>72.900000000000006</v>
      </c>
      <c r="C498" s="210">
        <f>'soust.uk.JMK př.č.2'!$O$72+'soust.uk.JMK př.č.2'!$P$72</f>
        <v>18172</v>
      </c>
      <c r="D498" s="210">
        <f>'soust.uk.JMK př.č.2'!$L$72</f>
        <v>48</v>
      </c>
      <c r="E498" s="210">
        <f t="shared" si="21"/>
        <v>4116</v>
      </c>
      <c r="F498" s="210">
        <f t="shared" si="22"/>
        <v>2991</v>
      </c>
      <c r="G498" s="262"/>
      <c r="I498" s="262"/>
      <c r="J498" s="262"/>
      <c r="K498" s="217"/>
      <c r="L498" s="220"/>
      <c r="M498" s="220"/>
      <c r="N498" s="220"/>
      <c r="O498" s="220"/>
      <c r="P498" s="210">
        <f t="shared" si="23"/>
        <v>1077</v>
      </c>
    </row>
    <row r="499" spans="1:16" x14ac:dyDescent="0.2">
      <c r="A499" s="216">
        <v>499</v>
      </c>
      <c r="B499" s="255">
        <v>72.930000000000007</v>
      </c>
      <c r="C499" s="210">
        <f>'soust.uk.JMK př.č.2'!$O$72+'soust.uk.JMK př.č.2'!$P$72</f>
        <v>18172</v>
      </c>
      <c r="D499" s="210">
        <f>'soust.uk.JMK př.č.2'!$L$72</f>
        <v>48</v>
      </c>
      <c r="E499" s="210">
        <f t="shared" si="21"/>
        <v>4114</v>
      </c>
      <c r="F499" s="210">
        <f t="shared" si="22"/>
        <v>2990</v>
      </c>
      <c r="G499" s="262"/>
      <c r="I499" s="262"/>
      <c r="J499" s="262"/>
      <c r="K499" s="217"/>
      <c r="L499" s="220"/>
      <c r="M499" s="220"/>
      <c r="N499" s="220"/>
      <c r="O499" s="220"/>
      <c r="P499" s="210">
        <f t="shared" si="23"/>
        <v>1076</v>
      </c>
    </row>
    <row r="500" spans="1:16" x14ac:dyDescent="0.2">
      <c r="A500" s="216">
        <v>500</v>
      </c>
      <c r="B500" s="255">
        <v>72.95</v>
      </c>
      <c r="C500" s="210">
        <f>'soust.uk.JMK př.č.2'!$O$72+'soust.uk.JMK př.č.2'!$P$72</f>
        <v>18172</v>
      </c>
      <c r="D500" s="210">
        <f>'soust.uk.JMK př.č.2'!$L$72</f>
        <v>48</v>
      </c>
      <c r="E500" s="210">
        <f t="shared" si="21"/>
        <v>4113</v>
      </c>
      <c r="F500" s="210">
        <f t="shared" si="22"/>
        <v>2989</v>
      </c>
      <c r="G500" s="262"/>
      <c r="I500" s="262"/>
      <c r="J500" s="262"/>
      <c r="K500" s="217"/>
      <c r="L500" s="220"/>
      <c r="M500" s="220"/>
      <c r="N500" s="220"/>
      <c r="O500" s="220"/>
      <c r="P500" s="210">
        <f t="shared" si="23"/>
        <v>1076</v>
      </c>
    </row>
    <row r="501" spans="1:16" x14ac:dyDescent="0.2">
      <c r="A501" s="216">
        <v>501</v>
      </c>
      <c r="B501" s="255">
        <v>72.98</v>
      </c>
      <c r="C501" s="210">
        <f>'soust.uk.JMK př.č.2'!$O$72+'soust.uk.JMK př.č.2'!$P$72</f>
        <v>18172</v>
      </c>
      <c r="D501" s="210">
        <f>'soust.uk.JMK př.č.2'!$L$72</f>
        <v>48</v>
      </c>
      <c r="E501" s="210">
        <f t="shared" si="21"/>
        <v>4112</v>
      </c>
      <c r="F501" s="210">
        <f t="shared" si="22"/>
        <v>2988</v>
      </c>
      <c r="G501" s="262"/>
      <c r="I501" s="262"/>
      <c r="J501" s="262"/>
      <c r="K501" s="217"/>
      <c r="L501" s="220"/>
      <c r="M501" s="220"/>
      <c r="N501" s="220"/>
      <c r="O501" s="220"/>
      <c r="P501" s="210">
        <f t="shared" si="23"/>
        <v>1076</v>
      </c>
    </row>
    <row r="502" spans="1:16" x14ac:dyDescent="0.2">
      <c r="A502" s="216">
        <v>502</v>
      </c>
      <c r="B502" s="255">
        <v>73.010000000000005</v>
      </c>
      <c r="C502" s="210">
        <f>'soust.uk.JMK př.č.2'!$O$72+'soust.uk.JMK př.č.2'!$P$72</f>
        <v>18172</v>
      </c>
      <c r="D502" s="210">
        <f>'soust.uk.JMK př.č.2'!$L$72</f>
        <v>48</v>
      </c>
      <c r="E502" s="210">
        <f t="shared" si="21"/>
        <v>4110</v>
      </c>
      <c r="F502" s="210">
        <f t="shared" si="22"/>
        <v>2987</v>
      </c>
      <c r="G502" s="262"/>
      <c r="I502" s="262"/>
      <c r="J502" s="262"/>
      <c r="K502" s="217"/>
      <c r="L502" s="220"/>
      <c r="M502" s="220"/>
      <c r="N502" s="220"/>
      <c r="O502" s="220"/>
      <c r="P502" s="210">
        <f t="shared" si="23"/>
        <v>1075</v>
      </c>
    </row>
    <row r="503" spans="1:16" x14ac:dyDescent="0.2">
      <c r="A503" s="216">
        <v>503</v>
      </c>
      <c r="B503" s="255">
        <v>73.03</v>
      </c>
      <c r="C503" s="210">
        <f>'soust.uk.JMK př.č.2'!$O$72+'soust.uk.JMK př.č.2'!$P$72</f>
        <v>18172</v>
      </c>
      <c r="D503" s="210">
        <f>'soust.uk.JMK př.č.2'!$L$72</f>
        <v>48</v>
      </c>
      <c r="E503" s="210">
        <f t="shared" si="21"/>
        <v>4109</v>
      </c>
      <c r="F503" s="210">
        <f t="shared" si="22"/>
        <v>2986</v>
      </c>
      <c r="G503" s="262"/>
      <c r="I503" s="262"/>
      <c r="J503" s="262"/>
      <c r="K503" s="217"/>
      <c r="L503" s="220"/>
      <c r="M503" s="220"/>
      <c r="N503" s="220"/>
      <c r="O503" s="220"/>
      <c r="P503" s="210">
        <f t="shared" si="23"/>
        <v>1075</v>
      </c>
    </row>
    <row r="504" spans="1:16" x14ac:dyDescent="0.2">
      <c r="A504" s="216">
        <v>504</v>
      </c>
      <c r="B504" s="255">
        <v>73.06</v>
      </c>
      <c r="C504" s="210">
        <f>'soust.uk.JMK př.č.2'!$O$72+'soust.uk.JMK př.č.2'!$P$72</f>
        <v>18172</v>
      </c>
      <c r="D504" s="210">
        <f>'soust.uk.JMK př.č.2'!$L$72</f>
        <v>48</v>
      </c>
      <c r="E504" s="210">
        <f t="shared" si="21"/>
        <v>4108</v>
      </c>
      <c r="F504" s="210">
        <f t="shared" si="22"/>
        <v>2985</v>
      </c>
      <c r="G504" s="262"/>
      <c r="I504" s="262"/>
      <c r="J504" s="262"/>
      <c r="K504" s="217"/>
      <c r="L504" s="220"/>
      <c r="M504" s="220"/>
      <c r="N504" s="220"/>
      <c r="O504" s="220"/>
      <c r="P504" s="210">
        <f t="shared" si="23"/>
        <v>1075</v>
      </c>
    </row>
    <row r="505" spans="1:16" x14ac:dyDescent="0.2">
      <c r="A505" s="216">
        <v>505</v>
      </c>
      <c r="B505" s="255">
        <v>73.09</v>
      </c>
      <c r="C505" s="210">
        <f>'soust.uk.JMK př.č.2'!$O$72+'soust.uk.JMK př.č.2'!$P$72</f>
        <v>18172</v>
      </c>
      <c r="D505" s="210">
        <f>'soust.uk.JMK př.č.2'!$L$72</f>
        <v>48</v>
      </c>
      <c r="E505" s="210">
        <f t="shared" si="21"/>
        <v>4105</v>
      </c>
      <c r="F505" s="210">
        <f t="shared" si="22"/>
        <v>2983</v>
      </c>
      <c r="G505" s="262"/>
      <c r="I505" s="262"/>
      <c r="J505" s="262"/>
      <c r="K505" s="217"/>
      <c r="L505" s="220"/>
      <c r="M505" s="220"/>
      <c r="N505" s="220"/>
      <c r="O505" s="220"/>
      <c r="P505" s="210">
        <f t="shared" si="23"/>
        <v>1074</v>
      </c>
    </row>
    <row r="506" spans="1:16" x14ac:dyDescent="0.2">
      <c r="A506" s="216">
        <v>506</v>
      </c>
      <c r="B506" s="255">
        <v>73.11</v>
      </c>
      <c r="C506" s="210">
        <f>'soust.uk.JMK př.č.2'!$O$72+'soust.uk.JMK př.č.2'!$P$72</f>
        <v>18172</v>
      </c>
      <c r="D506" s="210">
        <f>'soust.uk.JMK př.č.2'!$L$72</f>
        <v>48</v>
      </c>
      <c r="E506" s="210">
        <f t="shared" si="21"/>
        <v>4105</v>
      </c>
      <c r="F506" s="210">
        <f t="shared" si="22"/>
        <v>2983</v>
      </c>
      <c r="G506" s="262"/>
      <c r="I506" s="262"/>
      <c r="J506" s="262"/>
      <c r="K506" s="217"/>
      <c r="L506" s="220"/>
      <c r="M506" s="220"/>
      <c r="N506" s="220"/>
      <c r="O506" s="220"/>
      <c r="P506" s="210">
        <f t="shared" si="23"/>
        <v>1074</v>
      </c>
    </row>
    <row r="507" spans="1:16" x14ac:dyDescent="0.2">
      <c r="A507" s="216">
        <v>507</v>
      </c>
      <c r="B507" s="255">
        <v>73.14</v>
      </c>
      <c r="C507" s="210">
        <f>'soust.uk.JMK př.č.2'!$O$72+'soust.uk.JMK př.č.2'!$P$72</f>
        <v>18172</v>
      </c>
      <c r="D507" s="210">
        <f>'soust.uk.JMK př.č.2'!$L$72</f>
        <v>48</v>
      </c>
      <c r="E507" s="210">
        <f t="shared" si="21"/>
        <v>4102</v>
      </c>
      <c r="F507" s="210">
        <f t="shared" si="22"/>
        <v>2981</v>
      </c>
      <c r="G507" s="262"/>
      <c r="I507" s="262"/>
      <c r="J507" s="262"/>
      <c r="K507" s="217"/>
      <c r="L507" s="220"/>
      <c r="M507" s="220"/>
      <c r="N507" s="220"/>
      <c r="O507" s="220"/>
      <c r="P507" s="210">
        <f t="shared" si="23"/>
        <v>1073</v>
      </c>
    </row>
    <row r="508" spans="1:16" x14ac:dyDescent="0.2">
      <c r="A508" s="216">
        <v>508</v>
      </c>
      <c r="B508" s="255">
        <v>73.16</v>
      </c>
      <c r="C508" s="210">
        <f>'soust.uk.JMK př.č.2'!$O$72+'soust.uk.JMK př.č.2'!$P$72</f>
        <v>18172</v>
      </c>
      <c r="D508" s="210">
        <f>'soust.uk.JMK př.č.2'!$L$72</f>
        <v>48</v>
      </c>
      <c r="E508" s="210">
        <f t="shared" si="21"/>
        <v>4102</v>
      </c>
      <c r="F508" s="210">
        <f t="shared" si="22"/>
        <v>2981</v>
      </c>
      <c r="G508" s="262"/>
      <c r="I508" s="262"/>
      <c r="J508" s="262"/>
      <c r="K508" s="217"/>
      <c r="L508" s="220"/>
      <c r="M508" s="220"/>
      <c r="N508" s="220"/>
      <c r="O508" s="220"/>
      <c r="P508" s="210">
        <f t="shared" si="23"/>
        <v>1073</v>
      </c>
    </row>
    <row r="509" spans="1:16" x14ac:dyDescent="0.2">
      <c r="A509" s="216">
        <v>509</v>
      </c>
      <c r="B509" s="255">
        <v>73.19</v>
      </c>
      <c r="C509" s="210">
        <f>'soust.uk.JMK př.č.2'!$O$72+'soust.uk.JMK př.č.2'!$P$72</f>
        <v>18172</v>
      </c>
      <c r="D509" s="210">
        <f>'soust.uk.JMK př.č.2'!$L$72</f>
        <v>48</v>
      </c>
      <c r="E509" s="210">
        <f t="shared" si="21"/>
        <v>4099</v>
      </c>
      <c r="F509" s="210">
        <f t="shared" si="22"/>
        <v>2979</v>
      </c>
      <c r="G509" s="262"/>
      <c r="I509" s="262"/>
      <c r="J509" s="262"/>
      <c r="K509" s="217"/>
      <c r="L509" s="220"/>
      <c r="M509" s="220"/>
      <c r="N509" s="220"/>
      <c r="O509" s="220"/>
      <c r="P509" s="210">
        <f t="shared" si="23"/>
        <v>1072</v>
      </c>
    </row>
    <row r="510" spans="1:16" x14ac:dyDescent="0.2">
      <c r="A510" s="216">
        <v>510</v>
      </c>
      <c r="B510" s="255">
        <v>73.22</v>
      </c>
      <c r="C510" s="210">
        <f>'soust.uk.JMK př.č.2'!$O$72+'soust.uk.JMK př.č.2'!$P$72</f>
        <v>18172</v>
      </c>
      <c r="D510" s="210">
        <f>'soust.uk.JMK př.č.2'!$L$72</f>
        <v>48</v>
      </c>
      <c r="E510" s="210">
        <f t="shared" si="21"/>
        <v>4098</v>
      </c>
      <c r="F510" s="210">
        <f t="shared" si="22"/>
        <v>2978</v>
      </c>
      <c r="G510" s="262"/>
      <c r="I510" s="262"/>
      <c r="J510" s="262"/>
      <c r="K510" s="217"/>
      <c r="L510" s="220"/>
      <c r="M510" s="220"/>
      <c r="N510" s="220"/>
      <c r="O510" s="220"/>
      <c r="P510" s="210">
        <f t="shared" si="23"/>
        <v>1072</v>
      </c>
    </row>
    <row r="511" spans="1:16" x14ac:dyDescent="0.2">
      <c r="A511" s="216">
        <v>511</v>
      </c>
      <c r="B511" s="255">
        <v>73.239999999999995</v>
      </c>
      <c r="C511" s="210">
        <f>'soust.uk.JMK př.č.2'!$O$72+'soust.uk.JMK př.č.2'!$P$72</f>
        <v>18172</v>
      </c>
      <c r="D511" s="210">
        <f>'soust.uk.JMK př.č.2'!$L$72</f>
        <v>48</v>
      </c>
      <c r="E511" s="210">
        <f t="shared" si="21"/>
        <v>4097</v>
      </c>
      <c r="F511" s="210">
        <f t="shared" si="22"/>
        <v>2977</v>
      </c>
      <c r="G511" s="262"/>
      <c r="I511" s="262"/>
      <c r="J511" s="262"/>
      <c r="K511" s="217"/>
      <c r="L511" s="220"/>
      <c r="M511" s="220"/>
      <c r="N511" s="220"/>
      <c r="O511" s="220"/>
      <c r="P511" s="210">
        <f t="shared" si="23"/>
        <v>1072</v>
      </c>
    </row>
    <row r="512" spans="1:16" x14ac:dyDescent="0.2">
      <c r="A512" s="216">
        <v>512</v>
      </c>
      <c r="B512" s="255">
        <v>73.27</v>
      </c>
      <c r="C512" s="210">
        <f>'soust.uk.JMK př.č.2'!$O$72+'soust.uk.JMK př.č.2'!$P$72</f>
        <v>18172</v>
      </c>
      <c r="D512" s="210">
        <f>'soust.uk.JMK př.č.2'!$L$72</f>
        <v>48</v>
      </c>
      <c r="E512" s="210">
        <f t="shared" si="21"/>
        <v>4095</v>
      </c>
      <c r="F512" s="210">
        <f t="shared" si="22"/>
        <v>2976</v>
      </c>
      <c r="G512" s="262"/>
      <c r="I512" s="262"/>
      <c r="J512" s="262"/>
      <c r="K512" s="217"/>
      <c r="L512" s="220"/>
      <c r="M512" s="220"/>
      <c r="N512" s="220"/>
      <c r="O512" s="220"/>
      <c r="P512" s="210">
        <f t="shared" si="23"/>
        <v>1071</v>
      </c>
    </row>
    <row r="513" spans="1:16" x14ac:dyDescent="0.2">
      <c r="A513" s="216">
        <v>513</v>
      </c>
      <c r="B513" s="255">
        <v>73.3</v>
      </c>
      <c r="C513" s="210">
        <f>'soust.uk.JMK př.č.2'!$O$72+'soust.uk.JMK př.č.2'!$P$72</f>
        <v>18172</v>
      </c>
      <c r="D513" s="210">
        <f>'soust.uk.JMK př.č.2'!$L$72</f>
        <v>48</v>
      </c>
      <c r="E513" s="210">
        <f t="shared" si="21"/>
        <v>4094</v>
      </c>
      <c r="F513" s="210">
        <f t="shared" si="22"/>
        <v>2975</v>
      </c>
      <c r="G513" s="262"/>
      <c r="I513" s="262"/>
      <c r="J513" s="262"/>
      <c r="K513" s="217"/>
      <c r="L513" s="220"/>
      <c r="M513" s="220"/>
      <c r="N513" s="220"/>
      <c r="O513" s="220"/>
      <c r="P513" s="210">
        <f t="shared" si="23"/>
        <v>1071</v>
      </c>
    </row>
    <row r="514" spans="1:16" x14ac:dyDescent="0.2">
      <c r="A514" s="216">
        <v>514</v>
      </c>
      <c r="B514" s="255">
        <v>73.319999999999993</v>
      </c>
      <c r="C514" s="210">
        <f>'soust.uk.JMK př.č.2'!$O$72+'soust.uk.JMK př.č.2'!$P$72</f>
        <v>18172</v>
      </c>
      <c r="D514" s="210">
        <f>'soust.uk.JMK př.č.2'!$L$72</f>
        <v>48</v>
      </c>
      <c r="E514" s="210">
        <f t="shared" si="21"/>
        <v>4093</v>
      </c>
      <c r="F514" s="210">
        <f t="shared" si="22"/>
        <v>2974</v>
      </c>
      <c r="G514" s="262"/>
      <c r="I514" s="262"/>
      <c r="J514" s="262"/>
      <c r="K514" s="217"/>
      <c r="L514" s="220"/>
      <c r="M514" s="220"/>
      <c r="N514" s="220"/>
      <c r="O514" s="220"/>
      <c r="P514" s="210">
        <f t="shared" si="23"/>
        <v>1071</v>
      </c>
    </row>
    <row r="515" spans="1:16" x14ac:dyDescent="0.2">
      <c r="A515" s="216">
        <v>515</v>
      </c>
      <c r="B515" s="255">
        <v>73.349999999999994</v>
      </c>
      <c r="C515" s="210">
        <f>'soust.uk.JMK př.č.2'!$O$72+'soust.uk.JMK př.č.2'!$P$72</f>
        <v>18172</v>
      </c>
      <c r="D515" s="210">
        <f>'soust.uk.JMK př.č.2'!$L$72</f>
        <v>48</v>
      </c>
      <c r="E515" s="210">
        <f t="shared" si="21"/>
        <v>4091</v>
      </c>
      <c r="F515" s="210">
        <f t="shared" si="22"/>
        <v>2973</v>
      </c>
      <c r="G515" s="262"/>
      <c r="I515" s="262"/>
      <c r="J515" s="262"/>
      <c r="K515" s="217"/>
      <c r="L515" s="220"/>
      <c r="M515" s="220"/>
      <c r="N515" s="220"/>
      <c r="O515" s="220"/>
      <c r="P515" s="210">
        <f t="shared" si="23"/>
        <v>1070</v>
      </c>
    </row>
    <row r="516" spans="1:16" x14ac:dyDescent="0.2">
      <c r="A516" s="216">
        <v>516</v>
      </c>
      <c r="B516" s="255">
        <v>73.37</v>
      </c>
      <c r="C516" s="210">
        <f>'soust.uk.JMK př.č.2'!$O$72+'soust.uk.JMK př.č.2'!$P$72</f>
        <v>18172</v>
      </c>
      <c r="D516" s="210">
        <f>'soust.uk.JMK př.č.2'!$L$72</f>
        <v>48</v>
      </c>
      <c r="E516" s="210">
        <f t="shared" si="21"/>
        <v>4090</v>
      </c>
      <c r="F516" s="210">
        <f t="shared" si="22"/>
        <v>2972</v>
      </c>
      <c r="G516" s="262"/>
      <c r="I516" s="262"/>
      <c r="J516" s="262"/>
      <c r="K516" s="217"/>
      <c r="L516" s="220"/>
      <c r="M516" s="220"/>
      <c r="N516" s="220"/>
      <c r="O516" s="220"/>
      <c r="P516" s="210">
        <f t="shared" si="23"/>
        <v>1070</v>
      </c>
    </row>
    <row r="517" spans="1:16" x14ac:dyDescent="0.2">
      <c r="A517" s="216">
        <v>517</v>
      </c>
      <c r="B517" s="255">
        <v>73.400000000000006</v>
      </c>
      <c r="C517" s="210">
        <f>'soust.uk.JMK př.č.2'!$O$72+'soust.uk.JMK př.č.2'!$P$72</f>
        <v>18172</v>
      </c>
      <c r="D517" s="210">
        <f>'soust.uk.JMK př.č.2'!$L$72</f>
        <v>48</v>
      </c>
      <c r="E517" s="210">
        <f t="shared" si="21"/>
        <v>4089</v>
      </c>
      <c r="F517" s="210">
        <f t="shared" si="22"/>
        <v>2971</v>
      </c>
      <c r="G517" s="262"/>
      <c r="I517" s="262"/>
      <c r="J517" s="262"/>
      <c r="K517" s="217"/>
      <c r="L517" s="220"/>
      <c r="M517" s="220"/>
      <c r="N517" s="220"/>
      <c r="O517" s="220"/>
      <c r="P517" s="210">
        <f t="shared" si="23"/>
        <v>1070</v>
      </c>
    </row>
    <row r="518" spans="1:16" x14ac:dyDescent="0.2">
      <c r="A518" s="216">
        <v>518</v>
      </c>
      <c r="B518" s="255">
        <v>73.430000000000007</v>
      </c>
      <c r="C518" s="210">
        <f>'soust.uk.JMK př.č.2'!$O$72+'soust.uk.JMK př.č.2'!$P$72</f>
        <v>18172</v>
      </c>
      <c r="D518" s="210">
        <f>'soust.uk.JMK př.č.2'!$L$72</f>
        <v>48</v>
      </c>
      <c r="E518" s="210">
        <f t="shared" si="21"/>
        <v>4087</v>
      </c>
      <c r="F518" s="210">
        <f t="shared" si="22"/>
        <v>2970</v>
      </c>
      <c r="G518" s="262"/>
      <c r="I518" s="262"/>
      <c r="J518" s="262"/>
      <c r="K518" s="217"/>
      <c r="L518" s="220"/>
      <c r="M518" s="220"/>
      <c r="N518" s="220"/>
      <c r="O518" s="220"/>
      <c r="P518" s="210">
        <f t="shared" si="23"/>
        <v>1069</v>
      </c>
    </row>
    <row r="519" spans="1:16" x14ac:dyDescent="0.2">
      <c r="A519" s="216">
        <v>519</v>
      </c>
      <c r="B519" s="255">
        <v>73.45</v>
      </c>
      <c r="C519" s="210">
        <f>'soust.uk.JMK př.č.2'!$O$72+'soust.uk.JMK př.č.2'!$P$72</f>
        <v>18172</v>
      </c>
      <c r="D519" s="210">
        <f>'soust.uk.JMK př.č.2'!$L$72</f>
        <v>48</v>
      </c>
      <c r="E519" s="210">
        <f t="shared" si="21"/>
        <v>4086</v>
      </c>
      <c r="F519" s="210">
        <f t="shared" si="22"/>
        <v>2969</v>
      </c>
      <c r="G519" s="262"/>
      <c r="I519" s="262"/>
      <c r="J519" s="262"/>
      <c r="K519" s="217"/>
      <c r="L519" s="220"/>
      <c r="M519" s="220"/>
      <c r="N519" s="220"/>
      <c r="O519" s="220"/>
      <c r="P519" s="210">
        <f t="shared" si="23"/>
        <v>1069</v>
      </c>
    </row>
    <row r="520" spans="1:16" x14ac:dyDescent="0.2">
      <c r="A520" s="216">
        <v>520</v>
      </c>
      <c r="B520" s="255">
        <v>73.48</v>
      </c>
      <c r="C520" s="210">
        <f>'soust.uk.JMK př.č.2'!$O$72+'soust.uk.JMK př.č.2'!$P$72</f>
        <v>18172</v>
      </c>
      <c r="D520" s="210">
        <f>'soust.uk.JMK př.č.2'!$L$72</f>
        <v>48</v>
      </c>
      <c r="E520" s="210">
        <f t="shared" si="21"/>
        <v>4084</v>
      </c>
      <c r="F520" s="210">
        <f t="shared" si="22"/>
        <v>2968</v>
      </c>
      <c r="G520" s="262"/>
      <c r="I520" s="262"/>
      <c r="J520" s="262"/>
      <c r="K520" s="217"/>
      <c r="L520" s="220"/>
      <c r="M520" s="220"/>
      <c r="N520" s="220"/>
      <c r="O520" s="220"/>
      <c r="P520" s="210">
        <f t="shared" si="23"/>
        <v>1068</v>
      </c>
    </row>
    <row r="521" spans="1:16" x14ac:dyDescent="0.2">
      <c r="A521" s="216">
        <v>521</v>
      </c>
      <c r="B521" s="255">
        <v>73.5</v>
      </c>
      <c r="C521" s="210">
        <f>'soust.uk.JMK př.č.2'!$O$72+'soust.uk.JMK př.č.2'!$P$72</f>
        <v>18172</v>
      </c>
      <c r="D521" s="210">
        <f>'soust.uk.JMK př.č.2'!$L$72</f>
        <v>48</v>
      </c>
      <c r="E521" s="210">
        <f t="shared" si="21"/>
        <v>4083</v>
      </c>
      <c r="F521" s="210">
        <f t="shared" si="22"/>
        <v>2967</v>
      </c>
      <c r="G521" s="262"/>
      <c r="I521" s="262"/>
      <c r="J521" s="262"/>
      <c r="K521" s="217"/>
      <c r="L521" s="220"/>
      <c r="M521" s="220"/>
      <c r="N521" s="220"/>
      <c r="O521" s="220"/>
      <c r="P521" s="210">
        <f t="shared" si="23"/>
        <v>1068</v>
      </c>
    </row>
    <row r="522" spans="1:16" x14ac:dyDescent="0.2">
      <c r="A522" s="216">
        <v>522</v>
      </c>
      <c r="B522" s="255">
        <v>73.53</v>
      </c>
      <c r="C522" s="210">
        <f>'soust.uk.JMK př.č.2'!$O$72+'soust.uk.JMK př.č.2'!$P$72</f>
        <v>18172</v>
      </c>
      <c r="D522" s="210">
        <f>'soust.uk.JMK př.č.2'!$L$72</f>
        <v>48</v>
      </c>
      <c r="E522" s="210">
        <f t="shared" si="21"/>
        <v>4082</v>
      </c>
      <c r="F522" s="210">
        <f t="shared" si="22"/>
        <v>2966</v>
      </c>
      <c r="G522" s="262"/>
      <c r="I522" s="262"/>
      <c r="J522" s="262"/>
      <c r="K522" s="217"/>
      <c r="L522" s="220"/>
      <c r="M522" s="220"/>
      <c r="N522" s="220"/>
      <c r="O522" s="220"/>
      <c r="P522" s="210">
        <f t="shared" si="23"/>
        <v>1068</v>
      </c>
    </row>
    <row r="523" spans="1:16" x14ac:dyDescent="0.2">
      <c r="A523" s="216">
        <v>523</v>
      </c>
      <c r="B523" s="255">
        <v>73.56</v>
      </c>
      <c r="C523" s="210">
        <f>'soust.uk.JMK př.č.2'!$O$72+'soust.uk.JMK př.č.2'!$P$72</f>
        <v>18172</v>
      </c>
      <c r="D523" s="210">
        <f>'soust.uk.JMK př.č.2'!$L$72</f>
        <v>48</v>
      </c>
      <c r="E523" s="210">
        <f t="shared" si="21"/>
        <v>4079</v>
      </c>
      <c r="F523" s="210">
        <f t="shared" si="22"/>
        <v>2964</v>
      </c>
      <c r="G523" s="262"/>
      <c r="I523" s="262"/>
      <c r="J523" s="262"/>
      <c r="K523" s="217"/>
      <c r="L523" s="220"/>
      <c r="M523" s="220"/>
      <c r="N523" s="220"/>
      <c r="O523" s="220"/>
      <c r="P523" s="210">
        <f t="shared" si="23"/>
        <v>1067</v>
      </c>
    </row>
    <row r="524" spans="1:16" x14ac:dyDescent="0.2">
      <c r="A524" s="216">
        <v>524</v>
      </c>
      <c r="B524" s="255">
        <v>73.58</v>
      </c>
      <c r="C524" s="210">
        <f>'soust.uk.JMK př.č.2'!$O$72+'soust.uk.JMK př.č.2'!$P$72</f>
        <v>18172</v>
      </c>
      <c r="D524" s="210">
        <f>'soust.uk.JMK př.č.2'!$L$72</f>
        <v>48</v>
      </c>
      <c r="E524" s="210">
        <f t="shared" si="21"/>
        <v>4079</v>
      </c>
      <c r="F524" s="210">
        <f t="shared" si="22"/>
        <v>2964</v>
      </c>
      <c r="G524" s="262"/>
      <c r="I524" s="262"/>
      <c r="J524" s="262"/>
      <c r="K524" s="217"/>
      <c r="L524" s="220"/>
      <c r="M524" s="220"/>
      <c r="N524" s="220"/>
      <c r="O524" s="220"/>
      <c r="P524" s="210">
        <f t="shared" si="23"/>
        <v>1067</v>
      </c>
    </row>
    <row r="525" spans="1:16" x14ac:dyDescent="0.2">
      <c r="A525" s="216">
        <v>525</v>
      </c>
      <c r="B525" s="255">
        <v>73.61</v>
      </c>
      <c r="C525" s="210">
        <f>'soust.uk.JMK př.č.2'!$O$72+'soust.uk.JMK př.č.2'!$P$72</f>
        <v>18172</v>
      </c>
      <c r="D525" s="210">
        <f>'soust.uk.JMK př.č.2'!$L$72</f>
        <v>48</v>
      </c>
      <c r="E525" s="210">
        <f t="shared" si="21"/>
        <v>4076</v>
      </c>
      <c r="F525" s="210">
        <f t="shared" si="22"/>
        <v>2962</v>
      </c>
      <c r="G525" s="262"/>
      <c r="I525" s="262"/>
      <c r="J525" s="262"/>
      <c r="K525" s="217"/>
      <c r="L525" s="220"/>
      <c r="M525" s="220"/>
      <c r="N525" s="220"/>
      <c r="O525" s="220"/>
      <c r="P525" s="210">
        <f t="shared" si="23"/>
        <v>1066</v>
      </c>
    </row>
    <row r="526" spans="1:16" x14ac:dyDescent="0.2">
      <c r="A526" s="216">
        <v>526</v>
      </c>
      <c r="B526" s="255">
        <v>73.63</v>
      </c>
      <c r="C526" s="210">
        <f>'soust.uk.JMK př.č.2'!$O$72+'soust.uk.JMK př.č.2'!$P$72</f>
        <v>18172</v>
      </c>
      <c r="D526" s="210">
        <f>'soust.uk.JMK př.č.2'!$L$72</f>
        <v>48</v>
      </c>
      <c r="E526" s="210">
        <f t="shared" ref="E526:E589" si="24">SUM(F526,P526,D526)</f>
        <v>4076</v>
      </c>
      <c r="F526" s="210">
        <f t="shared" ref="F526:F589" si="25">ROUND(1/B526*C526*12,0)</f>
        <v>2962</v>
      </c>
      <c r="G526" s="262"/>
      <c r="I526" s="262"/>
      <c r="J526" s="262"/>
      <c r="K526" s="217"/>
      <c r="L526" s="220"/>
      <c r="M526" s="220"/>
      <c r="N526" s="220"/>
      <c r="O526" s="220"/>
      <c r="P526" s="210">
        <f t="shared" si="23"/>
        <v>1066</v>
      </c>
    </row>
    <row r="527" spans="1:16" x14ac:dyDescent="0.2">
      <c r="A527" s="216">
        <v>527</v>
      </c>
      <c r="B527" s="255">
        <v>73.66</v>
      </c>
      <c r="C527" s="210">
        <f>'soust.uk.JMK př.č.2'!$O$72+'soust.uk.JMK př.č.2'!$P$72</f>
        <v>18172</v>
      </c>
      <c r="D527" s="210">
        <f>'soust.uk.JMK př.č.2'!$L$72</f>
        <v>48</v>
      </c>
      <c r="E527" s="210">
        <f t="shared" si="24"/>
        <v>4074</v>
      </c>
      <c r="F527" s="210">
        <f t="shared" si="25"/>
        <v>2960</v>
      </c>
      <c r="G527" s="262"/>
      <c r="I527" s="262"/>
      <c r="J527" s="262"/>
      <c r="K527" s="217"/>
      <c r="L527" s="220"/>
      <c r="M527" s="220"/>
      <c r="N527" s="220"/>
      <c r="O527" s="220"/>
      <c r="P527" s="210">
        <f t="shared" ref="P527:P590" si="26">ROUND((F527*36%),0)</f>
        <v>1066</v>
      </c>
    </row>
    <row r="528" spans="1:16" x14ac:dyDescent="0.2">
      <c r="A528" s="216">
        <v>528</v>
      </c>
      <c r="B528" s="255">
        <v>73.69</v>
      </c>
      <c r="C528" s="210">
        <f>'soust.uk.JMK př.č.2'!$O$72+'soust.uk.JMK př.č.2'!$P$72</f>
        <v>18172</v>
      </c>
      <c r="D528" s="210">
        <f>'soust.uk.JMK př.č.2'!$L$72</f>
        <v>48</v>
      </c>
      <c r="E528" s="210">
        <f t="shared" si="24"/>
        <v>4072</v>
      </c>
      <c r="F528" s="210">
        <f t="shared" si="25"/>
        <v>2959</v>
      </c>
      <c r="G528" s="262"/>
      <c r="I528" s="262"/>
      <c r="J528" s="262"/>
      <c r="K528" s="217"/>
      <c r="L528" s="220"/>
      <c r="M528" s="220"/>
      <c r="N528" s="220"/>
      <c r="O528" s="220"/>
      <c r="P528" s="210">
        <f t="shared" si="26"/>
        <v>1065</v>
      </c>
    </row>
    <row r="529" spans="1:16" x14ac:dyDescent="0.2">
      <c r="A529" s="216">
        <v>529</v>
      </c>
      <c r="B529" s="255">
        <v>73.709999999999994</v>
      </c>
      <c r="C529" s="210">
        <f>'soust.uk.JMK př.č.2'!$O$72+'soust.uk.JMK př.č.2'!$P$72</f>
        <v>18172</v>
      </c>
      <c r="D529" s="210">
        <f>'soust.uk.JMK př.č.2'!$L$72</f>
        <v>48</v>
      </c>
      <c r="E529" s="210">
        <f t="shared" si="24"/>
        <v>4071</v>
      </c>
      <c r="F529" s="210">
        <f t="shared" si="25"/>
        <v>2958</v>
      </c>
      <c r="G529" s="262"/>
      <c r="I529" s="262"/>
      <c r="J529" s="262"/>
      <c r="K529" s="217"/>
      <c r="L529" s="220"/>
      <c r="M529" s="220"/>
      <c r="N529" s="220"/>
      <c r="O529" s="220"/>
      <c r="P529" s="210">
        <f t="shared" si="26"/>
        <v>1065</v>
      </c>
    </row>
    <row r="530" spans="1:16" x14ac:dyDescent="0.2">
      <c r="A530" s="216">
        <v>530</v>
      </c>
      <c r="B530" s="255">
        <v>73.739999999999995</v>
      </c>
      <c r="C530" s="210">
        <f>'soust.uk.JMK př.č.2'!$O$72+'soust.uk.JMK př.č.2'!$P$72</f>
        <v>18172</v>
      </c>
      <c r="D530" s="210">
        <f>'soust.uk.JMK př.č.2'!$L$72</f>
        <v>48</v>
      </c>
      <c r="E530" s="210">
        <f t="shared" si="24"/>
        <v>4070</v>
      </c>
      <c r="F530" s="210">
        <f t="shared" si="25"/>
        <v>2957</v>
      </c>
      <c r="G530" s="262"/>
      <c r="I530" s="262"/>
      <c r="J530" s="262"/>
      <c r="K530" s="217"/>
      <c r="L530" s="220"/>
      <c r="M530" s="220"/>
      <c r="N530" s="220"/>
      <c r="O530" s="220"/>
      <c r="P530" s="210">
        <f t="shared" si="26"/>
        <v>1065</v>
      </c>
    </row>
    <row r="531" spans="1:16" x14ac:dyDescent="0.2">
      <c r="A531" s="216">
        <v>531</v>
      </c>
      <c r="B531" s="255">
        <v>73.760000000000005</v>
      </c>
      <c r="C531" s="210">
        <f>'soust.uk.JMK př.č.2'!$O$72+'soust.uk.JMK př.č.2'!$P$72</f>
        <v>18172</v>
      </c>
      <c r="D531" s="210">
        <f>'soust.uk.JMK př.č.2'!$L$72</f>
        <v>48</v>
      </c>
      <c r="E531" s="210">
        <f t="shared" si="24"/>
        <v>4068</v>
      </c>
      <c r="F531" s="210">
        <f t="shared" si="25"/>
        <v>2956</v>
      </c>
      <c r="G531" s="262"/>
      <c r="I531" s="262"/>
      <c r="J531" s="262"/>
      <c r="K531" s="217"/>
      <c r="L531" s="220"/>
      <c r="M531" s="220"/>
      <c r="N531" s="220"/>
      <c r="O531" s="220"/>
      <c r="P531" s="210">
        <f t="shared" si="26"/>
        <v>1064</v>
      </c>
    </row>
    <row r="532" spans="1:16" x14ac:dyDescent="0.2">
      <c r="A532" s="216">
        <v>532</v>
      </c>
      <c r="B532" s="255">
        <v>73.790000000000006</v>
      </c>
      <c r="C532" s="210">
        <f>'soust.uk.JMK př.č.2'!$O$72+'soust.uk.JMK př.č.2'!$P$72</f>
        <v>18172</v>
      </c>
      <c r="D532" s="210">
        <f>'soust.uk.JMK př.č.2'!$L$72</f>
        <v>48</v>
      </c>
      <c r="E532" s="210">
        <f t="shared" si="24"/>
        <v>4067</v>
      </c>
      <c r="F532" s="210">
        <f t="shared" si="25"/>
        <v>2955</v>
      </c>
      <c r="G532" s="262"/>
      <c r="I532" s="262"/>
      <c r="J532" s="262"/>
      <c r="K532" s="217"/>
      <c r="L532" s="220"/>
      <c r="M532" s="220"/>
      <c r="N532" s="220"/>
      <c r="O532" s="220"/>
      <c r="P532" s="210">
        <f t="shared" si="26"/>
        <v>1064</v>
      </c>
    </row>
    <row r="533" spans="1:16" x14ac:dyDescent="0.2">
      <c r="A533" s="216">
        <v>533</v>
      </c>
      <c r="B533" s="255">
        <v>73.819999999999993</v>
      </c>
      <c r="C533" s="210">
        <f>'soust.uk.JMK př.č.2'!$O$72+'soust.uk.JMK př.č.2'!$P$72</f>
        <v>18172</v>
      </c>
      <c r="D533" s="210">
        <f>'soust.uk.JMK př.č.2'!$L$72</f>
        <v>48</v>
      </c>
      <c r="E533" s="210">
        <f t="shared" si="24"/>
        <v>4065</v>
      </c>
      <c r="F533" s="210">
        <f t="shared" si="25"/>
        <v>2954</v>
      </c>
      <c r="G533" s="262"/>
      <c r="I533" s="262"/>
      <c r="J533" s="262"/>
      <c r="K533" s="217"/>
      <c r="L533" s="220"/>
      <c r="M533" s="220"/>
      <c r="N533" s="220"/>
      <c r="O533" s="220"/>
      <c r="P533" s="210">
        <f t="shared" si="26"/>
        <v>1063</v>
      </c>
    </row>
    <row r="534" spans="1:16" x14ac:dyDescent="0.2">
      <c r="A534" s="216">
        <v>534</v>
      </c>
      <c r="B534" s="255">
        <v>73.84</v>
      </c>
      <c r="C534" s="210">
        <f>'soust.uk.JMK př.č.2'!$O$72+'soust.uk.JMK př.č.2'!$P$72</f>
        <v>18172</v>
      </c>
      <c r="D534" s="210">
        <f>'soust.uk.JMK př.č.2'!$L$72</f>
        <v>48</v>
      </c>
      <c r="E534" s="210">
        <f t="shared" si="24"/>
        <v>4064</v>
      </c>
      <c r="F534" s="210">
        <f t="shared" si="25"/>
        <v>2953</v>
      </c>
      <c r="G534" s="262"/>
      <c r="I534" s="262"/>
      <c r="J534" s="262"/>
      <c r="K534" s="217"/>
      <c r="L534" s="220"/>
      <c r="M534" s="220"/>
      <c r="N534" s="220"/>
      <c r="O534" s="220"/>
      <c r="P534" s="210">
        <f t="shared" si="26"/>
        <v>1063</v>
      </c>
    </row>
    <row r="535" spans="1:16" x14ac:dyDescent="0.2">
      <c r="A535" s="216">
        <v>535</v>
      </c>
      <c r="B535" s="255">
        <v>73.87</v>
      </c>
      <c r="C535" s="210">
        <f>'soust.uk.JMK př.č.2'!$O$72+'soust.uk.JMK př.č.2'!$P$72</f>
        <v>18172</v>
      </c>
      <c r="D535" s="210">
        <f>'soust.uk.JMK př.č.2'!$L$72</f>
        <v>48</v>
      </c>
      <c r="E535" s="210">
        <f t="shared" si="24"/>
        <v>4063</v>
      </c>
      <c r="F535" s="210">
        <f t="shared" si="25"/>
        <v>2952</v>
      </c>
      <c r="G535" s="262"/>
      <c r="I535" s="262"/>
      <c r="J535" s="262"/>
      <c r="K535" s="217"/>
      <c r="L535" s="220"/>
      <c r="M535" s="220"/>
      <c r="N535" s="220"/>
      <c r="O535" s="220"/>
      <c r="P535" s="210">
        <f t="shared" si="26"/>
        <v>1063</v>
      </c>
    </row>
    <row r="536" spans="1:16" x14ac:dyDescent="0.2">
      <c r="A536" s="216">
        <v>536</v>
      </c>
      <c r="B536" s="255">
        <v>73.89</v>
      </c>
      <c r="C536" s="210">
        <f>'soust.uk.JMK př.č.2'!$O$72+'soust.uk.JMK př.č.2'!$P$72</f>
        <v>18172</v>
      </c>
      <c r="D536" s="210">
        <f>'soust.uk.JMK př.č.2'!$L$72</f>
        <v>48</v>
      </c>
      <c r="E536" s="210">
        <f t="shared" si="24"/>
        <v>4061</v>
      </c>
      <c r="F536" s="210">
        <f t="shared" si="25"/>
        <v>2951</v>
      </c>
      <c r="G536" s="262"/>
      <c r="I536" s="262"/>
      <c r="J536" s="262"/>
      <c r="K536" s="217"/>
      <c r="L536" s="220"/>
      <c r="M536" s="220"/>
      <c r="N536" s="220"/>
      <c r="O536" s="220"/>
      <c r="P536" s="210">
        <f t="shared" si="26"/>
        <v>1062</v>
      </c>
    </row>
    <row r="537" spans="1:16" x14ac:dyDescent="0.2">
      <c r="A537" s="216">
        <v>537</v>
      </c>
      <c r="B537" s="255">
        <v>73.92</v>
      </c>
      <c r="C537" s="210">
        <f>'soust.uk.JMK př.č.2'!$O$72+'soust.uk.JMK př.č.2'!$P$72</f>
        <v>18172</v>
      </c>
      <c r="D537" s="210">
        <f>'soust.uk.JMK př.č.2'!$L$72</f>
        <v>48</v>
      </c>
      <c r="E537" s="210">
        <f t="shared" si="24"/>
        <v>4060</v>
      </c>
      <c r="F537" s="210">
        <f t="shared" si="25"/>
        <v>2950</v>
      </c>
      <c r="G537" s="262"/>
      <c r="I537" s="262"/>
      <c r="J537" s="262"/>
      <c r="K537" s="217"/>
      <c r="L537" s="220"/>
      <c r="M537" s="220"/>
      <c r="N537" s="220"/>
      <c r="O537" s="220"/>
      <c r="P537" s="210">
        <f t="shared" si="26"/>
        <v>1062</v>
      </c>
    </row>
    <row r="538" spans="1:16" x14ac:dyDescent="0.2">
      <c r="A538" s="216">
        <v>538</v>
      </c>
      <c r="B538" s="255">
        <v>73.94</v>
      </c>
      <c r="C538" s="210">
        <f>'soust.uk.JMK př.č.2'!$O$72+'soust.uk.JMK př.č.2'!$P$72</f>
        <v>18172</v>
      </c>
      <c r="D538" s="210">
        <f>'soust.uk.JMK př.č.2'!$L$72</f>
        <v>48</v>
      </c>
      <c r="E538" s="210">
        <f t="shared" si="24"/>
        <v>4059</v>
      </c>
      <c r="F538" s="210">
        <f t="shared" si="25"/>
        <v>2949</v>
      </c>
      <c r="G538" s="262"/>
      <c r="I538" s="262"/>
      <c r="J538" s="262"/>
      <c r="K538" s="217"/>
      <c r="L538" s="220"/>
      <c r="M538" s="220"/>
      <c r="N538" s="220"/>
      <c r="O538" s="220"/>
      <c r="P538" s="210">
        <f t="shared" si="26"/>
        <v>1062</v>
      </c>
    </row>
    <row r="539" spans="1:16" x14ac:dyDescent="0.2">
      <c r="A539" s="216">
        <v>539</v>
      </c>
      <c r="B539" s="255">
        <v>73.97</v>
      </c>
      <c r="C539" s="210">
        <f>'soust.uk.JMK př.č.2'!$O$72+'soust.uk.JMK př.č.2'!$P$72</f>
        <v>18172</v>
      </c>
      <c r="D539" s="210">
        <f>'soust.uk.JMK př.č.2'!$L$72</f>
        <v>48</v>
      </c>
      <c r="E539" s="210">
        <f t="shared" si="24"/>
        <v>4057</v>
      </c>
      <c r="F539" s="210">
        <f t="shared" si="25"/>
        <v>2948</v>
      </c>
      <c r="G539" s="262"/>
      <c r="I539" s="262"/>
      <c r="J539" s="262"/>
      <c r="K539" s="217"/>
      <c r="L539" s="220"/>
      <c r="M539" s="220"/>
      <c r="N539" s="220"/>
      <c r="O539" s="220"/>
      <c r="P539" s="210">
        <f t="shared" si="26"/>
        <v>1061</v>
      </c>
    </row>
    <row r="540" spans="1:16" x14ac:dyDescent="0.2">
      <c r="A540" s="216">
        <v>540</v>
      </c>
      <c r="B540" s="255">
        <v>74</v>
      </c>
      <c r="C540" s="210">
        <f>'soust.uk.JMK př.č.2'!$O$72+'soust.uk.JMK př.č.2'!$P$72</f>
        <v>18172</v>
      </c>
      <c r="D540" s="210">
        <f>'soust.uk.JMK př.č.2'!$L$72</f>
        <v>48</v>
      </c>
      <c r="E540" s="210">
        <f t="shared" si="24"/>
        <v>4056</v>
      </c>
      <c r="F540" s="210">
        <f t="shared" si="25"/>
        <v>2947</v>
      </c>
      <c r="G540" s="262"/>
      <c r="I540" s="262"/>
      <c r="J540" s="262"/>
      <c r="K540" s="217"/>
      <c r="L540" s="220"/>
      <c r="M540" s="220"/>
      <c r="N540" s="220"/>
      <c r="O540" s="220"/>
      <c r="P540" s="210">
        <f t="shared" si="26"/>
        <v>1061</v>
      </c>
    </row>
    <row r="541" spans="1:16" x14ac:dyDescent="0.2">
      <c r="A541" s="216">
        <v>541</v>
      </c>
      <c r="B541" s="255">
        <v>74.02</v>
      </c>
      <c r="C541" s="210">
        <f>'soust.uk.JMK př.č.2'!$O$72+'soust.uk.JMK př.č.2'!$P$72</f>
        <v>18172</v>
      </c>
      <c r="D541" s="210">
        <f>'soust.uk.JMK př.č.2'!$L$72</f>
        <v>48</v>
      </c>
      <c r="E541" s="210">
        <f t="shared" si="24"/>
        <v>4055</v>
      </c>
      <c r="F541" s="210">
        <f t="shared" si="25"/>
        <v>2946</v>
      </c>
      <c r="G541" s="262"/>
      <c r="I541" s="262"/>
      <c r="J541" s="262"/>
      <c r="K541" s="217"/>
      <c r="L541" s="220"/>
      <c r="M541" s="220"/>
      <c r="N541" s="220"/>
      <c r="O541" s="220"/>
      <c r="P541" s="210">
        <f t="shared" si="26"/>
        <v>1061</v>
      </c>
    </row>
    <row r="542" spans="1:16" x14ac:dyDescent="0.2">
      <c r="A542" s="216">
        <v>542</v>
      </c>
      <c r="B542" s="255">
        <v>74.05</v>
      </c>
      <c r="C542" s="210">
        <f>'soust.uk.JMK př.č.2'!$O$72+'soust.uk.JMK př.č.2'!$P$72</f>
        <v>18172</v>
      </c>
      <c r="D542" s="210">
        <f>'soust.uk.JMK př.č.2'!$L$72</f>
        <v>48</v>
      </c>
      <c r="E542" s="210">
        <f t="shared" si="24"/>
        <v>4053</v>
      </c>
      <c r="F542" s="210">
        <f t="shared" si="25"/>
        <v>2945</v>
      </c>
      <c r="G542" s="262"/>
      <c r="I542" s="262"/>
      <c r="J542" s="262"/>
      <c r="K542" s="217"/>
      <c r="L542" s="220"/>
      <c r="M542" s="220"/>
      <c r="N542" s="220"/>
      <c r="O542" s="220"/>
      <c r="P542" s="210">
        <f t="shared" si="26"/>
        <v>1060</v>
      </c>
    </row>
    <row r="543" spans="1:16" x14ac:dyDescent="0.2">
      <c r="A543" s="216">
        <v>543</v>
      </c>
      <c r="B543" s="255">
        <v>74.069999999999993</v>
      </c>
      <c r="C543" s="210">
        <f>'soust.uk.JMK př.č.2'!$O$72+'soust.uk.JMK př.č.2'!$P$72</f>
        <v>18172</v>
      </c>
      <c r="D543" s="210">
        <f>'soust.uk.JMK př.č.2'!$L$72</f>
        <v>48</v>
      </c>
      <c r="E543" s="210">
        <f t="shared" si="24"/>
        <v>4052</v>
      </c>
      <c r="F543" s="210">
        <f t="shared" si="25"/>
        <v>2944</v>
      </c>
      <c r="G543" s="262"/>
      <c r="I543" s="262"/>
      <c r="J543" s="262"/>
      <c r="K543" s="217"/>
      <c r="L543" s="220"/>
      <c r="M543" s="220"/>
      <c r="N543" s="220"/>
      <c r="O543" s="220"/>
      <c r="P543" s="210">
        <f t="shared" si="26"/>
        <v>1060</v>
      </c>
    </row>
    <row r="544" spans="1:16" x14ac:dyDescent="0.2">
      <c r="A544" s="216">
        <v>544</v>
      </c>
      <c r="B544" s="255">
        <v>74.099999999999994</v>
      </c>
      <c r="C544" s="210">
        <f>'soust.uk.JMK př.č.2'!$O$72+'soust.uk.JMK př.č.2'!$P$72</f>
        <v>18172</v>
      </c>
      <c r="D544" s="210">
        <f>'soust.uk.JMK př.č.2'!$L$72</f>
        <v>48</v>
      </c>
      <c r="E544" s="210">
        <f t="shared" si="24"/>
        <v>4050</v>
      </c>
      <c r="F544" s="210">
        <f t="shared" si="25"/>
        <v>2943</v>
      </c>
      <c r="G544" s="262"/>
      <c r="I544" s="262"/>
      <c r="J544" s="262"/>
      <c r="K544" s="217"/>
      <c r="L544" s="220"/>
      <c r="M544" s="220"/>
      <c r="N544" s="220"/>
      <c r="O544" s="220"/>
      <c r="P544" s="210">
        <f t="shared" si="26"/>
        <v>1059</v>
      </c>
    </row>
    <row r="545" spans="1:16" x14ac:dyDescent="0.2">
      <c r="A545" s="216">
        <v>545</v>
      </c>
      <c r="B545" s="255">
        <v>74.12</v>
      </c>
      <c r="C545" s="210">
        <f>'soust.uk.JMK př.č.2'!$O$72+'soust.uk.JMK př.č.2'!$P$72</f>
        <v>18172</v>
      </c>
      <c r="D545" s="210">
        <f>'soust.uk.JMK př.č.2'!$L$72</f>
        <v>48</v>
      </c>
      <c r="E545" s="210">
        <f t="shared" si="24"/>
        <v>4049</v>
      </c>
      <c r="F545" s="210">
        <f t="shared" si="25"/>
        <v>2942</v>
      </c>
      <c r="G545" s="262"/>
      <c r="I545" s="262"/>
      <c r="J545" s="262"/>
      <c r="K545" s="217"/>
      <c r="L545" s="220"/>
      <c r="M545" s="220"/>
      <c r="N545" s="220"/>
      <c r="O545" s="220"/>
      <c r="P545" s="210">
        <f t="shared" si="26"/>
        <v>1059</v>
      </c>
    </row>
    <row r="546" spans="1:16" x14ac:dyDescent="0.2">
      <c r="A546" s="216">
        <v>546</v>
      </c>
      <c r="B546" s="255">
        <v>74.150000000000006</v>
      </c>
      <c r="C546" s="210">
        <f>'soust.uk.JMK př.č.2'!$O$72+'soust.uk.JMK př.č.2'!$P$72</f>
        <v>18172</v>
      </c>
      <c r="D546" s="210">
        <f>'soust.uk.JMK př.č.2'!$L$72</f>
        <v>48</v>
      </c>
      <c r="E546" s="210">
        <f t="shared" si="24"/>
        <v>4048</v>
      </c>
      <c r="F546" s="210">
        <f t="shared" si="25"/>
        <v>2941</v>
      </c>
      <c r="G546" s="262"/>
      <c r="I546" s="262"/>
      <c r="J546" s="262"/>
      <c r="K546" s="217"/>
      <c r="L546" s="220"/>
      <c r="M546" s="220"/>
      <c r="N546" s="220"/>
      <c r="O546" s="220"/>
      <c r="P546" s="210">
        <f t="shared" si="26"/>
        <v>1059</v>
      </c>
    </row>
    <row r="547" spans="1:16" x14ac:dyDescent="0.2">
      <c r="A547" s="216">
        <v>547</v>
      </c>
      <c r="B547" s="255">
        <v>74.17</v>
      </c>
      <c r="C547" s="210">
        <f>'soust.uk.JMK př.č.2'!$O$72+'soust.uk.JMK př.č.2'!$P$72</f>
        <v>18172</v>
      </c>
      <c r="D547" s="210">
        <f>'soust.uk.JMK př.č.2'!$L$72</f>
        <v>48</v>
      </c>
      <c r="E547" s="210">
        <f t="shared" si="24"/>
        <v>4046</v>
      </c>
      <c r="F547" s="210">
        <f t="shared" si="25"/>
        <v>2940</v>
      </c>
      <c r="G547" s="262"/>
      <c r="I547" s="262"/>
      <c r="J547" s="262"/>
      <c r="K547" s="217"/>
      <c r="L547" s="220"/>
      <c r="M547" s="220"/>
      <c r="N547" s="220"/>
      <c r="O547" s="220"/>
      <c r="P547" s="210">
        <f t="shared" si="26"/>
        <v>1058</v>
      </c>
    </row>
    <row r="548" spans="1:16" x14ac:dyDescent="0.2">
      <c r="A548" s="216">
        <v>548</v>
      </c>
      <c r="B548" s="255">
        <v>74.2</v>
      </c>
      <c r="C548" s="210">
        <f>'soust.uk.JMK př.č.2'!$O$72+'soust.uk.JMK př.č.2'!$P$72</f>
        <v>18172</v>
      </c>
      <c r="D548" s="210">
        <f>'soust.uk.JMK př.č.2'!$L$72</f>
        <v>48</v>
      </c>
      <c r="E548" s="210">
        <f t="shared" si="24"/>
        <v>4045</v>
      </c>
      <c r="F548" s="210">
        <f t="shared" si="25"/>
        <v>2939</v>
      </c>
      <c r="G548" s="262"/>
      <c r="I548" s="262"/>
      <c r="J548" s="262"/>
      <c r="K548" s="217"/>
      <c r="L548" s="220"/>
      <c r="M548" s="220"/>
      <c r="N548" s="220"/>
      <c r="O548" s="220"/>
      <c r="P548" s="210">
        <f t="shared" si="26"/>
        <v>1058</v>
      </c>
    </row>
    <row r="549" spans="1:16" x14ac:dyDescent="0.2">
      <c r="A549" s="216">
        <v>549</v>
      </c>
      <c r="B549" s="255">
        <v>74.23</v>
      </c>
      <c r="C549" s="210">
        <f>'soust.uk.JMK př.č.2'!$O$72+'soust.uk.JMK př.č.2'!$P$72</f>
        <v>18172</v>
      </c>
      <c r="D549" s="210">
        <f>'soust.uk.JMK př.č.2'!$L$72</f>
        <v>48</v>
      </c>
      <c r="E549" s="210">
        <f t="shared" si="24"/>
        <v>4044</v>
      </c>
      <c r="F549" s="210">
        <f t="shared" si="25"/>
        <v>2938</v>
      </c>
      <c r="G549" s="262"/>
      <c r="I549" s="262"/>
      <c r="J549" s="262"/>
      <c r="K549" s="217"/>
      <c r="L549" s="220"/>
      <c r="M549" s="220"/>
      <c r="N549" s="220"/>
      <c r="O549" s="220"/>
      <c r="P549" s="210">
        <f t="shared" si="26"/>
        <v>1058</v>
      </c>
    </row>
    <row r="550" spans="1:16" x14ac:dyDescent="0.2">
      <c r="A550" s="216">
        <v>550</v>
      </c>
      <c r="B550" s="255">
        <v>74.25</v>
      </c>
      <c r="C550" s="210">
        <f>'soust.uk.JMK př.č.2'!$O$72+'soust.uk.JMK př.č.2'!$P$72</f>
        <v>18172</v>
      </c>
      <c r="D550" s="210">
        <f>'soust.uk.JMK př.č.2'!$L$72</f>
        <v>48</v>
      </c>
      <c r="E550" s="210">
        <f t="shared" si="24"/>
        <v>4042</v>
      </c>
      <c r="F550" s="210">
        <f t="shared" si="25"/>
        <v>2937</v>
      </c>
      <c r="G550" s="262"/>
      <c r="I550" s="262"/>
      <c r="J550" s="262"/>
      <c r="K550" s="217"/>
      <c r="L550" s="220"/>
      <c r="M550" s="220"/>
      <c r="N550" s="220"/>
      <c r="O550" s="220"/>
      <c r="P550" s="210">
        <f t="shared" si="26"/>
        <v>1057</v>
      </c>
    </row>
    <row r="551" spans="1:16" x14ac:dyDescent="0.2">
      <c r="A551" s="216">
        <v>551</v>
      </c>
      <c r="B551" s="255">
        <v>74.28</v>
      </c>
      <c r="C551" s="210">
        <f>'soust.uk.JMK př.č.2'!$O$72+'soust.uk.JMK př.č.2'!$P$72</f>
        <v>18172</v>
      </c>
      <c r="D551" s="210">
        <f>'soust.uk.JMK př.č.2'!$L$72</f>
        <v>48</v>
      </c>
      <c r="E551" s="210">
        <f t="shared" si="24"/>
        <v>4041</v>
      </c>
      <c r="F551" s="210">
        <f t="shared" si="25"/>
        <v>2936</v>
      </c>
      <c r="G551" s="262"/>
      <c r="I551" s="262"/>
      <c r="J551" s="262"/>
      <c r="K551" s="217"/>
      <c r="L551" s="220"/>
      <c r="M551" s="220"/>
      <c r="N551" s="220"/>
      <c r="O551" s="220"/>
      <c r="P551" s="210">
        <f t="shared" si="26"/>
        <v>1057</v>
      </c>
    </row>
    <row r="552" spans="1:16" x14ac:dyDescent="0.2">
      <c r="A552" s="216">
        <v>552</v>
      </c>
      <c r="B552" s="255">
        <v>74.3</v>
      </c>
      <c r="C552" s="210">
        <f>'soust.uk.JMK př.č.2'!$O$72+'soust.uk.JMK př.č.2'!$P$72</f>
        <v>18172</v>
      </c>
      <c r="D552" s="210">
        <f>'soust.uk.JMK př.č.2'!$L$72</f>
        <v>48</v>
      </c>
      <c r="E552" s="210">
        <f t="shared" si="24"/>
        <v>4040</v>
      </c>
      <c r="F552" s="210">
        <f t="shared" si="25"/>
        <v>2935</v>
      </c>
      <c r="G552" s="262"/>
      <c r="I552" s="262"/>
      <c r="J552" s="262"/>
      <c r="K552" s="217"/>
      <c r="L552" s="220"/>
      <c r="M552" s="220"/>
      <c r="N552" s="220"/>
      <c r="O552" s="220"/>
      <c r="P552" s="210">
        <f t="shared" si="26"/>
        <v>1057</v>
      </c>
    </row>
    <row r="553" spans="1:16" x14ac:dyDescent="0.2">
      <c r="A553" s="216">
        <v>553</v>
      </c>
      <c r="B553" s="255">
        <v>74.33</v>
      </c>
      <c r="C553" s="210">
        <f>'soust.uk.JMK př.č.2'!$O$72+'soust.uk.JMK př.č.2'!$P$72</f>
        <v>18172</v>
      </c>
      <c r="D553" s="210">
        <f>'soust.uk.JMK př.č.2'!$L$72</f>
        <v>48</v>
      </c>
      <c r="E553" s="210">
        <f t="shared" si="24"/>
        <v>4038</v>
      </c>
      <c r="F553" s="210">
        <f t="shared" si="25"/>
        <v>2934</v>
      </c>
      <c r="G553" s="262"/>
      <c r="I553" s="262"/>
      <c r="J553" s="262"/>
      <c r="K553" s="217"/>
      <c r="L553" s="220"/>
      <c r="M553" s="220"/>
      <c r="N553" s="220"/>
      <c r="O553" s="220"/>
      <c r="P553" s="210">
        <f t="shared" si="26"/>
        <v>1056</v>
      </c>
    </row>
    <row r="554" spans="1:16" x14ac:dyDescent="0.2">
      <c r="A554" s="216">
        <v>554</v>
      </c>
      <c r="B554" s="255">
        <v>74.349999999999994</v>
      </c>
      <c r="C554" s="210">
        <f>'soust.uk.JMK př.č.2'!$O$72+'soust.uk.JMK př.č.2'!$P$72</f>
        <v>18172</v>
      </c>
      <c r="D554" s="210">
        <f>'soust.uk.JMK př.č.2'!$L$72</f>
        <v>48</v>
      </c>
      <c r="E554" s="210">
        <f t="shared" si="24"/>
        <v>4037</v>
      </c>
      <c r="F554" s="210">
        <f t="shared" si="25"/>
        <v>2933</v>
      </c>
      <c r="G554" s="262"/>
      <c r="I554" s="262"/>
      <c r="J554" s="262"/>
      <c r="K554" s="217"/>
      <c r="L554" s="220"/>
      <c r="M554" s="220"/>
      <c r="N554" s="220"/>
      <c r="O554" s="220"/>
      <c r="P554" s="210">
        <f t="shared" si="26"/>
        <v>1056</v>
      </c>
    </row>
    <row r="555" spans="1:16" x14ac:dyDescent="0.2">
      <c r="A555" s="216">
        <v>555</v>
      </c>
      <c r="B555" s="255">
        <v>74.38</v>
      </c>
      <c r="C555" s="210">
        <f>'soust.uk.JMK př.č.2'!$O$72+'soust.uk.JMK př.č.2'!$P$72</f>
        <v>18172</v>
      </c>
      <c r="D555" s="210">
        <f>'soust.uk.JMK př.č.2'!$L$72</f>
        <v>48</v>
      </c>
      <c r="E555" s="210">
        <f t="shared" si="24"/>
        <v>4036</v>
      </c>
      <c r="F555" s="210">
        <f t="shared" si="25"/>
        <v>2932</v>
      </c>
      <c r="G555" s="262"/>
      <c r="I555" s="262"/>
      <c r="J555" s="262"/>
      <c r="K555" s="217"/>
      <c r="L555" s="220"/>
      <c r="M555" s="220"/>
      <c r="N555" s="220"/>
      <c r="O555" s="220"/>
      <c r="P555" s="210">
        <f t="shared" si="26"/>
        <v>1056</v>
      </c>
    </row>
    <row r="556" spans="1:16" x14ac:dyDescent="0.2">
      <c r="A556" s="216">
        <v>556</v>
      </c>
      <c r="B556" s="255">
        <v>74.400000000000006</v>
      </c>
      <c r="C556" s="210">
        <f>'soust.uk.JMK př.č.2'!$O$72+'soust.uk.JMK př.č.2'!$P$72</f>
        <v>18172</v>
      </c>
      <c r="D556" s="210">
        <f>'soust.uk.JMK př.č.2'!$L$72</f>
        <v>48</v>
      </c>
      <c r="E556" s="210">
        <f t="shared" si="24"/>
        <v>4034</v>
      </c>
      <c r="F556" s="210">
        <f t="shared" si="25"/>
        <v>2931</v>
      </c>
      <c r="G556" s="262"/>
      <c r="I556" s="262"/>
      <c r="J556" s="262"/>
      <c r="K556" s="217"/>
      <c r="L556" s="220"/>
      <c r="M556" s="220"/>
      <c r="N556" s="220"/>
      <c r="O556" s="220"/>
      <c r="P556" s="210">
        <f t="shared" si="26"/>
        <v>1055</v>
      </c>
    </row>
    <row r="557" spans="1:16" x14ac:dyDescent="0.2">
      <c r="A557" s="216">
        <v>557</v>
      </c>
      <c r="B557" s="255">
        <v>74.430000000000007</v>
      </c>
      <c r="C557" s="210">
        <f>'soust.uk.JMK př.č.2'!$O$72+'soust.uk.JMK př.č.2'!$P$72</f>
        <v>18172</v>
      </c>
      <c r="D557" s="210">
        <f>'soust.uk.JMK př.č.2'!$L$72</f>
        <v>48</v>
      </c>
      <c r="E557" s="210">
        <f t="shared" si="24"/>
        <v>4033</v>
      </c>
      <c r="F557" s="210">
        <f t="shared" si="25"/>
        <v>2930</v>
      </c>
      <c r="G557" s="262"/>
      <c r="I557" s="262"/>
      <c r="J557" s="262"/>
      <c r="K557" s="217"/>
      <c r="L557" s="220"/>
      <c r="M557" s="220"/>
      <c r="N557" s="220"/>
      <c r="O557" s="220"/>
      <c r="P557" s="210">
        <f t="shared" si="26"/>
        <v>1055</v>
      </c>
    </row>
    <row r="558" spans="1:16" x14ac:dyDescent="0.2">
      <c r="A558" s="216">
        <v>558</v>
      </c>
      <c r="B558" s="255">
        <v>74.45</v>
      </c>
      <c r="C558" s="210">
        <f>'soust.uk.JMK př.č.2'!$O$72+'soust.uk.JMK př.č.2'!$P$72</f>
        <v>18172</v>
      </c>
      <c r="D558" s="210">
        <f>'soust.uk.JMK př.č.2'!$L$72</f>
        <v>48</v>
      </c>
      <c r="E558" s="210">
        <f t="shared" si="24"/>
        <v>4031</v>
      </c>
      <c r="F558" s="210">
        <f t="shared" si="25"/>
        <v>2929</v>
      </c>
      <c r="G558" s="262"/>
      <c r="I558" s="262"/>
      <c r="J558" s="262"/>
      <c r="K558" s="217"/>
      <c r="L558" s="220"/>
      <c r="M558" s="220"/>
      <c r="N558" s="220"/>
      <c r="O558" s="220"/>
      <c r="P558" s="210">
        <f t="shared" si="26"/>
        <v>1054</v>
      </c>
    </row>
    <row r="559" spans="1:16" x14ac:dyDescent="0.2">
      <c r="A559" s="216">
        <v>559</v>
      </c>
      <c r="B559" s="255">
        <v>74.48</v>
      </c>
      <c r="C559" s="210">
        <f>'soust.uk.JMK př.č.2'!$O$72+'soust.uk.JMK př.č.2'!$P$72</f>
        <v>18172</v>
      </c>
      <c r="D559" s="210">
        <f>'soust.uk.JMK př.č.2'!$L$72</f>
        <v>48</v>
      </c>
      <c r="E559" s="210">
        <f t="shared" si="24"/>
        <v>4030</v>
      </c>
      <c r="F559" s="210">
        <f t="shared" si="25"/>
        <v>2928</v>
      </c>
      <c r="G559" s="262"/>
      <c r="I559" s="262"/>
      <c r="J559" s="262"/>
      <c r="K559" s="217"/>
      <c r="L559" s="220"/>
      <c r="M559" s="220"/>
      <c r="N559" s="220"/>
      <c r="O559" s="220"/>
      <c r="P559" s="210">
        <f t="shared" si="26"/>
        <v>1054</v>
      </c>
    </row>
    <row r="560" spans="1:16" x14ac:dyDescent="0.2">
      <c r="A560" s="216">
        <v>560</v>
      </c>
      <c r="B560" s="255">
        <v>74.5</v>
      </c>
      <c r="C560" s="210">
        <f>'soust.uk.JMK př.č.2'!$O$72+'soust.uk.JMK př.č.2'!$P$72</f>
        <v>18172</v>
      </c>
      <c r="D560" s="210">
        <f>'soust.uk.JMK př.č.2'!$L$72</f>
        <v>48</v>
      </c>
      <c r="E560" s="210">
        <f t="shared" si="24"/>
        <v>4029</v>
      </c>
      <c r="F560" s="210">
        <f t="shared" si="25"/>
        <v>2927</v>
      </c>
      <c r="G560" s="262"/>
      <c r="I560" s="262"/>
      <c r="J560" s="262"/>
      <c r="K560" s="217"/>
      <c r="L560" s="220"/>
      <c r="M560" s="220"/>
      <c r="N560" s="220"/>
      <c r="O560" s="220"/>
      <c r="P560" s="210">
        <f t="shared" si="26"/>
        <v>1054</v>
      </c>
    </row>
    <row r="561" spans="1:16" x14ac:dyDescent="0.2">
      <c r="A561" s="216">
        <v>561</v>
      </c>
      <c r="B561" s="255">
        <v>74.53</v>
      </c>
      <c r="C561" s="210">
        <f>'soust.uk.JMK př.č.2'!$O$72+'soust.uk.JMK př.č.2'!$P$72</f>
        <v>18172</v>
      </c>
      <c r="D561" s="210">
        <f>'soust.uk.JMK př.č.2'!$L$72</f>
        <v>48</v>
      </c>
      <c r="E561" s="210">
        <f t="shared" si="24"/>
        <v>4027</v>
      </c>
      <c r="F561" s="210">
        <f t="shared" si="25"/>
        <v>2926</v>
      </c>
      <c r="G561" s="262"/>
      <c r="I561" s="262"/>
      <c r="J561" s="262"/>
      <c r="K561" s="217"/>
      <c r="L561" s="220"/>
      <c r="M561" s="220"/>
      <c r="N561" s="220"/>
      <c r="O561" s="220"/>
      <c r="P561" s="210">
        <f t="shared" si="26"/>
        <v>1053</v>
      </c>
    </row>
    <row r="562" spans="1:16" x14ac:dyDescent="0.2">
      <c r="A562" s="216">
        <v>562</v>
      </c>
      <c r="B562" s="255">
        <v>74.55</v>
      </c>
      <c r="C562" s="210">
        <f>'soust.uk.JMK př.č.2'!$O$72+'soust.uk.JMK př.č.2'!$P$72</f>
        <v>18172</v>
      </c>
      <c r="D562" s="210">
        <f>'soust.uk.JMK př.č.2'!$L$72</f>
        <v>48</v>
      </c>
      <c r="E562" s="210">
        <f t="shared" si="24"/>
        <v>4026</v>
      </c>
      <c r="F562" s="210">
        <f t="shared" si="25"/>
        <v>2925</v>
      </c>
      <c r="G562" s="262"/>
      <c r="I562" s="262"/>
      <c r="J562" s="262"/>
      <c r="K562" s="217"/>
      <c r="L562" s="220"/>
      <c r="M562" s="220"/>
      <c r="N562" s="220"/>
      <c r="O562" s="220"/>
      <c r="P562" s="210">
        <f t="shared" si="26"/>
        <v>1053</v>
      </c>
    </row>
    <row r="563" spans="1:16" x14ac:dyDescent="0.2">
      <c r="A563" s="216">
        <v>563</v>
      </c>
      <c r="B563" s="255">
        <v>74.569999999999993</v>
      </c>
      <c r="C563" s="210">
        <f>'soust.uk.JMK př.č.2'!$O$72+'soust.uk.JMK př.č.2'!$P$72</f>
        <v>18172</v>
      </c>
      <c r="D563" s="210">
        <f>'soust.uk.JMK př.č.2'!$L$72</f>
        <v>48</v>
      </c>
      <c r="E563" s="210">
        <f t="shared" si="24"/>
        <v>4025</v>
      </c>
      <c r="F563" s="210">
        <f t="shared" si="25"/>
        <v>2924</v>
      </c>
      <c r="G563" s="262"/>
      <c r="I563" s="262"/>
      <c r="J563" s="262"/>
      <c r="K563" s="217"/>
      <c r="L563" s="220"/>
      <c r="M563" s="220"/>
      <c r="N563" s="220"/>
      <c r="O563" s="220"/>
      <c r="P563" s="210">
        <f t="shared" si="26"/>
        <v>1053</v>
      </c>
    </row>
    <row r="564" spans="1:16" x14ac:dyDescent="0.2">
      <c r="A564" s="216">
        <v>564</v>
      </c>
      <c r="B564" s="255">
        <v>74.599999999999994</v>
      </c>
      <c r="C564" s="210">
        <f>'soust.uk.JMK př.č.2'!$O$72+'soust.uk.JMK př.č.2'!$P$72</f>
        <v>18172</v>
      </c>
      <c r="D564" s="210">
        <f>'soust.uk.JMK př.č.2'!$L$72</f>
        <v>48</v>
      </c>
      <c r="E564" s="210">
        <f t="shared" si="24"/>
        <v>4023</v>
      </c>
      <c r="F564" s="210">
        <f t="shared" si="25"/>
        <v>2923</v>
      </c>
      <c r="G564" s="262"/>
      <c r="I564" s="262"/>
      <c r="J564" s="262"/>
      <c r="K564" s="217"/>
      <c r="L564" s="220"/>
      <c r="M564" s="220"/>
      <c r="N564" s="220"/>
      <c r="O564" s="220"/>
      <c r="P564" s="210">
        <f t="shared" si="26"/>
        <v>1052</v>
      </c>
    </row>
    <row r="565" spans="1:16" x14ac:dyDescent="0.2">
      <c r="A565" s="216">
        <v>565</v>
      </c>
      <c r="B565" s="255">
        <v>74.62</v>
      </c>
      <c r="C565" s="210">
        <f>'soust.uk.JMK př.č.2'!$O$72+'soust.uk.JMK př.č.2'!$P$72</f>
        <v>18172</v>
      </c>
      <c r="D565" s="210">
        <f>'soust.uk.JMK př.č.2'!$L$72</f>
        <v>48</v>
      </c>
      <c r="E565" s="210">
        <f t="shared" si="24"/>
        <v>4022</v>
      </c>
      <c r="F565" s="210">
        <f t="shared" si="25"/>
        <v>2922</v>
      </c>
      <c r="G565" s="262"/>
      <c r="I565" s="262"/>
      <c r="J565" s="262"/>
      <c r="K565" s="217"/>
      <c r="L565" s="220"/>
      <c r="M565" s="220"/>
      <c r="N565" s="220"/>
      <c r="O565" s="220"/>
      <c r="P565" s="210">
        <f t="shared" si="26"/>
        <v>1052</v>
      </c>
    </row>
    <row r="566" spans="1:16" x14ac:dyDescent="0.2">
      <c r="A566" s="216">
        <v>566</v>
      </c>
      <c r="B566" s="255">
        <v>74.650000000000006</v>
      </c>
      <c r="C566" s="210">
        <f>'soust.uk.JMK př.č.2'!$O$72+'soust.uk.JMK př.č.2'!$P$72</f>
        <v>18172</v>
      </c>
      <c r="D566" s="210">
        <f>'soust.uk.JMK př.č.2'!$L$72</f>
        <v>48</v>
      </c>
      <c r="E566" s="210">
        <f t="shared" si="24"/>
        <v>4021</v>
      </c>
      <c r="F566" s="210">
        <f t="shared" si="25"/>
        <v>2921</v>
      </c>
      <c r="G566" s="262"/>
      <c r="I566" s="262"/>
      <c r="J566" s="262"/>
      <c r="K566" s="217"/>
      <c r="L566" s="220"/>
      <c r="M566" s="220"/>
      <c r="N566" s="220"/>
      <c r="O566" s="220"/>
      <c r="P566" s="210">
        <f t="shared" si="26"/>
        <v>1052</v>
      </c>
    </row>
    <row r="567" spans="1:16" x14ac:dyDescent="0.2">
      <c r="A567" s="216">
        <v>567</v>
      </c>
      <c r="B567" s="255">
        <v>74.67</v>
      </c>
      <c r="C567" s="210">
        <f>'soust.uk.JMK př.č.2'!$O$72+'soust.uk.JMK př.č.2'!$P$72</f>
        <v>18172</v>
      </c>
      <c r="D567" s="210">
        <f>'soust.uk.JMK př.č.2'!$L$72</f>
        <v>48</v>
      </c>
      <c r="E567" s="210">
        <f t="shared" si="24"/>
        <v>4019</v>
      </c>
      <c r="F567" s="210">
        <f t="shared" si="25"/>
        <v>2920</v>
      </c>
      <c r="G567" s="262"/>
      <c r="I567" s="262"/>
      <c r="J567" s="262"/>
      <c r="K567" s="217"/>
      <c r="L567" s="220"/>
      <c r="M567" s="220"/>
      <c r="N567" s="220"/>
      <c r="O567" s="220"/>
      <c r="P567" s="210">
        <f t="shared" si="26"/>
        <v>1051</v>
      </c>
    </row>
    <row r="568" spans="1:16" x14ac:dyDescent="0.2">
      <c r="A568" s="216">
        <v>568</v>
      </c>
      <c r="B568" s="255">
        <v>74.69</v>
      </c>
      <c r="C568" s="210">
        <f>'soust.uk.JMK př.č.2'!$O$72+'soust.uk.JMK př.č.2'!$P$72</f>
        <v>18172</v>
      </c>
      <c r="D568" s="210">
        <f>'soust.uk.JMK př.č.2'!$L$72</f>
        <v>48</v>
      </c>
      <c r="E568" s="210">
        <f t="shared" si="24"/>
        <v>4019</v>
      </c>
      <c r="F568" s="210">
        <f t="shared" si="25"/>
        <v>2920</v>
      </c>
      <c r="G568" s="262"/>
      <c r="I568" s="262"/>
      <c r="J568" s="262"/>
      <c r="K568" s="217"/>
      <c r="L568" s="220"/>
      <c r="M568" s="220"/>
      <c r="N568" s="220"/>
      <c r="O568" s="220"/>
      <c r="P568" s="210">
        <f t="shared" si="26"/>
        <v>1051</v>
      </c>
    </row>
    <row r="569" spans="1:16" x14ac:dyDescent="0.2">
      <c r="A569" s="216">
        <v>569</v>
      </c>
      <c r="B569" s="255">
        <v>74.709999999999994</v>
      </c>
      <c r="C569" s="210">
        <f>'soust.uk.JMK př.č.2'!$O$72+'soust.uk.JMK př.č.2'!$P$72</f>
        <v>18172</v>
      </c>
      <c r="D569" s="210">
        <f>'soust.uk.JMK př.č.2'!$L$72</f>
        <v>48</v>
      </c>
      <c r="E569" s="210">
        <f t="shared" si="24"/>
        <v>4018</v>
      </c>
      <c r="F569" s="210">
        <f t="shared" si="25"/>
        <v>2919</v>
      </c>
      <c r="G569" s="262"/>
      <c r="I569" s="262"/>
      <c r="J569" s="262"/>
      <c r="K569" s="217"/>
      <c r="L569" s="220"/>
      <c r="M569" s="220"/>
      <c r="N569" s="220"/>
      <c r="O569" s="220"/>
      <c r="P569" s="210">
        <f t="shared" si="26"/>
        <v>1051</v>
      </c>
    </row>
    <row r="570" spans="1:16" x14ac:dyDescent="0.2">
      <c r="A570" s="216">
        <v>570</v>
      </c>
      <c r="B570" s="255">
        <v>74.739999999999995</v>
      </c>
      <c r="C570" s="210">
        <f>'soust.uk.JMK př.č.2'!$O$72+'soust.uk.JMK př.č.2'!$P$72</f>
        <v>18172</v>
      </c>
      <c r="D570" s="210">
        <f>'soust.uk.JMK př.č.2'!$L$72</f>
        <v>48</v>
      </c>
      <c r="E570" s="210">
        <f t="shared" si="24"/>
        <v>4016</v>
      </c>
      <c r="F570" s="210">
        <f t="shared" si="25"/>
        <v>2918</v>
      </c>
      <c r="G570" s="262"/>
      <c r="I570" s="262"/>
      <c r="J570" s="262"/>
      <c r="K570" s="217"/>
      <c r="L570" s="220"/>
      <c r="M570" s="220"/>
      <c r="N570" s="220"/>
      <c r="O570" s="220"/>
      <c r="P570" s="210">
        <f t="shared" si="26"/>
        <v>1050</v>
      </c>
    </row>
    <row r="571" spans="1:16" x14ac:dyDescent="0.2">
      <c r="A571" s="216">
        <v>571</v>
      </c>
      <c r="B571" s="255">
        <v>74.760000000000005</v>
      </c>
      <c r="C571" s="210">
        <f>'soust.uk.JMK př.č.2'!$O$72+'soust.uk.JMK př.č.2'!$P$72</f>
        <v>18172</v>
      </c>
      <c r="D571" s="210">
        <f>'soust.uk.JMK př.č.2'!$L$72</f>
        <v>48</v>
      </c>
      <c r="E571" s="210">
        <f t="shared" si="24"/>
        <v>4015</v>
      </c>
      <c r="F571" s="210">
        <f t="shared" si="25"/>
        <v>2917</v>
      </c>
      <c r="G571" s="262"/>
      <c r="I571" s="262"/>
      <c r="J571" s="262"/>
      <c r="K571" s="217"/>
      <c r="L571" s="220"/>
      <c r="M571" s="220"/>
      <c r="N571" s="220"/>
      <c r="O571" s="220"/>
      <c r="P571" s="210">
        <f t="shared" si="26"/>
        <v>1050</v>
      </c>
    </row>
    <row r="572" spans="1:16" x14ac:dyDescent="0.2">
      <c r="A572" s="216">
        <v>572</v>
      </c>
      <c r="B572" s="255">
        <v>74.790000000000006</v>
      </c>
      <c r="C572" s="210">
        <f>'soust.uk.JMK př.č.2'!$O$72+'soust.uk.JMK př.č.2'!$P$72</f>
        <v>18172</v>
      </c>
      <c r="D572" s="210">
        <f>'soust.uk.JMK př.č.2'!$L$72</f>
        <v>48</v>
      </c>
      <c r="E572" s="210">
        <f t="shared" si="24"/>
        <v>4014</v>
      </c>
      <c r="F572" s="210">
        <f t="shared" si="25"/>
        <v>2916</v>
      </c>
      <c r="G572" s="262"/>
      <c r="I572" s="262"/>
      <c r="J572" s="262"/>
      <c r="K572" s="217"/>
      <c r="L572" s="220"/>
      <c r="M572" s="220"/>
      <c r="N572" s="220"/>
      <c r="O572" s="220"/>
      <c r="P572" s="210">
        <f t="shared" si="26"/>
        <v>1050</v>
      </c>
    </row>
    <row r="573" spans="1:16" x14ac:dyDescent="0.2">
      <c r="A573" s="216">
        <v>573</v>
      </c>
      <c r="B573" s="255">
        <v>74.81</v>
      </c>
      <c r="C573" s="210">
        <f>'soust.uk.JMK př.č.2'!$O$72+'soust.uk.JMK př.č.2'!$P$72</f>
        <v>18172</v>
      </c>
      <c r="D573" s="210">
        <f>'soust.uk.JMK př.č.2'!$L$72</f>
        <v>48</v>
      </c>
      <c r="E573" s="210">
        <f t="shared" si="24"/>
        <v>4012</v>
      </c>
      <c r="F573" s="210">
        <f t="shared" si="25"/>
        <v>2915</v>
      </c>
      <c r="G573" s="262"/>
      <c r="I573" s="262"/>
      <c r="J573" s="262"/>
      <c r="K573" s="217"/>
      <c r="L573" s="220"/>
      <c r="M573" s="220"/>
      <c r="N573" s="220"/>
      <c r="O573" s="220"/>
      <c r="P573" s="210">
        <f t="shared" si="26"/>
        <v>1049</v>
      </c>
    </row>
    <row r="574" spans="1:16" x14ac:dyDescent="0.2">
      <c r="A574" s="216">
        <v>574</v>
      </c>
      <c r="B574" s="255">
        <v>74.83</v>
      </c>
      <c r="C574" s="210">
        <f>'soust.uk.JMK př.č.2'!$O$72+'soust.uk.JMK př.č.2'!$P$72</f>
        <v>18172</v>
      </c>
      <c r="D574" s="210">
        <f>'soust.uk.JMK př.č.2'!$L$72</f>
        <v>48</v>
      </c>
      <c r="E574" s="210">
        <f t="shared" si="24"/>
        <v>4011</v>
      </c>
      <c r="F574" s="210">
        <f t="shared" si="25"/>
        <v>2914</v>
      </c>
      <c r="G574" s="262"/>
      <c r="I574" s="262"/>
      <c r="J574" s="262"/>
      <c r="K574" s="217"/>
      <c r="L574" s="220"/>
      <c r="M574" s="220"/>
      <c r="N574" s="220"/>
      <c r="O574" s="220"/>
      <c r="P574" s="210">
        <f t="shared" si="26"/>
        <v>1049</v>
      </c>
    </row>
    <row r="575" spans="1:16" x14ac:dyDescent="0.2">
      <c r="A575" s="216">
        <v>575</v>
      </c>
      <c r="B575" s="255">
        <v>74.86</v>
      </c>
      <c r="C575" s="210">
        <f>'soust.uk.JMK př.č.2'!$O$72+'soust.uk.JMK př.č.2'!$P$72</f>
        <v>18172</v>
      </c>
      <c r="D575" s="210">
        <f>'soust.uk.JMK př.č.2'!$L$72</f>
        <v>48</v>
      </c>
      <c r="E575" s="210">
        <f t="shared" si="24"/>
        <v>4010</v>
      </c>
      <c r="F575" s="210">
        <f t="shared" si="25"/>
        <v>2913</v>
      </c>
      <c r="G575" s="262"/>
      <c r="I575" s="262"/>
      <c r="J575" s="262"/>
      <c r="K575" s="217"/>
      <c r="L575" s="220"/>
      <c r="M575" s="220"/>
      <c r="N575" s="220"/>
      <c r="O575" s="220"/>
      <c r="P575" s="210">
        <f t="shared" si="26"/>
        <v>1049</v>
      </c>
    </row>
    <row r="576" spans="1:16" x14ac:dyDescent="0.2">
      <c r="A576" s="216">
        <v>576</v>
      </c>
      <c r="B576" s="255">
        <v>74.88</v>
      </c>
      <c r="C576" s="210">
        <f>'soust.uk.JMK př.č.2'!$O$72+'soust.uk.JMK př.č.2'!$P$72</f>
        <v>18172</v>
      </c>
      <c r="D576" s="210">
        <f>'soust.uk.JMK př.č.2'!$L$72</f>
        <v>48</v>
      </c>
      <c r="E576" s="210">
        <f t="shared" si="24"/>
        <v>4008</v>
      </c>
      <c r="F576" s="210">
        <f t="shared" si="25"/>
        <v>2912</v>
      </c>
      <c r="G576" s="262"/>
      <c r="I576" s="262"/>
      <c r="J576" s="262"/>
      <c r="K576" s="217"/>
      <c r="L576" s="220"/>
      <c r="M576" s="220"/>
      <c r="N576" s="220"/>
      <c r="O576" s="220"/>
      <c r="P576" s="210">
        <f t="shared" si="26"/>
        <v>1048</v>
      </c>
    </row>
    <row r="577" spans="1:16" x14ac:dyDescent="0.2">
      <c r="A577" s="216">
        <v>577</v>
      </c>
      <c r="B577" s="255">
        <v>74.900000000000006</v>
      </c>
      <c r="C577" s="210">
        <f>'soust.uk.JMK př.č.2'!$O$72+'soust.uk.JMK př.č.2'!$P$72</f>
        <v>18172</v>
      </c>
      <c r="D577" s="210">
        <f>'soust.uk.JMK př.č.2'!$L$72</f>
        <v>48</v>
      </c>
      <c r="E577" s="210">
        <f t="shared" si="24"/>
        <v>4007</v>
      </c>
      <c r="F577" s="210">
        <f t="shared" si="25"/>
        <v>2911</v>
      </c>
      <c r="G577" s="262"/>
      <c r="I577" s="262"/>
      <c r="J577" s="262"/>
      <c r="K577" s="217"/>
      <c r="L577" s="220"/>
      <c r="M577" s="220"/>
      <c r="N577" s="220"/>
      <c r="O577" s="220"/>
      <c r="P577" s="210">
        <f t="shared" si="26"/>
        <v>1048</v>
      </c>
    </row>
    <row r="578" spans="1:16" x14ac:dyDescent="0.2">
      <c r="A578" s="216">
        <v>578</v>
      </c>
      <c r="B578" s="255">
        <v>74.930000000000007</v>
      </c>
      <c r="C578" s="210">
        <f>'soust.uk.JMK př.č.2'!$O$72+'soust.uk.JMK př.č.2'!$P$72</f>
        <v>18172</v>
      </c>
      <c r="D578" s="210">
        <f>'soust.uk.JMK př.č.2'!$L$72</f>
        <v>48</v>
      </c>
      <c r="E578" s="210">
        <f t="shared" si="24"/>
        <v>4006</v>
      </c>
      <c r="F578" s="210">
        <f t="shared" si="25"/>
        <v>2910</v>
      </c>
      <c r="G578" s="262"/>
      <c r="I578" s="262"/>
      <c r="J578" s="262"/>
      <c r="K578" s="217"/>
      <c r="L578" s="220"/>
      <c r="M578" s="220"/>
      <c r="N578" s="220"/>
      <c r="O578" s="220"/>
      <c r="P578" s="210">
        <f t="shared" si="26"/>
        <v>1048</v>
      </c>
    </row>
    <row r="579" spans="1:16" x14ac:dyDescent="0.2">
      <c r="A579" s="216">
        <v>579</v>
      </c>
      <c r="B579" s="255">
        <v>74.95</v>
      </c>
      <c r="C579" s="210">
        <f>'soust.uk.JMK př.č.2'!$O$72+'soust.uk.JMK př.č.2'!$P$72</f>
        <v>18172</v>
      </c>
      <c r="D579" s="210">
        <f>'soust.uk.JMK př.č.2'!$L$72</f>
        <v>48</v>
      </c>
      <c r="E579" s="210">
        <f t="shared" si="24"/>
        <v>4004</v>
      </c>
      <c r="F579" s="210">
        <f t="shared" si="25"/>
        <v>2909</v>
      </c>
      <c r="G579" s="262"/>
      <c r="I579" s="262"/>
      <c r="J579" s="262"/>
      <c r="K579" s="217"/>
      <c r="L579" s="220"/>
      <c r="M579" s="220"/>
      <c r="N579" s="220"/>
      <c r="O579" s="220"/>
      <c r="P579" s="210">
        <f t="shared" si="26"/>
        <v>1047</v>
      </c>
    </row>
    <row r="580" spans="1:16" x14ac:dyDescent="0.2">
      <c r="A580" s="216">
        <v>580</v>
      </c>
      <c r="B580" s="255">
        <v>74.98</v>
      </c>
      <c r="C580" s="210">
        <f>'soust.uk.JMK př.č.2'!$O$72+'soust.uk.JMK př.č.2'!$P$72</f>
        <v>18172</v>
      </c>
      <c r="D580" s="210">
        <f>'soust.uk.JMK př.č.2'!$L$72</f>
        <v>48</v>
      </c>
      <c r="E580" s="210">
        <f t="shared" si="24"/>
        <v>4003</v>
      </c>
      <c r="F580" s="210">
        <f t="shared" si="25"/>
        <v>2908</v>
      </c>
      <c r="G580" s="262"/>
      <c r="I580" s="262"/>
      <c r="J580" s="262"/>
      <c r="K580" s="217"/>
      <c r="L580" s="220"/>
      <c r="M580" s="220"/>
      <c r="N580" s="220"/>
      <c r="O580" s="220"/>
      <c r="P580" s="210">
        <f t="shared" si="26"/>
        <v>1047</v>
      </c>
    </row>
    <row r="581" spans="1:16" x14ac:dyDescent="0.2">
      <c r="A581" s="216">
        <v>581</v>
      </c>
      <c r="B581" s="255">
        <v>75</v>
      </c>
      <c r="C581" s="210">
        <f>'soust.uk.JMK př.č.2'!$O$72+'soust.uk.JMK př.č.2'!$P$72</f>
        <v>18172</v>
      </c>
      <c r="D581" s="210">
        <f>'soust.uk.JMK př.č.2'!$L$72</f>
        <v>48</v>
      </c>
      <c r="E581" s="210">
        <f t="shared" si="24"/>
        <v>4003</v>
      </c>
      <c r="F581" s="210">
        <f t="shared" si="25"/>
        <v>2908</v>
      </c>
      <c r="G581" s="262"/>
      <c r="I581" s="262"/>
      <c r="J581" s="262"/>
      <c r="K581" s="217"/>
      <c r="L581" s="220"/>
      <c r="M581" s="220"/>
      <c r="N581" s="220"/>
      <c r="O581" s="220"/>
      <c r="P581" s="210">
        <f t="shared" si="26"/>
        <v>1047</v>
      </c>
    </row>
    <row r="582" spans="1:16" x14ac:dyDescent="0.2">
      <c r="A582" s="216">
        <v>582</v>
      </c>
      <c r="B582" s="255">
        <v>75.02</v>
      </c>
      <c r="C582" s="210">
        <f>'soust.uk.JMK př.č.2'!$O$72+'soust.uk.JMK př.č.2'!$P$72</f>
        <v>18172</v>
      </c>
      <c r="D582" s="210">
        <f>'soust.uk.JMK př.č.2'!$L$72</f>
        <v>48</v>
      </c>
      <c r="E582" s="210">
        <f t="shared" si="24"/>
        <v>4002</v>
      </c>
      <c r="F582" s="210">
        <f t="shared" si="25"/>
        <v>2907</v>
      </c>
      <c r="G582" s="262"/>
      <c r="I582" s="262"/>
      <c r="J582" s="262"/>
      <c r="K582" s="217"/>
      <c r="L582" s="220"/>
      <c r="M582" s="220"/>
      <c r="N582" s="220"/>
      <c r="O582" s="220"/>
      <c r="P582" s="210">
        <f t="shared" si="26"/>
        <v>1047</v>
      </c>
    </row>
    <row r="583" spans="1:16" x14ac:dyDescent="0.2">
      <c r="A583" s="216">
        <v>583</v>
      </c>
      <c r="B583" s="255">
        <v>75.05</v>
      </c>
      <c r="C583" s="210">
        <f>'soust.uk.JMK př.č.2'!$O$72+'soust.uk.JMK př.č.2'!$P$72</f>
        <v>18172</v>
      </c>
      <c r="D583" s="210">
        <f>'soust.uk.JMK př.č.2'!$L$72</f>
        <v>48</v>
      </c>
      <c r="E583" s="210">
        <f t="shared" si="24"/>
        <v>4000</v>
      </c>
      <c r="F583" s="210">
        <f t="shared" si="25"/>
        <v>2906</v>
      </c>
      <c r="G583" s="262"/>
      <c r="I583" s="262"/>
      <c r="J583" s="262"/>
      <c r="K583" s="217"/>
      <c r="L583" s="220"/>
      <c r="M583" s="220"/>
      <c r="N583" s="220"/>
      <c r="O583" s="220"/>
      <c r="P583" s="210">
        <f t="shared" si="26"/>
        <v>1046</v>
      </c>
    </row>
    <row r="584" spans="1:16" x14ac:dyDescent="0.2">
      <c r="A584" s="216">
        <v>584</v>
      </c>
      <c r="B584" s="255">
        <v>75.069999999999993</v>
      </c>
      <c r="C584" s="210">
        <f>'soust.uk.JMK př.č.2'!$O$72+'soust.uk.JMK př.č.2'!$P$72</f>
        <v>18172</v>
      </c>
      <c r="D584" s="210">
        <f>'soust.uk.JMK př.č.2'!$L$72</f>
        <v>48</v>
      </c>
      <c r="E584" s="210">
        <f t="shared" si="24"/>
        <v>3999</v>
      </c>
      <c r="F584" s="210">
        <f t="shared" si="25"/>
        <v>2905</v>
      </c>
      <c r="G584" s="262"/>
      <c r="I584" s="262"/>
      <c r="J584" s="262"/>
      <c r="K584" s="217"/>
      <c r="L584" s="220"/>
      <c r="M584" s="220"/>
      <c r="N584" s="220"/>
      <c r="O584" s="220"/>
      <c r="P584" s="210">
        <f t="shared" si="26"/>
        <v>1046</v>
      </c>
    </row>
    <row r="585" spans="1:16" x14ac:dyDescent="0.2">
      <c r="A585" s="216">
        <v>585</v>
      </c>
      <c r="B585" s="255">
        <v>75.09</v>
      </c>
      <c r="C585" s="210">
        <f>'soust.uk.JMK př.č.2'!$O$72+'soust.uk.JMK př.č.2'!$P$72</f>
        <v>18172</v>
      </c>
      <c r="D585" s="210">
        <f>'soust.uk.JMK př.č.2'!$L$72</f>
        <v>48</v>
      </c>
      <c r="E585" s="210">
        <f t="shared" si="24"/>
        <v>3997</v>
      </c>
      <c r="F585" s="210">
        <f t="shared" si="25"/>
        <v>2904</v>
      </c>
      <c r="G585" s="262"/>
      <c r="I585" s="262"/>
      <c r="J585" s="262"/>
      <c r="K585" s="217"/>
      <c r="L585" s="220"/>
      <c r="M585" s="220"/>
      <c r="N585" s="220"/>
      <c r="O585" s="220"/>
      <c r="P585" s="210">
        <f t="shared" si="26"/>
        <v>1045</v>
      </c>
    </row>
    <row r="586" spans="1:16" x14ac:dyDescent="0.2">
      <c r="A586" s="216">
        <v>586</v>
      </c>
      <c r="B586" s="255">
        <v>75.12</v>
      </c>
      <c r="C586" s="210">
        <f>'soust.uk.JMK př.č.2'!$O$72+'soust.uk.JMK př.č.2'!$P$72</f>
        <v>18172</v>
      </c>
      <c r="D586" s="210">
        <f>'soust.uk.JMK př.č.2'!$L$72</f>
        <v>48</v>
      </c>
      <c r="E586" s="210">
        <f t="shared" si="24"/>
        <v>3996</v>
      </c>
      <c r="F586" s="210">
        <f t="shared" si="25"/>
        <v>2903</v>
      </c>
      <c r="G586" s="262"/>
      <c r="I586" s="262"/>
      <c r="J586" s="262"/>
      <c r="K586" s="217"/>
      <c r="L586" s="220"/>
      <c r="M586" s="220"/>
      <c r="N586" s="220"/>
      <c r="O586" s="220"/>
      <c r="P586" s="210">
        <f t="shared" si="26"/>
        <v>1045</v>
      </c>
    </row>
    <row r="587" spans="1:16" x14ac:dyDescent="0.2">
      <c r="A587" s="216">
        <v>587</v>
      </c>
      <c r="B587" s="255">
        <v>75.14</v>
      </c>
      <c r="C587" s="210">
        <f>'soust.uk.JMK př.č.2'!$O$72+'soust.uk.JMK př.č.2'!$P$72</f>
        <v>18172</v>
      </c>
      <c r="D587" s="210">
        <f>'soust.uk.JMK př.č.2'!$L$72</f>
        <v>48</v>
      </c>
      <c r="E587" s="210">
        <f t="shared" si="24"/>
        <v>3995</v>
      </c>
      <c r="F587" s="210">
        <f t="shared" si="25"/>
        <v>2902</v>
      </c>
      <c r="G587" s="262"/>
      <c r="I587" s="262"/>
      <c r="J587" s="262"/>
      <c r="K587" s="217"/>
      <c r="L587" s="220"/>
      <c r="M587" s="220"/>
      <c r="N587" s="220"/>
      <c r="O587" s="220"/>
      <c r="P587" s="210">
        <f t="shared" si="26"/>
        <v>1045</v>
      </c>
    </row>
    <row r="588" spans="1:16" x14ac:dyDescent="0.2">
      <c r="A588" s="216">
        <v>588</v>
      </c>
      <c r="B588" s="255">
        <v>75.17</v>
      </c>
      <c r="C588" s="210">
        <f>'soust.uk.JMK př.č.2'!$O$72+'soust.uk.JMK př.č.2'!$P$72</f>
        <v>18172</v>
      </c>
      <c r="D588" s="210">
        <f>'soust.uk.JMK př.č.2'!$L$72</f>
        <v>48</v>
      </c>
      <c r="E588" s="210">
        <f t="shared" si="24"/>
        <v>3993</v>
      </c>
      <c r="F588" s="210">
        <f t="shared" si="25"/>
        <v>2901</v>
      </c>
      <c r="G588" s="262"/>
      <c r="I588" s="262"/>
      <c r="J588" s="262"/>
      <c r="K588" s="217"/>
      <c r="L588" s="220"/>
      <c r="M588" s="220"/>
      <c r="N588" s="220"/>
      <c r="O588" s="220"/>
      <c r="P588" s="210">
        <f t="shared" si="26"/>
        <v>1044</v>
      </c>
    </row>
    <row r="589" spans="1:16" x14ac:dyDescent="0.2">
      <c r="A589" s="216">
        <v>589</v>
      </c>
      <c r="B589" s="255">
        <v>75.19</v>
      </c>
      <c r="C589" s="210">
        <f>'soust.uk.JMK př.č.2'!$O$72+'soust.uk.JMK př.č.2'!$P$72</f>
        <v>18172</v>
      </c>
      <c r="D589" s="210">
        <f>'soust.uk.JMK př.č.2'!$L$72</f>
        <v>48</v>
      </c>
      <c r="E589" s="210">
        <f t="shared" si="24"/>
        <v>3992</v>
      </c>
      <c r="F589" s="210">
        <f t="shared" si="25"/>
        <v>2900</v>
      </c>
      <c r="G589" s="262"/>
      <c r="I589" s="262"/>
      <c r="J589" s="262"/>
      <c r="K589" s="217"/>
      <c r="L589" s="220"/>
      <c r="M589" s="220"/>
      <c r="N589" s="220"/>
      <c r="O589" s="220"/>
      <c r="P589" s="210">
        <f t="shared" si="26"/>
        <v>1044</v>
      </c>
    </row>
    <row r="590" spans="1:16" x14ac:dyDescent="0.2">
      <c r="A590" s="216">
        <v>590</v>
      </c>
      <c r="B590" s="255">
        <v>75.209999999999994</v>
      </c>
      <c r="C590" s="210">
        <f>'soust.uk.JMK př.č.2'!$O$72+'soust.uk.JMK př.č.2'!$P$72</f>
        <v>18172</v>
      </c>
      <c r="D590" s="210">
        <f>'soust.uk.JMK př.č.2'!$L$72</f>
        <v>48</v>
      </c>
      <c r="E590" s="210">
        <f t="shared" ref="E590:E653" si="27">SUM(F590,P590,D590)</f>
        <v>3991</v>
      </c>
      <c r="F590" s="210">
        <f t="shared" ref="F590:F653" si="28">ROUND(1/B590*C590*12,0)</f>
        <v>2899</v>
      </c>
      <c r="G590" s="262"/>
      <c r="I590" s="262"/>
      <c r="J590" s="262"/>
      <c r="K590" s="217"/>
      <c r="L590" s="220"/>
      <c r="M590" s="220"/>
      <c r="N590" s="220"/>
      <c r="O590" s="220"/>
      <c r="P590" s="210">
        <f t="shared" si="26"/>
        <v>1044</v>
      </c>
    </row>
    <row r="591" spans="1:16" x14ac:dyDescent="0.2">
      <c r="A591" s="216">
        <v>591</v>
      </c>
      <c r="B591" s="255">
        <v>75.239999999999995</v>
      </c>
      <c r="C591" s="210">
        <f>'soust.uk.JMK př.č.2'!$O$72+'soust.uk.JMK př.č.2'!$P$72</f>
        <v>18172</v>
      </c>
      <c r="D591" s="210">
        <f>'soust.uk.JMK př.č.2'!$L$72</f>
        <v>48</v>
      </c>
      <c r="E591" s="210">
        <f t="shared" si="27"/>
        <v>3989</v>
      </c>
      <c r="F591" s="210">
        <f t="shared" si="28"/>
        <v>2898</v>
      </c>
      <c r="G591" s="262"/>
      <c r="I591" s="262"/>
      <c r="J591" s="262"/>
      <c r="K591" s="217"/>
      <c r="L591" s="220"/>
      <c r="M591" s="220"/>
      <c r="N591" s="220"/>
      <c r="O591" s="220"/>
      <c r="P591" s="210">
        <f t="shared" ref="P591:P654" si="29">ROUND((F591*36%),0)</f>
        <v>1043</v>
      </c>
    </row>
    <row r="592" spans="1:16" x14ac:dyDescent="0.2">
      <c r="A592" s="216">
        <v>592</v>
      </c>
      <c r="B592" s="255">
        <v>75.260000000000005</v>
      </c>
      <c r="C592" s="210">
        <f>'soust.uk.JMK př.č.2'!$O$72+'soust.uk.JMK př.č.2'!$P$72</f>
        <v>18172</v>
      </c>
      <c r="D592" s="210">
        <f>'soust.uk.JMK př.č.2'!$L$72</f>
        <v>48</v>
      </c>
      <c r="E592" s="210">
        <f t="shared" si="27"/>
        <v>3988</v>
      </c>
      <c r="F592" s="210">
        <f t="shared" si="28"/>
        <v>2897</v>
      </c>
      <c r="G592" s="262"/>
      <c r="I592" s="262"/>
      <c r="J592" s="262"/>
      <c r="K592" s="217"/>
      <c r="L592" s="220"/>
      <c r="M592" s="220"/>
      <c r="N592" s="220"/>
      <c r="O592" s="220"/>
      <c r="P592" s="210">
        <f t="shared" si="29"/>
        <v>1043</v>
      </c>
    </row>
    <row r="593" spans="1:16" x14ac:dyDescent="0.2">
      <c r="A593" s="216">
        <v>593</v>
      </c>
      <c r="B593" s="255">
        <v>75.28</v>
      </c>
      <c r="C593" s="210">
        <f>'soust.uk.JMK př.č.2'!$O$72+'soust.uk.JMK př.č.2'!$P$72</f>
        <v>18172</v>
      </c>
      <c r="D593" s="210">
        <f>'soust.uk.JMK př.č.2'!$L$72</f>
        <v>48</v>
      </c>
      <c r="E593" s="210">
        <f t="shared" si="27"/>
        <v>3988</v>
      </c>
      <c r="F593" s="210">
        <f t="shared" si="28"/>
        <v>2897</v>
      </c>
      <c r="G593" s="262"/>
      <c r="I593" s="262"/>
      <c r="J593" s="262"/>
      <c r="K593" s="217"/>
      <c r="L593" s="220"/>
      <c r="M593" s="220"/>
      <c r="N593" s="220"/>
      <c r="O593" s="220"/>
      <c r="P593" s="210">
        <f t="shared" si="29"/>
        <v>1043</v>
      </c>
    </row>
    <row r="594" spans="1:16" x14ac:dyDescent="0.2">
      <c r="A594" s="216">
        <v>594</v>
      </c>
      <c r="B594" s="255">
        <v>75.31</v>
      </c>
      <c r="C594" s="210">
        <f>'soust.uk.JMK př.č.2'!$O$72+'soust.uk.JMK př.č.2'!$P$72</f>
        <v>18172</v>
      </c>
      <c r="D594" s="210">
        <f>'soust.uk.JMK př.č.2'!$L$72</f>
        <v>48</v>
      </c>
      <c r="E594" s="210">
        <f t="shared" si="27"/>
        <v>3987</v>
      </c>
      <c r="F594" s="210">
        <f t="shared" si="28"/>
        <v>2896</v>
      </c>
      <c r="G594" s="262"/>
      <c r="I594" s="262"/>
      <c r="J594" s="262"/>
      <c r="K594" s="217"/>
      <c r="L594" s="220"/>
      <c r="M594" s="220"/>
      <c r="N594" s="220"/>
      <c r="O594" s="220"/>
      <c r="P594" s="210">
        <f t="shared" si="29"/>
        <v>1043</v>
      </c>
    </row>
    <row r="595" spans="1:16" x14ac:dyDescent="0.2">
      <c r="A595" s="216">
        <v>595</v>
      </c>
      <c r="B595" s="255">
        <v>75.33</v>
      </c>
      <c r="C595" s="210">
        <f>'soust.uk.JMK př.č.2'!$O$72+'soust.uk.JMK př.č.2'!$P$72</f>
        <v>18172</v>
      </c>
      <c r="D595" s="210">
        <f>'soust.uk.JMK př.č.2'!$L$72</f>
        <v>48</v>
      </c>
      <c r="E595" s="210">
        <f t="shared" si="27"/>
        <v>3985</v>
      </c>
      <c r="F595" s="210">
        <f t="shared" si="28"/>
        <v>2895</v>
      </c>
      <c r="G595" s="262"/>
      <c r="I595" s="262"/>
      <c r="J595" s="262"/>
      <c r="K595" s="217"/>
      <c r="L595" s="220"/>
      <c r="M595" s="220"/>
      <c r="N595" s="220"/>
      <c r="O595" s="220"/>
      <c r="P595" s="210">
        <f t="shared" si="29"/>
        <v>1042</v>
      </c>
    </row>
    <row r="596" spans="1:16" x14ac:dyDescent="0.2">
      <c r="A596" s="216">
        <v>596</v>
      </c>
      <c r="B596" s="255">
        <v>75.349999999999994</v>
      </c>
      <c r="C596" s="210">
        <f>'soust.uk.JMK př.č.2'!$O$72+'soust.uk.JMK př.č.2'!$P$72</f>
        <v>18172</v>
      </c>
      <c r="D596" s="210">
        <f>'soust.uk.JMK př.č.2'!$L$72</f>
        <v>48</v>
      </c>
      <c r="E596" s="210">
        <f t="shared" si="27"/>
        <v>3984</v>
      </c>
      <c r="F596" s="210">
        <f t="shared" si="28"/>
        <v>2894</v>
      </c>
      <c r="G596" s="262"/>
      <c r="I596" s="262"/>
      <c r="J596" s="262"/>
      <c r="K596" s="217"/>
      <c r="L596" s="220"/>
      <c r="M596" s="220"/>
      <c r="N596" s="220"/>
      <c r="O596" s="220"/>
      <c r="P596" s="210">
        <f t="shared" si="29"/>
        <v>1042</v>
      </c>
    </row>
    <row r="597" spans="1:16" x14ac:dyDescent="0.2">
      <c r="A597" s="216">
        <v>597</v>
      </c>
      <c r="B597" s="255">
        <v>75.38</v>
      </c>
      <c r="C597" s="210">
        <f>'soust.uk.JMK př.č.2'!$O$72+'soust.uk.JMK př.č.2'!$P$72</f>
        <v>18172</v>
      </c>
      <c r="D597" s="210">
        <f>'soust.uk.JMK př.č.2'!$L$72</f>
        <v>48</v>
      </c>
      <c r="E597" s="210">
        <f t="shared" si="27"/>
        <v>3982</v>
      </c>
      <c r="F597" s="210">
        <f t="shared" si="28"/>
        <v>2893</v>
      </c>
      <c r="G597" s="262"/>
      <c r="I597" s="262"/>
      <c r="J597" s="262"/>
      <c r="K597" s="217"/>
      <c r="L597" s="220"/>
      <c r="M597" s="220"/>
      <c r="N597" s="220"/>
      <c r="O597" s="220"/>
      <c r="P597" s="210">
        <f t="shared" si="29"/>
        <v>1041</v>
      </c>
    </row>
    <row r="598" spans="1:16" x14ac:dyDescent="0.2">
      <c r="A598" s="216">
        <v>598</v>
      </c>
      <c r="B598" s="255">
        <v>75.400000000000006</v>
      </c>
      <c r="C598" s="210">
        <f>'soust.uk.JMK př.č.2'!$O$72+'soust.uk.JMK př.č.2'!$P$72</f>
        <v>18172</v>
      </c>
      <c r="D598" s="210">
        <f>'soust.uk.JMK př.č.2'!$L$72</f>
        <v>48</v>
      </c>
      <c r="E598" s="210">
        <f t="shared" si="27"/>
        <v>3981</v>
      </c>
      <c r="F598" s="210">
        <f t="shared" si="28"/>
        <v>2892</v>
      </c>
      <c r="G598" s="262"/>
      <c r="I598" s="262"/>
      <c r="J598" s="262"/>
      <c r="K598" s="217"/>
      <c r="L598" s="220"/>
      <c r="M598" s="220"/>
      <c r="N598" s="220"/>
      <c r="O598" s="220"/>
      <c r="P598" s="210">
        <f t="shared" si="29"/>
        <v>1041</v>
      </c>
    </row>
    <row r="599" spans="1:16" x14ac:dyDescent="0.2">
      <c r="A599" s="216">
        <v>599</v>
      </c>
      <c r="B599" s="255">
        <v>75.42</v>
      </c>
      <c r="C599" s="210">
        <f>'soust.uk.JMK př.č.2'!$O$72+'soust.uk.JMK př.č.2'!$P$72</f>
        <v>18172</v>
      </c>
      <c r="D599" s="210">
        <f>'soust.uk.JMK př.č.2'!$L$72</f>
        <v>48</v>
      </c>
      <c r="E599" s="210">
        <f t="shared" si="27"/>
        <v>3980</v>
      </c>
      <c r="F599" s="210">
        <f t="shared" si="28"/>
        <v>2891</v>
      </c>
      <c r="G599" s="262"/>
      <c r="I599" s="262"/>
      <c r="J599" s="262"/>
      <c r="K599" s="217"/>
      <c r="L599" s="220"/>
      <c r="M599" s="220"/>
      <c r="N599" s="220"/>
      <c r="O599" s="220"/>
      <c r="P599" s="210">
        <f t="shared" si="29"/>
        <v>1041</v>
      </c>
    </row>
    <row r="600" spans="1:16" x14ac:dyDescent="0.2">
      <c r="A600" s="216">
        <v>600</v>
      </c>
      <c r="B600" s="255">
        <v>75.45</v>
      </c>
      <c r="C600" s="210">
        <f>'soust.uk.JMK př.č.2'!$O$72+'soust.uk.JMK př.č.2'!$P$72</f>
        <v>18172</v>
      </c>
      <c r="D600" s="210">
        <f>'soust.uk.JMK př.č.2'!$L$72</f>
        <v>48</v>
      </c>
      <c r="E600" s="210">
        <f t="shared" si="27"/>
        <v>3978</v>
      </c>
      <c r="F600" s="210">
        <f t="shared" si="28"/>
        <v>2890</v>
      </c>
      <c r="G600" s="262"/>
      <c r="I600" s="262"/>
      <c r="J600" s="262"/>
      <c r="K600" s="217"/>
      <c r="L600" s="220"/>
      <c r="M600" s="220"/>
      <c r="N600" s="220"/>
      <c r="O600" s="220"/>
      <c r="P600" s="210">
        <f t="shared" si="29"/>
        <v>1040</v>
      </c>
    </row>
    <row r="601" spans="1:16" x14ac:dyDescent="0.2">
      <c r="A601" s="216">
        <v>601</v>
      </c>
      <c r="B601" s="255">
        <v>75.47</v>
      </c>
      <c r="C601" s="210">
        <f>'soust.uk.JMK př.č.2'!$O$72+'soust.uk.JMK př.č.2'!$P$72</f>
        <v>18172</v>
      </c>
      <c r="D601" s="210">
        <f>'soust.uk.JMK př.č.2'!$L$72</f>
        <v>48</v>
      </c>
      <c r="E601" s="210">
        <f t="shared" si="27"/>
        <v>3977</v>
      </c>
      <c r="F601" s="210">
        <f t="shared" si="28"/>
        <v>2889</v>
      </c>
      <c r="G601" s="262"/>
      <c r="I601" s="262"/>
      <c r="J601" s="262"/>
      <c r="K601" s="217"/>
      <c r="L601" s="220"/>
      <c r="M601" s="220"/>
      <c r="N601" s="220"/>
      <c r="O601" s="220"/>
      <c r="P601" s="210">
        <f t="shared" si="29"/>
        <v>1040</v>
      </c>
    </row>
    <row r="602" spans="1:16" x14ac:dyDescent="0.2">
      <c r="A602" s="216">
        <v>602</v>
      </c>
      <c r="B602" s="255">
        <v>75.489999999999995</v>
      </c>
      <c r="C602" s="210">
        <f>'soust.uk.JMK př.č.2'!$O$72+'soust.uk.JMK př.č.2'!$P$72</f>
        <v>18172</v>
      </c>
      <c r="D602" s="210">
        <f>'soust.uk.JMK př.č.2'!$L$72</f>
        <v>48</v>
      </c>
      <c r="E602" s="210">
        <f t="shared" si="27"/>
        <v>3977</v>
      </c>
      <c r="F602" s="210">
        <f t="shared" si="28"/>
        <v>2889</v>
      </c>
      <c r="G602" s="262"/>
      <c r="I602" s="262"/>
      <c r="J602" s="262"/>
      <c r="K602" s="217"/>
      <c r="L602" s="220"/>
      <c r="M602" s="220"/>
      <c r="N602" s="220"/>
      <c r="O602" s="220"/>
      <c r="P602" s="210">
        <f t="shared" si="29"/>
        <v>1040</v>
      </c>
    </row>
    <row r="603" spans="1:16" x14ac:dyDescent="0.2">
      <c r="A603" s="216">
        <v>603</v>
      </c>
      <c r="B603" s="255">
        <v>75.52</v>
      </c>
      <c r="C603" s="210">
        <f>'soust.uk.JMK př.č.2'!$O$72+'soust.uk.JMK př.č.2'!$P$72</f>
        <v>18172</v>
      </c>
      <c r="D603" s="210">
        <f>'soust.uk.JMK př.č.2'!$L$72</f>
        <v>48</v>
      </c>
      <c r="E603" s="210">
        <f t="shared" si="27"/>
        <v>3976</v>
      </c>
      <c r="F603" s="210">
        <f t="shared" si="28"/>
        <v>2888</v>
      </c>
      <c r="G603" s="262"/>
      <c r="I603" s="262"/>
      <c r="J603" s="262"/>
      <c r="K603" s="217"/>
      <c r="L603" s="220"/>
      <c r="M603" s="220"/>
      <c r="N603" s="220"/>
      <c r="O603" s="220"/>
      <c r="P603" s="210">
        <f t="shared" si="29"/>
        <v>1040</v>
      </c>
    </row>
    <row r="604" spans="1:16" x14ac:dyDescent="0.2">
      <c r="A604" s="216">
        <v>604</v>
      </c>
      <c r="B604" s="255">
        <v>75.540000000000006</v>
      </c>
      <c r="C604" s="210">
        <f>'soust.uk.JMK př.č.2'!$O$72+'soust.uk.JMK př.č.2'!$P$72</f>
        <v>18172</v>
      </c>
      <c r="D604" s="210">
        <f>'soust.uk.JMK př.č.2'!$L$72</f>
        <v>48</v>
      </c>
      <c r="E604" s="210">
        <f t="shared" si="27"/>
        <v>3974</v>
      </c>
      <c r="F604" s="210">
        <f t="shared" si="28"/>
        <v>2887</v>
      </c>
      <c r="G604" s="262"/>
      <c r="I604" s="262"/>
      <c r="J604" s="262"/>
      <c r="K604" s="217"/>
      <c r="L604" s="220"/>
      <c r="M604" s="220"/>
      <c r="N604" s="220"/>
      <c r="O604" s="220"/>
      <c r="P604" s="210">
        <f t="shared" si="29"/>
        <v>1039</v>
      </c>
    </row>
    <row r="605" spans="1:16" x14ac:dyDescent="0.2">
      <c r="A605" s="216">
        <v>605</v>
      </c>
      <c r="B605" s="255">
        <v>75.56</v>
      </c>
      <c r="C605" s="210">
        <f>'soust.uk.JMK př.č.2'!$O$72+'soust.uk.JMK př.č.2'!$P$72</f>
        <v>18172</v>
      </c>
      <c r="D605" s="210">
        <f>'soust.uk.JMK př.č.2'!$L$72</f>
        <v>48</v>
      </c>
      <c r="E605" s="210">
        <f t="shared" si="27"/>
        <v>3973</v>
      </c>
      <c r="F605" s="210">
        <f t="shared" si="28"/>
        <v>2886</v>
      </c>
      <c r="G605" s="262"/>
      <c r="I605" s="262"/>
      <c r="J605" s="262"/>
      <c r="K605" s="217"/>
      <c r="L605" s="220"/>
      <c r="M605" s="220"/>
      <c r="N605" s="220"/>
      <c r="O605" s="220"/>
      <c r="P605" s="210">
        <f t="shared" si="29"/>
        <v>1039</v>
      </c>
    </row>
    <row r="606" spans="1:16" x14ac:dyDescent="0.2">
      <c r="A606" s="216">
        <v>606</v>
      </c>
      <c r="B606" s="255">
        <v>75.59</v>
      </c>
      <c r="C606" s="210">
        <f>'soust.uk.JMK př.č.2'!$O$72+'soust.uk.JMK př.č.2'!$P$72</f>
        <v>18172</v>
      </c>
      <c r="D606" s="210">
        <f>'soust.uk.JMK př.č.2'!$L$72</f>
        <v>48</v>
      </c>
      <c r="E606" s="210">
        <f t="shared" si="27"/>
        <v>3972</v>
      </c>
      <c r="F606" s="210">
        <f t="shared" si="28"/>
        <v>2885</v>
      </c>
      <c r="G606" s="262"/>
      <c r="I606" s="262"/>
      <c r="J606" s="262"/>
      <c r="K606" s="217"/>
      <c r="L606" s="220"/>
      <c r="M606" s="220"/>
      <c r="N606" s="220"/>
      <c r="O606" s="220"/>
      <c r="P606" s="210">
        <f t="shared" si="29"/>
        <v>1039</v>
      </c>
    </row>
    <row r="607" spans="1:16" x14ac:dyDescent="0.2">
      <c r="A607" s="216">
        <v>607</v>
      </c>
      <c r="B607" s="255">
        <v>75.61</v>
      </c>
      <c r="C607" s="210">
        <f>'soust.uk.JMK př.č.2'!$O$72+'soust.uk.JMK př.č.2'!$P$72</f>
        <v>18172</v>
      </c>
      <c r="D607" s="210">
        <f>'soust.uk.JMK př.č.2'!$L$72</f>
        <v>48</v>
      </c>
      <c r="E607" s="210">
        <f t="shared" si="27"/>
        <v>3970</v>
      </c>
      <c r="F607" s="210">
        <f t="shared" si="28"/>
        <v>2884</v>
      </c>
      <c r="G607" s="262"/>
      <c r="I607" s="262"/>
      <c r="J607" s="262"/>
      <c r="K607" s="217"/>
      <c r="L607" s="220"/>
      <c r="M607" s="220"/>
      <c r="N607" s="220"/>
      <c r="O607" s="220"/>
      <c r="P607" s="210">
        <f t="shared" si="29"/>
        <v>1038</v>
      </c>
    </row>
    <row r="608" spans="1:16" x14ac:dyDescent="0.2">
      <c r="A608" s="216">
        <v>608</v>
      </c>
      <c r="B608" s="255">
        <v>75.63</v>
      </c>
      <c r="C608" s="210">
        <f>'soust.uk.JMK př.č.2'!$O$72+'soust.uk.JMK př.č.2'!$P$72</f>
        <v>18172</v>
      </c>
      <c r="D608" s="210">
        <f>'soust.uk.JMK př.č.2'!$L$72</f>
        <v>48</v>
      </c>
      <c r="E608" s="210">
        <f t="shared" si="27"/>
        <v>3969</v>
      </c>
      <c r="F608" s="210">
        <f t="shared" si="28"/>
        <v>2883</v>
      </c>
      <c r="G608" s="262"/>
      <c r="I608" s="262"/>
      <c r="J608" s="262"/>
      <c r="K608" s="217"/>
      <c r="L608" s="220"/>
      <c r="M608" s="220"/>
      <c r="N608" s="220"/>
      <c r="O608" s="220"/>
      <c r="P608" s="210">
        <f t="shared" si="29"/>
        <v>1038</v>
      </c>
    </row>
    <row r="609" spans="1:16" x14ac:dyDescent="0.2">
      <c r="A609" s="216">
        <v>609</v>
      </c>
      <c r="B609" s="255">
        <v>75.66</v>
      </c>
      <c r="C609" s="210">
        <f>'soust.uk.JMK př.č.2'!$O$72+'soust.uk.JMK př.č.2'!$P$72</f>
        <v>18172</v>
      </c>
      <c r="D609" s="210">
        <f>'soust.uk.JMK př.č.2'!$L$72</f>
        <v>48</v>
      </c>
      <c r="E609" s="210">
        <f t="shared" si="27"/>
        <v>3968</v>
      </c>
      <c r="F609" s="210">
        <f t="shared" si="28"/>
        <v>2882</v>
      </c>
      <c r="G609" s="262"/>
      <c r="I609" s="262"/>
      <c r="J609" s="262"/>
      <c r="K609" s="217"/>
      <c r="L609" s="220"/>
      <c r="M609" s="220"/>
      <c r="N609" s="220"/>
      <c r="O609" s="220"/>
      <c r="P609" s="210">
        <f t="shared" si="29"/>
        <v>1038</v>
      </c>
    </row>
    <row r="610" spans="1:16" x14ac:dyDescent="0.2">
      <c r="A610" s="216">
        <v>610</v>
      </c>
      <c r="B610" s="255">
        <v>75.680000000000007</v>
      </c>
      <c r="C610" s="210">
        <f>'soust.uk.JMK př.č.2'!$O$72+'soust.uk.JMK př.č.2'!$P$72</f>
        <v>18172</v>
      </c>
      <c r="D610" s="210">
        <f>'soust.uk.JMK př.č.2'!$L$72</f>
        <v>48</v>
      </c>
      <c r="E610" s="210">
        <f t="shared" si="27"/>
        <v>3966</v>
      </c>
      <c r="F610" s="210">
        <f t="shared" si="28"/>
        <v>2881</v>
      </c>
      <c r="G610" s="262"/>
      <c r="I610" s="262"/>
      <c r="J610" s="262"/>
      <c r="K610" s="217"/>
      <c r="L610" s="220"/>
      <c r="M610" s="220"/>
      <c r="N610" s="220"/>
      <c r="O610" s="220"/>
      <c r="P610" s="210">
        <f t="shared" si="29"/>
        <v>1037</v>
      </c>
    </row>
    <row r="611" spans="1:16" x14ac:dyDescent="0.2">
      <c r="A611" s="216">
        <v>611</v>
      </c>
      <c r="B611" s="255">
        <v>75.7</v>
      </c>
      <c r="C611" s="210">
        <f>'soust.uk.JMK př.č.2'!$O$72+'soust.uk.JMK př.č.2'!$P$72</f>
        <v>18172</v>
      </c>
      <c r="D611" s="210">
        <f>'soust.uk.JMK př.č.2'!$L$72</f>
        <v>48</v>
      </c>
      <c r="E611" s="210">
        <f t="shared" si="27"/>
        <v>3966</v>
      </c>
      <c r="F611" s="210">
        <f t="shared" si="28"/>
        <v>2881</v>
      </c>
      <c r="G611" s="262"/>
      <c r="I611" s="262"/>
      <c r="J611" s="262"/>
      <c r="K611" s="217"/>
      <c r="L611" s="220"/>
      <c r="M611" s="220"/>
      <c r="N611" s="220"/>
      <c r="O611" s="220"/>
      <c r="P611" s="210">
        <f t="shared" si="29"/>
        <v>1037</v>
      </c>
    </row>
    <row r="612" spans="1:16" x14ac:dyDescent="0.2">
      <c r="A612" s="216">
        <v>612</v>
      </c>
      <c r="B612" s="255">
        <v>75.73</v>
      </c>
      <c r="C612" s="210">
        <f>'soust.uk.JMK př.č.2'!$O$72+'soust.uk.JMK př.č.2'!$P$72</f>
        <v>18172</v>
      </c>
      <c r="D612" s="210">
        <f>'soust.uk.JMK př.č.2'!$L$72</f>
        <v>48</v>
      </c>
      <c r="E612" s="210">
        <f t="shared" si="27"/>
        <v>3963</v>
      </c>
      <c r="F612" s="210">
        <f t="shared" si="28"/>
        <v>2879</v>
      </c>
      <c r="G612" s="262"/>
      <c r="I612" s="262"/>
      <c r="J612" s="262"/>
      <c r="K612" s="217"/>
      <c r="L612" s="220"/>
      <c r="M612" s="220"/>
      <c r="N612" s="220"/>
      <c r="O612" s="220"/>
      <c r="P612" s="210">
        <f t="shared" si="29"/>
        <v>1036</v>
      </c>
    </row>
    <row r="613" spans="1:16" x14ac:dyDescent="0.2">
      <c r="A613" s="216">
        <v>613</v>
      </c>
      <c r="B613" s="255">
        <v>75.75</v>
      </c>
      <c r="C613" s="210">
        <f>'soust.uk.JMK př.č.2'!$O$72+'soust.uk.JMK př.č.2'!$P$72</f>
        <v>18172</v>
      </c>
      <c r="D613" s="210">
        <f>'soust.uk.JMK př.č.2'!$L$72</f>
        <v>48</v>
      </c>
      <c r="E613" s="210">
        <f t="shared" si="27"/>
        <v>3963</v>
      </c>
      <c r="F613" s="210">
        <f t="shared" si="28"/>
        <v>2879</v>
      </c>
      <c r="G613" s="262"/>
      <c r="I613" s="262"/>
      <c r="J613" s="262"/>
      <c r="K613" s="217"/>
      <c r="L613" s="220"/>
      <c r="M613" s="220"/>
      <c r="N613" s="220"/>
      <c r="O613" s="220"/>
      <c r="P613" s="210">
        <f t="shared" si="29"/>
        <v>1036</v>
      </c>
    </row>
    <row r="614" spans="1:16" x14ac:dyDescent="0.2">
      <c r="A614" s="216">
        <v>614</v>
      </c>
      <c r="B614" s="255">
        <v>75.77</v>
      </c>
      <c r="C614" s="210">
        <f>'soust.uk.JMK př.č.2'!$O$72+'soust.uk.JMK př.č.2'!$P$72</f>
        <v>18172</v>
      </c>
      <c r="D614" s="210">
        <f>'soust.uk.JMK př.č.2'!$L$72</f>
        <v>48</v>
      </c>
      <c r="E614" s="210">
        <f t="shared" si="27"/>
        <v>3962</v>
      </c>
      <c r="F614" s="210">
        <f t="shared" si="28"/>
        <v>2878</v>
      </c>
      <c r="G614" s="262"/>
      <c r="I614" s="262"/>
      <c r="J614" s="262"/>
      <c r="K614" s="217"/>
      <c r="L614" s="220"/>
      <c r="M614" s="220"/>
      <c r="N614" s="220"/>
      <c r="O614" s="220"/>
      <c r="P614" s="210">
        <f t="shared" si="29"/>
        <v>1036</v>
      </c>
    </row>
    <row r="615" spans="1:16" x14ac:dyDescent="0.2">
      <c r="A615" s="216">
        <v>615</v>
      </c>
      <c r="B615" s="255">
        <v>75.8</v>
      </c>
      <c r="C615" s="210">
        <f>'soust.uk.JMK př.č.2'!$O$72+'soust.uk.JMK př.č.2'!$P$72</f>
        <v>18172</v>
      </c>
      <c r="D615" s="210">
        <f>'soust.uk.JMK př.č.2'!$L$72</f>
        <v>48</v>
      </c>
      <c r="E615" s="210">
        <f t="shared" si="27"/>
        <v>3961</v>
      </c>
      <c r="F615" s="210">
        <f t="shared" si="28"/>
        <v>2877</v>
      </c>
      <c r="G615" s="262"/>
      <c r="I615" s="262"/>
      <c r="J615" s="262"/>
      <c r="K615" s="217"/>
      <c r="L615" s="220"/>
      <c r="M615" s="220"/>
      <c r="N615" s="220"/>
      <c r="O615" s="220"/>
      <c r="P615" s="210">
        <f t="shared" si="29"/>
        <v>1036</v>
      </c>
    </row>
    <row r="616" spans="1:16" x14ac:dyDescent="0.2">
      <c r="A616" s="216">
        <v>616</v>
      </c>
      <c r="B616" s="255">
        <v>75.819999999999993</v>
      </c>
      <c r="C616" s="210">
        <f>'soust.uk.JMK př.č.2'!$O$72+'soust.uk.JMK př.č.2'!$P$72</f>
        <v>18172</v>
      </c>
      <c r="D616" s="210">
        <f>'soust.uk.JMK př.č.2'!$L$72</f>
        <v>48</v>
      </c>
      <c r="E616" s="210">
        <f t="shared" si="27"/>
        <v>3959</v>
      </c>
      <c r="F616" s="210">
        <f t="shared" si="28"/>
        <v>2876</v>
      </c>
      <c r="G616" s="262"/>
      <c r="I616" s="262"/>
      <c r="J616" s="262"/>
      <c r="K616" s="217"/>
      <c r="L616" s="220"/>
      <c r="M616" s="220"/>
      <c r="N616" s="220"/>
      <c r="O616" s="220"/>
      <c r="P616" s="210">
        <f t="shared" si="29"/>
        <v>1035</v>
      </c>
    </row>
    <row r="617" spans="1:16" x14ac:dyDescent="0.2">
      <c r="A617" s="216">
        <v>617</v>
      </c>
      <c r="B617" s="255">
        <v>75.84</v>
      </c>
      <c r="C617" s="210">
        <f>'soust.uk.JMK př.č.2'!$O$72+'soust.uk.JMK př.č.2'!$P$72</f>
        <v>18172</v>
      </c>
      <c r="D617" s="210">
        <f>'soust.uk.JMK př.č.2'!$L$72</f>
        <v>48</v>
      </c>
      <c r="E617" s="210">
        <f t="shared" si="27"/>
        <v>3958</v>
      </c>
      <c r="F617" s="210">
        <f t="shared" si="28"/>
        <v>2875</v>
      </c>
      <c r="G617" s="262"/>
      <c r="I617" s="262"/>
      <c r="J617" s="262"/>
      <c r="K617" s="217"/>
      <c r="L617" s="220"/>
      <c r="M617" s="220"/>
      <c r="N617" s="220"/>
      <c r="O617" s="220"/>
      <c r="P617" s="210">
        <f t="shared" si="29"/>
        <v>1035</v>
      </c>
    </row>
    <row r="618" spans="1:16" x14ac:dyDescent="0.2">
      <c r="A618" s="216">
        <v>618</v>
      </c>
      <c r="B618" s="255">
        <v>75.87</v>
      </c>
      <c r="C618" s="210">
        <f>'soust.uk.JMK př.č.2'!$O$72+'soust.uk.JMK př.č.2'!$P$72</f>
        <v>18172</v>
      </c>
      <c r="D618" s="210">
        <f>'soust.uk.JMK př.č.2'!$L$72</f>
        <v>48</v>
      </c>
      <c r="E618" s="210">
        <f t="shared" si="27"/>
        <v>3957</v>
      </c>
      <c r="F618" s="210">
        <f t="shared" si="28"/>
        <v>2874</v>
      </c>
      <c r="G618" s="262"/>
      <c r="I618" s="262"/>
      <c r="J618" s="262"/>
      <c r="K618" s="217"/>
      <c r="L618" s="220"/>
      <c r="M618" s="220"/>
      <c r="N618" s="220"/>
      <c r="O618" s="220"/>
      <c r="P618" s="210">
        <f t="shared" si="29"/>
        <v>1035</v>
      </c>
    </row>
    <row r="619" spans="1:16" x14ac:dyDescent="0.2">
      <c r="A619" s="216">
        <v>619</v>
      </c>
      <c r="B619" s="255">
        <v>75.89</v>
      </c>
      <c r="C619" s="210">
        <f>'soust.uk.JMK př.č.2'!$O$72+'soust.uk.JMK př.č.2'!$P$72</f>
        <v>18172</v>
      </c>
      <c r="D619" s="210">
        <f>'soust.uk.JMK př.č.2'!$L$72</f>
        <v>48</v>
      </c>
      <c r="E619" s="210">
        <f t="shared" si="27"/>
        <v>3955</v>
      </c>
      <c r="F619" s="210">
        <f t="shared" si="28"/>
        <v>2873</v>
      </c>
      <c r="G619" s="262"/>
      <c r="I619" s="262"/>
      <c r="J619" s="262"/>
      <c r="K619" s="217"/>
      <c r="L619" s="220"/>
      <c r="M619" s="220"/>
      <c r="N619" s="220"/>
      <c r="O619" s="220"/>
      <c r="P619" s="210">
        <f t="shared" si="29"/>
        <v>1034</v>
      </c>
    </row>
    <row r="620" spans="1:16" x14ac:dyDescent="0.2">
      <c r="A620" s="216">
        <v>620</v>
      </c>
      <c r="B620" s="255">
        <v>75.91</v>
      </c>
      <c r="C620" s="210">
        <f>'soust.uk.JMK př.č.2'!$O$72+'soust.uk.JMK př.č.2'!$P$72</f>
        <v>18172</v>
      </c>
      <c r="D620" s="210">
        <f>'soust.uk.JMK př.č.2'!$L$72</f>
        <v>48</v>
      </c>
      <c r="E620" s="210">
        <f t="shared" si="27"/>
        <v>3955</v>
      </c>
      <c r="F620" s="210">
        <f t="shared" si="28"/>
        <v>2873</v>
      </c>
      <c r="G620" s="262"/>
      <c r="I620" s="262"/>
      <c r="J620" s="262"/>
      <c r="K620" s="217"/>
      <c r="L620" s="220"/>
      <c r="M620" s="220"/>
      <c r="N620" s="220"/>
      <c r="O620" s="220"/>
      <c r="P620" s="210">
        <f t="shared" si="29"/>
        <v>1034</v>
      </c>
    </row>
    <row r="621" spans="1:16" x14ac:dyDescent="0.2">
      <c r="A621" s="216">
        <v>621</v>
      </c>
      <c r="B621" s="255">
        <v>75.930000000000007</v>
      </c>
      <c r="C621" s="210">
        <f>'soust.uk.JMK př.č.2'!$O$72+'soust.uk.JMK př.č.2'!$P$72</f>
        <v>18172</v>
      </c>
      <c r="D621" s="210">
        <f>'soust.uk.JMK př.č.2'!$L$72</f>
        <v>48</v>
      </c>
      <c r="E621" s="210">
        <f t="shared" si="27"/>
        <v>3954</v>
      </c>
      <c r="F621" s="210">
        <f t="shared" si="28"/>
        <v>2872</v>
      </c>
      <c r="G621" s="262"/>
      <c r="I621" s="262"/>
      <c r="J621" s="262"/>
      <c r="K621" s="217"/>
      <c r="L621" s="220"/>
      <c r="M621" s="220"/>
      <c r="N621" s="220"/>
      <c r="O621" s="220"/>
      <c r="P621" s="210">
        <f t="shared" si="29"/>
        <v>1034</v>
      </c>
    </row>
    <row r="622" spans="1:16" x14ac:dyDescent="0.2">
      <c r="A622" s="216">
        <v>622</v>
      </c>
      <c r="B622" s="255">
        <v>75.959999999999994</v>
      </c>
      <c r="C622" s="210">
        <f>'soust.uk.JMK př.č.2'!$O$72+'soust.uk.JMK př.č.2'!$P$72</f>
        <v>18172</v>
      </c>
      <c r="D622" s="210">
        <f>'soust.uk.JMK př.č.2'!$L$72</f>
        <v>48</v>
      </c>
      <c r="E622" s="210">
        <f t="shared" si="27"/>
        <v>3953</v>
      </c>
      <c r="F622" s="210">
        <f t="shared" si="28"/>
        <v>2871</v>
      </c>
      <c r="G622" s="262"/>
      <c r="I622" s="262"/>
      <c r="J622" s="262"/>
      <c r="K622" s="217"/>
      <c r="L622" s="220"/>
      <c r="M622" s="220"/>
      <c r="N622" s="220"/>
      <c r="O622" s="220"/>
      <c r="P622" s="210">
        <f t="shared" si="29"/>
        <v>1034</v>
      </c>
    </row>
    <row r="623" spans="1:16" x14ac:dyDescent="0.2">
      <c r="A623" s="216">
        <v>623</v>
      </c>
      <c r="B623" s="255">
        <v>75.98</v>
      </c>
      <c r="C623" s="210">
        <f>'soust.uk.JMK př.č.2'!$O$72+'soust.uk.JMK př.č.2'!$P$72</f>
        <v>18172</v>
      </c>
      <c r="D623" s="210">
        <f>'soust.uk.JMK př.č.2'!$L$72</f>
        <v>48</v>
      </c>
      <c r="E623" s="210">
        <f t="shared" si="27"/>
        <v>3951</v>
      </c>
      <c r="F623" s="210">
        <f t="shared" si="28"/>
        <v>2870</v>
      </c>
      <c r="G623" s="262"/>
      <c r="I623" s="262"/>
      <c r="J623" s="262"/>
      <c r="K623" s="217"/>
      <c r="L623" s="220"/>
      <c r="M623" s="220"/>
      <c r="N623" s="220"/>
      <c r="O623" s="220"/>
      <c r="P623" s="210">
        <f t="shared" si="29"/>
        <v>1033</v>
      </c>
    </row>
    <row r="624" spans="1:16" x14ac:dyDescent="0.2">
      <c r="A624" s="216">
        <v>624</v>
      </c>
      <c r="B624" s="255">
        <v>76</v>
      </c>
      <c r="C624" s="210">
        <f>'soust.uk.JMK př.č.2'!$O$72+'soust.uk.JMK př.č.2'!$P$72</f>
        <v>18172</v>
      </c>
      <c r="D624" s="210">
        <f>'soust.uk.JMK př.č.2'!$L$72</f>
        <v>48</v>
      </c>
      <c r="E624" s="210">
        <f t="shared" si="27"/>
        <v>3950</v>
      </c>
      <c r="F624" s="210">
        <f t="shared" si="28"/>
        <v>2869</v>
      </c>
      <c r="G624" s="262"/>
      <c r="I624" s="262"/>
      <c r="J624" s="262"/>
      <c r="K624" s="217"/>
      <c r="L624" s="220"/>
      <c r="M624" s="220"/>
      <c r="N624" s="220"/>
      <c r="O624" s="220"/>
      <c r="P624" s="210">
        <f t="shared" si="29"/>
        <v>1033</v>
      </c>
    </row>
    <row r="625" spans="1:16" x14ac:dyDescent="0.2">
      <c r="A625" s="216">
        <v>625</v>
      </c>
      <c r="B625" s="255">
        <v>76.03</v>
      </c>
      <c r="C625" s="210">
        <f>'soust.uk.JMK př.č.2'!$O$72+'soust.uk.JMK př.č.2'!$P$72</f>
        <v>18172</v>
      </c>
      <c r="D625" s="210">
        <f>'soust.uk.JMK př.č.2'!$L$72</f>
        <v>48</v>
      </c>
      <c r="E625" s="210">
        <f t="shared" si="27"/>
        <v>3948</v>
      </c>
      <c r="F625" s="210">
        <f t="shared" si="28"/>
        <v>2868</v>
      </c>
      <c r="G625" s="262"/>
      <c r="I625" s="262"/>
      <c r="J625" s="262"/>
      <c r="K625" s="217"/>
      <c r="L625" s="220"/>
      <c r="M625" s="220"/>
      <c r="N625" s="220"/>
      <c r="O625" s="220"/>
      <c r="P625" s="210">
        <f t="shared" si="29"/>
        <v>1032</v>
      </c>
    </row>
    <row r="626" spans="1:16" x14ac:dyDescent="0.2">
      <c r="A626" s="216">
        <v>626</v>
      </c>
      <c r="B626" s="255">
        <v>76.05</v>
      </c>
      <c r="C626" s="210">
        <f>'soust.uk.JMK př.č.2'!$O$72+'soust.uk.JMK př.č.2'!$P$72</f>
        <v>18172</v>
      </c>
      <c r="D626" s="210">
        <f>'soust.uk.JMK př.č.2'!$L$72</f>
        <v>48</v>
      </c>
      <c r="E626" s="210">
        <f t="shared" si="27"/>
        <v>3947</v>
      </c>
      <c r="F626" s="210">
        <f t="shared" si="28"/>
        <v>2867</v>
      </c>
      <c r="G626" s="262"/>
      <c r="I626" s="262"/>
      <c r="J626" s="262"/>
      <c r="K626" s="217"/>
      <c r="L626" s="220"/>
      <c r="M626" s="220"/>
      <c r="N626" s="220"/>
      <c r="O626" s="220"/>
      <c r="P626" s="210">
        <f t="shared" si="29"/>
        <v>1032</v>
      </c>
    </row>
    <row r="627" spans="1:16" x14ac:dyDescent="0.2">
      <c r="A627" s="216">
        <v>627</v>
      </c>
      <c r="B627" s="255">
        <v>76.069999999999993</v>
      </c>
      <c r="C627" s="210">
        <f>'soust.uk.JMK př.č.2'!$O$72+'soust.uk.JMK př.č.2'!$P$72</f>
        <v>18172</v>
      </c>
      <c r="D627" s="210">
        <f>'soust.uk.JMK př.č.2'!$L$72</f>
        <v>48</v>
      </c>
      <c r="E627" s="210">
        <f t="shared" si="27"/>
        <v>3947</v>
      </c>
      <c r="F627" s="210">
        <f t="shared" si="28"/>
        <v>2867</v>
      </c>
      <c r="G627" s="262"/>
      <c r="I627" s="262"/>
      <c r="J627" s="262"/>
      <c r="K627" s="217"/>
      <c r="L627" s="220"/>
      <c r="M627" s="220"/>
      <c r="N627" s="220"/>
      <c r="O627" s="220"/>
      <c r="P627" s="210">
        <f t="shared" si="29"/>
        <v>1032</v>
      </c>
    </row>
    <row r="628" spans="1:16" x14ac:dyDescent="0.2">
      <c r="A628" s="216">
        <v>628</v>
      </c>
      <c r="B628" s="255">
        <v>76.09</v>
      </c>
      <c r="C628" s="210">
        <f>'soust.uk.JMK př.č.2'!$O$72+'soust.uk.JMK př.č.2'!$P$72</f>
        <v>18172</v>
      </c>
      <c r="D628" s="210">
        <f>'soust.uk.JMK př.č.2'!$L$72</f>
        <v>48</v>
      </c>
      <c r="E628" s="210">
        <f t="shared" si="27"/>
        <v>3946</v>
      </c>
      <c r="F628" s="210">
        <f t="shared" si="28"/>
        <v>2866</v>
      </c>
      <c r="G628" s="262"/>
      <c r="I628" s="262"/>
      <c r="J628" s="262"/>
      <c r="K628" s="217"/>
      <c r="L628" s="220"/>
      <c r="M628" s="220"/>
      <c r="N628" s="220"/>
      <c r="O628" s="220"/>
      <c r="P628" s="210">
        <f t="shared" si="29"/>
        <v>1032</v>
      </c>
    </row>
    <row r="629" spans="1:16" x14ac:dyDescent="0.2">
      <c r="A629" s="216">
        <v>629</v>
      </c>
      <c r="B629" s="255">
        <v>76.12</v>
      </c>
      <c r="C629" s="210">
        <f>'soust.uk.JMK př.č.2'!$O$72+'soust.uk.JMK př.č.2'!$P$72</f>
        <v>18172</v>
      </c>
      <c r="D629" s="210">
        <f>'soust.uk.JMK př.č.2'!$L$72</f>
        <v>48</v>
      </c>
      <c r="E629" s="210">
        <f t="shared" si="27"/>
        <v>3944</v>
      </c>
      <c r="F629" s="210">
        <f t="shared" si="28"/>
        <v>2865</v>
      </c>
      <c r="G629" s="262"/>
      <c r="I629" s="262"/>
      <c r="J629" s="262"/>
      <c r="K629" s="217"/>
      <c r="L629" s="220"/>
      <c r="M629" s="220"/>
      <c r="N629" s="220"/>
      <c r="O629" s="220"/>
      <c r="P629" s="210">
        <f t="shared" si="29"/>
        <v>1031</v>
      </c>
    </row>
    <row r="630" spans="1:16" x14ac:dyDescent="0.2">
      <c r="A630" s="216">
        <v>630</v>
      </c>
      <c r="B630" s="255">
        <v>76.14</v>
      </c>
      <c r="C630" s="210">
        <f>'soust.uk.JMK př.č.2'!$O$72+'soust.uk.JMK př.č.2'!$P$72</f>
        <v>18172</v>
      </c>
      <c r="D630" s="210">
        <f>'soust.uk.JMK př.č.2'!$L$72</f>
        <v>48</v>
      </c>
      <c r="E630" s="210">
        <f t="shared" si="27"/>
        <v>3943</v>
      </c>
      <c r="F630" s="210">
        <f t="shared" si="28"/>
        <v>2864</v>
      </c>
      <c r="G630" s="262"/>
      <c r="I630" s="262"/>
      <c r="J630" s="262"/>
      <c r="K630" s="217"/>
      <c r="L630" s="220"/>
      <c r="M630" s="220"/>
      <c r="N630" s="220"/>
      <c r="O630" s="220"/>
      <c r="P630" s="210">
        <f t="shared" si="29"/>
        <v>1031</v>
      </c>
    </row>
    <row r="631" spans="1:16" x14ac:dyDescent="0.2">
      <c r="A631" s="216">
        <v>631</v>
      </c>
      <c r="B631" s="255">
        <v>76.16</v>
      </c>
      <c r="C631" s="210">
        <f>'soust.uk.JMK př.č.2'!$O$72+'soust.uk.JMK př.č.2'!$P$72</f>
        <v>18172</v>
      </c>
      <c r="D631" s="210">
        <f>'soust.uk.JMK př.č.2'!$L$72</f>
        <v>48</v>
      </c>
      <c r="E631" s="210">
        <f t="shared" si="27"/>
        <v>3942</v>
      </c>
      <c r="F631" s="210">
        <f t="shared" si="28"/>
        <v>2863</v>
      </c>
      <c r="G631" s="262"/>
      <c r="I631" s="262"/>
      <c r="J631" s="262"/>
      <c r="K631" s="217"/>
      <c r="L631" s="220"/>
      <c r="M631" s="220"/>
      <c r="N631" s="220"/>
      <c r="O631" s="220"/>
      <c r="P631" s="210">
        <f t="shared" si="29"/>
        <v>1031</v>
      </c>
    </row>
    <row r="632" spans="1:16" x14ac:dyDescent="0.2">
      <c r="A632" s="216">
        <v>632</v>
      </c>
      <c r="B632" s="255">
        <v>76.19</v>
      </c>
      <c r="C632" s="210">
        <f>'soust.uk.JMK př.č.2'!$O$72+'soust.uk.JMK př.č.2'!$P$72</f>
        <v>18172</v>
      </c>
      <c r="D632" s="210">
        <f>'soust.uk.JMK př.č.2'!$L$72</f>
        <v>48</v>
      </c>
      <c r="E632" s="210">
        <f t="shared" si="27"/>
        <v>3940</v>
      </c>
      <c r="F632" s="210">
        <f t="shared" si="28"/>
        <v>2862</v>
      </c>
      <c r="G632" s="262"/>
      <c r="I632" s="262"/>
      <c r="J632" s="262"/>
      <c r="K632" s="217"/>
      <c r="L632" s="220"/>
      <c r="M632" s="220"/>
      <c r="N632" s="220"/>
      <c r="O632" s="220"/>
      <c r="P632" s="210">
        <f t="shared" si="29"/>
        <v>1030</v>
      </c>
    </row>
    <row r="633" spans="1:16" x14ac:dyDescent="0.2">
      <c r="A633" s="216">
        <v>633</v>
      </c>
      <c r="B633" s="255">
        <v>76.209999999999994</v>
      </c>
      <c r="C633" s="210">
        <f>'soust.uk.JMK př.č.2'!$O$72+'soust.uk.JMK př.č.2'!$P$72</f>
        <v>18172</v>
      </c>
      <c r="D633" s="210">
        <f>'soust.uk.JMK př.č.2'!$L$72</f>
        <v>48</v>
      </c>
      <c r="E633" s="210">
        <f t="shared" si="27"/>
        <v>3939</v>
      </c>
      <c r="F633" s="210">
        <f t="shared" si="28"/>
        <v>2861</v>
      </c>
      <c r="G633" s="262"/>
      <c r="I633" s="262"/>
      <c r="J633" s="262"/>
      <c r="K633" s="217"/>
      <c r="L633" s="220"/>
      <c r="M633" s="220"/>
      <c r="N633" s="220"/>
      <c r="O633" s="220"/>
      <c r="P633" s="210">
        <f t="shared" si="29"/>
        <v>1030</v>
      </c>
    </row>
    <row r="634" spans="1:16" x14ac:dyDescent="0.2">
      <c r="A634" s="216">
        <v>634</v>
      </c>
      <c r="B634" s="255">
        <v>76.23</v>
      </c>
      <c r="C634" s="210">
        <f>'soust.uk.JMK př.č.2'!$O$72+'soust.uk.JMK př.č.2'!$P$72</f>
        <v>18172</v>
      </c>
      <c r="D634" s="210">
        <f>'soust.uk.JMK př.č.2'!$L$72</f>
        <v>48</v>
      </c>
      <c r="E634" s="210">
        <f t="shared" si="27"/>
        <v>3939</v>
      </c>
      <c r="F634" s="210">
        <f t="shared" si="28"/>
        <v>2861</v>
      </c>
      <c r="G634" s="262"/>
      <c r="I634" s="262"/>
      <c r="J634" s="262"/>
      <c r="K634" s="217"/>
      <c r="L634" s="220"/>
      <c r="M634" s="220"/>
      <c r="N634" s="220"/>
      <c r="O634" s="220"/>
      <c r="P634" s="210">
        <f t="shared" si="29"/>
        <v>1030</v>
      </c>
    </row>
    <row r="635" spans="1:16" x14ac:dyDescent="0.2">
      <c r="A635" s="216">
        <v>635</v>
      </c>
      <c r="B635" s="255">
        <v>76.25</v>
      </c>
      <c r="C635" s="210">
        <f>'soust.uk.JMK př.č.2'!$O$72+'soust.uk.JMK př.č.2'!$P$72</f>
        <v>18172</v>
      </c>
      <c r="D635" s="210">
        <f>'soust.uk.JMK př.č.2'!$L$72</f>
        <v>48</v>
      </c>
      <c r="E635" s="210">
        <f t="shared" si="27"/>
        <v>3938</v>
      </c>
      <c r="F635" s="210">
        <f t="shared" si="28"/>
        <v>2860</v>
      </c>
      <c r="G635" s="262"/>
      <c r="I635" s="262"/>
      <c r="J635" s="262"/>
      <c r="K635" s="217"/>
      <c r="L635" s="220"/>
      <c r="M635" s="220"/>
      <c r="N635" s="220"/>
      <c r="O635" s="220"/>
      <c r="P635" s="210">
        <f t="shared" si="29"/>
        <v>1030</v>
      </c>
    </row>
    <row r="636" spans="1:16" x14ac:dyDescent="0.2">
      <c r="A636" s="216">
        <v>636</v>
      </c>
      <c r="B636" s="255">
        <v>76.28</v>
      </c>
      <c r="C636" s="210">
        <f>'soust.uk.JMK př.č.2'!$O$72+'soust.uk.JMK př.č.2'!$P$72</f>
        <v>18172</v>
      </c>
      <c r="D636" s="210">
        <f>'soust.uk.JMK př.č.2'!$L$72</f>
        <v>48</v>
      </c>
      <c r="E636" s="210">
        <f t="shared" si="27"/>
        <v>3936</v>
      </c>
      <c r="F636" s="210">
        <f t="shared" si="28"/>
        <v>2859</v>
      </c>
      <c r="G636" s="262"/>
      <c r="I636" s="262"/>
      <c r="J636" s="262"/>
      <c r="K636" s="217"/>
      <c r="L636" s="220"/>
      <c r="M636" s="220"/>
      <c r="N636" s="220"/>
      <c r="O636" s="220"/>
      <c r="P636" s="210">
        <f t="shared" si="29"/>
        <v>1029</v>
      </c>
    </row>
    <row r="637" spans="1:16" x14ac:dyDescent="0.2">
      <c r="A637" s="216">
        <v>637</v>
      </c>
      <c r="B637" s="255">
        <v>76.3</v>
      </c>
      <c r="C637" s="210">
        <f>'soust.uk.JMK př.č.2'!$O$72+'soust.uk.JMK př.č.2'!$P$72</f>
        <v>18172</v>
      </c>
      <c r="D637" s="210">
        <f>'soust.uk.JMK př.č.2'!$L$72</f>
        <v>48</v>
      </c>
      <c r="E637" s="210">
        <f t="shared" si="27"/>
        <v>3935</v>
      </c>
      <c r="F637" s="210">
        <f t="shared" si="28"/>
        <v>2858</v>
      </c>
      <c r="G637" s="262"/>
      <c r="I637" s="262"/>
      <c r="J637" s="262"/>
      <c r="K637" s="217"/>
      <c r="L637" s="220"/>
      <c r="M637" s="220"/>
      <c r="N637" s="220"/>
      <c r="O637" s="220"/>
      <c r="P637" s="210">
        <f t="shared" si="29"/>
        <v>1029</v>
      </c>
    </row>
    <row r="638" spans="1:16" x14ac:dyDescent="0.2">
      <c r="A638" s="216">
        <v>638</v>
      </c>
      <c r="B638" s="255">
        <v>76.319999999999993</v>
      </c>
      <c r="C638" s="210">
        <f>'soust.uk.JMK př.č.2'!$O$72+'soust.uk.JMK př.č.2'!$P$72</f>
        <v>18172</v>
      </c>
      <c r="D638" s="210">
        <f>'soust.uk.JMK př.č.2'!$L$72</f>
        <v>48</v>
      </c>
      <c r="E638" s="210">
        <f t="shared" si="27"/>
        <v>3934</v>
      </c>
      <c r="F638" s="210">
        <f t="shared" si="28"/>
        <v>2857</v>
      </c>
      <c r="G638" s="262"/>
      <c r="I638" s="262"/>
      <c r="J638" s="262"/>
      <c r="K638" s="217"/>
      <c r="L638" s="220"/>
      <c r="M638" s="220"/>
      <c r="N638" s="220"/>
      <c r="O638" s="220"/>
      <c r="P638" s="210">
        <f t="shared" si="29"/>
        <v>1029</v>
      </c>
    </row>
    <row r="639" spans="1:16" x14ac:dyDescent="0.2">
      <c r="A639" s="216">
        <v>639</v>
      </c>
      <c r="B639" s="255">
        <v>76.34</v>
      </c>
      <c r="C639" s="210">
        <f>'soust.uk.JMK př.č.2'!$O$72+'soust.uk.JMK př.č.2'!$P$72</f>
        <v>18172</v>
      </c>
      <c r="D639" s="210">
        <f>'soust.uk.JMK př.č.2'!$L$72</f>
        <v>48</v>
      </c>
      <c r="E639" s="210">
        <f t="shared" si="27"/>
        <v>3932</v>
      </c>
      <c r="F639" s="210">
        <f t="shared" si="28"/>
        <v>2856</v>
      </c>
      <c r="G639" s="262"/>
      <c r="I639" s="262"/>
      <c r="J639" s="262"/>
      <c r="K639" s="217"/>
      <c r="L639" s="220"/>
      <c r="M639" s="220"/>
      <c r="N639" s="220"/>
      <c r="O639" s="220"/>
      <c r="P639" s="210">
        <f t="shared" si="29"/>
        <v>1028</v>
      </c>
    </row>
    <row r="640" spans="1:16" x14ac:dyDescent="0.2">
      <c r="A640" s="216">
        <v>640</v>
      </c>
      <c r="B640" s="255">
        <v>76.37</v>
      </c>
      <c r="C640" s="210">
        <f>'soust.uk.JMK př.č.2'!$O$72+'soust.uk.JMK př.č.2'!$P$72</f>
        <v>18172</v>
      </c>
      <c r="D640" s="210">
        <f>'soust.uk.JMK př.č.2'!$L$72</f>
        <v>48</v>
      </c>
      <c r="E640" s="210">
        <f t="shared" si="27"/>
        <v>3931</v>
      </c>
      <c r="F640" s="210">
        <f t="shared" si="28"/>
        <v>2855</v>
      </c>
      <c r="G640" s="262"/>
      <c r="I640" s="262"/>
      <c r="J640" s="262"/>
      <c r="K640" s="217"/>
      <c r="L640" s="220"/>
      <c r="M640" s="220"/>
      <c r="N640" s="220"/>
      <c r="O640" s="220"/>
      <c r="P640" s="210">
        <f t="shared" si="29"/>
        <v>1028</v>
      </c>
    </row>
    <row r="641" spans="1:16" x14ac:dyDescent="0.2">
      <c r="A641" s="216">
        <v>641</v>
      </c>
      <c r="B641" s="255">
        <v>76.39</v>
      </c>
      <c r="C641" s="210">
        <f>'soust.uk.JMK př.č.2'!$O$72+'soust.uk.JMK př.č.2'!$P$72</f>
        <v>18172</v>
      </c>
      <c r="D641" s="210">
        <f>'soust.uk.JMK př.č.2'!$L$72</f>
        <v>48</v>
      </c>
      <c r="E641" s="210">
        <f t="shared" si="27"/>
        <v>3931</v>
      </c>
      <c r="F641" s="210">
        <f t="shared" si="28"/>
        <v>2855</v>
      </c>
      <c r="G641" s="262"/>
      <c r="I641" s="262"/>
      <c r="J641" s="262"/>
      <c r="K641" s="217"/>
      <c r="L641" s="220"/>
      <c r="M641" s="220"/>
      <c r="N641" s="220"/>
      <c r="O641" s="220"/>
      <c r="P641" s="210">
        <f t="shared" si="29"/>
        <v>1028</v>
      </c>
    </row>
    <row r="642" spans="1:16" x14ac:dyDescent="0.2">
      <c r="A642" s="216">
        <v>642</v>
      </c>
      <c r="B642" s="255">
        <v>76.41</v>
      </c>
      <c r="C642" s="210">
        <f>'soust.uk.JMK př.č.2'!$O$72+'soust.uk.JMK př.č.2'!$P$72</f>
        <v>18172</v>
      </c>
      <c r="D642" s="210">
        <f>'soust.uk.JMK př.č.2'!$L$72</f>
        <v>48</v>
      </c>
      <c r="E642" s="210">
        <f t="shared" si="27"/>
        <v>3929</v>
      </c>
      <c r="F642" s="210">
        <f t="shared" si="28"/>
        <v>2854</v>
      </c>
      <c r="G642" s="262"/>
      <c r="I642" s="262"/>
      <c r="J642" s="262"/>
      <c r="K642" s="217"/>
      <c r="L642" s="220"/>
      <c r="M642" s="220"/>
      <c r="N642" s="220"/>
      <c r="O642" s="220"/>
      <c r="P642" s="210">
        <f t="shared" si="29"/>
        <v>1027</v>
      </c>
    </row>
    <row r="643" spans="1:16" x14ac:dyDescent="0.2">
      <c r="A643" s="216">
        <v>643</v>
      </c>
      <c r="B643" s="255">
        <v>76.44</v>
      </c>
      <c r="C643" s="210">
        <f>'soust.uk.JMK př.č.2'!$O$72+'soust.uk.JMK př.č.2'!$P$72</f>
        <v>18172</v>
      </c>
      <c r="D643" s="210">
        <f>'soust.uk.JMK př.č.2'!$L$72</f>
        <v>48</v>
      </c>
      <c r="E643" s="210">
        <f t="shared" si="27"/>
        <v>3928</v>
      </c>
      <c r="F643" s="210">
        <f t="shared" si="28"/>
        <v>2853</v>
      </c>
      <c r="G643" s="262"/>
      <c r="I643" s="262"/>
      <c r="J643" s="262"/>
      <c r="K643" s="217"/>
      <c r="L643" s="220"/>
      <c r="M643" s="220"/>
      <c r="N643" s="220"/>
      <c r="O643" s="220"/>
      <c r="P643" s="210">
        <f t="shared" si="29"/>
        <v>1027</v>
      </c>
    </row>
    <row r="644" spans="1:16" x14ac:dyDescent="0.2">
      <c r="A644" s="216">
        <v>644</v>
      </c>
      <c r="B644" s="255">
        <v>76.459999999999994</v>
      </c>
      <c r="C644" s="210">
        <f>'soust.uk.JMK př.č.2'!$O$72+'soust.uk.JMK př.č.2'!$P$72</f>
        <v>18172</v>
      </c>
      <c r="D644" s="210">
        <f>'soust.uk.JMK př.č.2'!$L$72</f>
        <v>48</v>
      </c>
      <c r="E644" s="210">
        <f t="shared" si="27"/>
        <v>3927</v>
      </c>
      <c r="F644" s="210">
        <f t="shared" si="28"/>
        <v>2852</v>
      </c>
      <c r="G644" s="262"/>
      <c r="I644" s="262"/>
      <c r="J644" s="262"/>
      <c r="K644" s="217"/>
      <c r="L644" s="220"/>
      <c r="M644" s="220"/>
      <c r="N644" s="220"/>
      <c r="O644" s="220"/>
      <c r="P644" s="210">
        <f t="shared" si="29"/>
        <v>1027</v>
      </c>
    </row>
    <row r="645" spans="1:16" x14ac:dyDescent="0.2">
      <c r="A645" s="216">
        <v>645</v>
      </c>
      <c r="B645" s="255">
        <v>76.48</v>
      </c>
      <c r="C645" s="210">
        <f>'soust.uk.JMK př.č.2'!$O$72+'soust.uk.JMK př.č.2'!$P$72</f>
        <v>18172</v>
      </c>
      <c r="D645" s="210">
        <f>'soust.uk.JMK př.č.2'!$L$72</f>
        <v>48</v>
      </c>
      <c r="E645" s="210">
        <f t="shared" si="27"/>
        <v>3925</v>
      </c>
      <c r="F645" s="210">
        <f t="shared" si="28"/>
        <v>2851</v>
      </c>
      <c r="G645" s="262"/>
      <c r="I645" s="262"/>
      <c r="J645" s="262"/>
      <c r="K645" s="217"/>
      <c r="L645" s="220"/>
      <c r="M645" s="220"/>
      <c r="N645" s="220"/>
      <c r="O645" s="220"/>
      <c r="P645" s="210">
        <f t="shared" si="29"/>
        <v>1026</v>
      </c>
    </row>
    <row r="646" spans="1:16" x14ac:dyDescent="0.2">
      <c r="A646" s="216">
        <v>646</v>
      </c>
      <c r="B646" s="255">
        <v>76.5</v>
      </c>
      <c r="C646" s="210">
        <f>'soust.uk.JMK př.č.2'!$O$72+'soust.uk.JMK př.č.2'!$P$72</f>
        <v>18172</v>
      </c>
      <c r="D646" s="210">
        <f>'soust.uk.JMK př.č.2'!$L$72</f>
        <v>48</v>
      </c>
      <c r="E646" s="210">
        <f t="shared" si="27"/>
        <v>3925</v>
      </c>
      <c r="F646" s="210">
        <f t="shared" si="28"/>
        <v>2851</v>
      </c>
      <c r="G646" s="262"/>
      <c r="I646" s="262"/>
      <c r="J646" s="262"/>
      <c r="K646" s="217"/>
      <c r="L646" s="220"/>
      <c r="M646" s="220"/>
      <c r="N646" s="220"/>
      <c r="O646" s="220"/>
      <c r="P646" s="210">
        <f t="shared" si="29"/>
        <v>1026</v>
      </c>
    </row>
    <row r="647" spans="1:16" x14ac:dyDescent="0.2">
      <c r="A647" s="216">
        <v>647</v>
      </c>
      <c r="B647" s="255">
        <v>76.53</v>
      </c>
      <c r="C647" s="210">
        <f>'soust.uk.JMK př.č.2'!$O$72+'soust.uk.JMK př.č.2'!$P$72</f>
        <v>18172</v>
      </c>
      <c r="D647" s="210">
        <f>'soust.uk.JMK př.č.2'!$L$72</f>
        <v>48</v>
      </c>
      <c r="E647" s="210">
        <f t="shared" si="27"/>
        <v>3923</v>
      </c>
      <c r="F647" s="210">
        <f t="shared" si="28"/>
        <v>2849</v>
      </c>
      <c r="G647" s="262"/>
      <c r="I647" s="262"/>
      <c r="J647" s="262"/>
      <c r="K647" s="217"/>
      <c r="L647" s="220"/>
      <c r="M647" s="220"/>
      <c r="N647" s="220"/>
      <c r="O647" s="220"/>
      <c r="P647" s="210">
        <f t="shared" si="29"/>
        <v>1026</v>
      </c>
    </row>
    <row r="648" spans="1:16" x14ac:dyDescent="0.2">
      <c r="A648" s="216">
        <v>648</v>
      </c>
      <c r="B648" s="255">
        <v>76.55</v>
      </c>
      <c r="C648" s="210">
        <f>'soust.uk.JMK př.č.2'!$O$72+'soust.uk.JMK př.č.2'!$P$72</f>
        <v>18172</v>
      </c>
      <c r="D648" s="210">
        <f>'soust.uk.JMK př.č.2'!$L$72</f>
        <v>48</v>
      </c>
      <c r="E648" s="210">
        <f t="shared" si="27"/>
        <v>3923</v>
      </c>
      <c r="F648" s="210">
        <f t="shared" si="28"/>
        <v>2849</v>
      </c>
      <c r="G648" s="262"/>
      <c r="I648" s="262"/>
      <c r="J648" s="262"/>
      <c r="K648" s="217"/>
      <c r="L648" s="220"/>
      <c r="M648" s="220"/>
      <c r="N648" s="220"/>
      <c r="O648" s="220"/>
      <c r="P648" s="210">
        <f t="shared" si="29"/>
        <v>1026</v>
      </c>
    </row>
    <row r="649" spans="1:16" x14ac:dyDescent="0.2">
      <c r="A649" s="216">
        <v>649</v>
      </c>
      <c r="B649" s="255">
        <v>76.569999999999993</v>
      </c>
      <c r="C649" s="210">
        <f>'soust.uk.JMK př.č.2'!$O$72+'soust.uk.JMK př.č.2'!$P$72</f>
        <v>18172</v>
      </c>
      <c r="D649" s="210">
        <f>'soust.uk.JMK př.č.2'!$L$72</f>
        <v>48</v>
      </c>
      <c r="E649" s="210">
        <f t="shared" si="27"/>
        <v>3921</v>
      </c>
      <c r="F649" s="210">
        <f t="shared" si="28"/>
        <v>2848</v>
      </c>
      <c r="G649" s="262"/>
      <c r="I649" s="262"/>
      <c r="J649" s="262"/>
      <c r="K649" s="217"/>
      <c r="L649" s="220"/>
      <c r="M649" s="220"/>
      <c r="N649" s="220"/>
      <c r="O649" s="220"/>
      <c r="P649" s="210">
        <f t="shared" si="29"/>
        <v>1025</v>
      </c>
    </row>
    <row r="650" spans="1:16" x14ac:dyDescent="0.2">
      <c r="A650" s="216">
        <v>650</v>
      </c>
      <c r="B650" s="255">
        <v>76.59</v>
      </c>
      <c r="C650" s="210">
        <f>'soust.uk.JMK př.č.2'!$O$72+'soust.uk.JMK př.č.2'!$P$72</f>
        <v>18172</v>
      </c>
      <c r="D650" s="210">
        <f>'soust.uk.JMK př.č.2'!$L$72</f>
        <v>48</v>
      </c>
      <c r="E650" s="210">
        <f t="shared" si="27"/>
        <v>3920</v>
      </c>
      <c r="F650" s="210">
        <f t="shared" si="28"/>
        <v>2847</v>
      </c>
      <c r="G650" s="262"/>
      <c r="I650" s="262"/>
      <c r="J650" s="262"/>
      <c r="K650" s="217"/>
      <c r="L650" s="220"/>
      <c r="M650" s="220"/>
      <c r="N650" s="220"/>
      <c r="O650" s="220"/>
      <c r="P650" s="210">
        <f t="shared" si="29"/>
        <v>1025</v>
      </c>
    </row>
    <row r="651" spans="1:16" x14ac:dyDescent="0.2">
      <c r="A651" s="216">
        <v>651</v>
      </c>
      <c r="B651" s="255">
        <v>76.62</v>
      </c>
      <c r="C651" s="210">
        <f>'soust.uk.JMK př.č.2'!$O$72+'soust.uk.JMK př.č.2'!$P$72</f>
        <v>18172</v>
      </c>
      <c r="D651" s="210">
        <f>'soust.uk.JMK př.č.2'!$L$72</f>
        <v>48</v>
      </c>
      <c r="E651" s="210">
        <f t="shared" si="27"/>
        <v>3919</v>
      </c>
      <c r="F651" s="210">
        <f t="shared" si="28"/>
        <v>2846</v>
      </c>
      <c r="G651" s="262"/>
      <c r="I651" s="262"/>
      <c r="J651" s="262"/>
      <c r="K651" s="217"/>
      <c r="L651" s="220"/>
      <c r="M651" s="220"/>
      <c r="N651" s="220"/>
      <c r="O651" s="220"/>
      <c r="P651" s="210">
        <f t="shared" si="29"/>
        <v>1025</v>
      </c>
    </row>
    <row r="652" spans="1:16" x14ac:dyDescent="0.2">
      <c r="A652" s="216">
        <v>652</v>
      </c>
      <c r="B652" s="255">
        <v>76.64</v>
      </c>
      <c r="C652" s="210">
        <f>'soust.uk.JMK př.č.2'!$O$72+'soust.uk.JMK př.č.2'!$P$72</f>
        <v>18172</v>
      </c>
      <c r="D652" s="210">
        <f>'soust.uk.JMK př.č.2'!$L$72</f>
        <v>48</v>
      </c>
      <c r="E652" s="210">
        <f t="shared" si="27"/>
        <v>3917</v>
      </c>
      <c r="F652" s="210">
        <f t="shared" si="28"/>
        <v>2845</v>
      </c>
      <c r="G652" s="262"/>
      <c r="I652" s="262"/>
      <c r="J652" s="262"/>
      <c r="K652" s="217"/>
      <c r="L652" s="220"/>
      <c r="M652" s="220"/>
      <c r="N652" s="220"/>
      <c r="O652" s="220"/>
      <c r="P652" s="210">
        <f t="shared" si="29"/>
        <v>1024</v>
      </c>
    </row>
    <row r="653" spans="1:16" x14ac:dyDescent="0.2">
      <c r="A653" s="216">
        <v>653</v>
      </c>
      <c r="B653" s="255">
        <v>76.66</v>
      </c>
      <c r="C653" s="210">
        <f>'soust.uk.JMK př.č.2'!$O$72+'soust.uk.JMK př.č.2'!$P$72</f>
        <v>18172</v>
      </c>
      <c r="D653" s="210">
        <f>'soust.uk.JMK př.č.2'!$L$72</f>
        <v>48</v>
      </c>
      <c r="E653" s="210">
        <f t="shared" si="27"/>
        <v>3917</v>
      </c>
      <c r="F653" s="210">
        <f t="shared" si="28"/>
        <v>2845</v>
      </c>
      <c r="G653" s="262"/>
      <c r="I653" s="262"/>
      <c r="J653" s="262"/>
      <c r="K653" s="217"/>
      <c r="L653" s="220"/>
      <c r="M653" s="220"/>
      <c r="N653" s="220"/>
      <c r="O653" s="220"/>
      <c r="P653" s="210">
        <f t="shared" si="29"/>
        <v>1024</v>
      </c>
    </row>
    <row r="654" spans="1:16" x14ac:dyDescent="0.2">
      <c r="A654" s="216">
        <v>654</v>
      </c>
      <c r="B654" s="255">
        <v>76.680000000000007</v>
      </c>
      <c r="C654" s="210">
        <f>'soust.uk.JMK př.č.2'!$O$72+'soust.uk.JMK př.č.2'!$P$72</f>
        <v>18172</v>
      </c>
      <c r="D654" s="210">
        <f>'soust.uk.JMK př.č.2'!$L$72</f>
        <v>48</v>
      </c>
      <c r="E654" s="210">
        <f t="shared" ref="E654:E717" si="30">SUM(F654,P654,D654)</f>
        <v>3916</v>
      </c>
      <c r="F654" s="210">
        <f t="shared" ref="F654:F717" si="31">ROUND(1/B654*C654*12,0)</f>
        <v>2844</v>
      </c>
      <c r="G654" s="262"/>
      <c r="I654" s="262"/>
      <c r="J654" s="262"/>
      <c r="K654" s="217"/>
      <c r="L654" s="220"/>
      <c r="M654" s="220"/>
      <c r="N654" s="220"/>
      <c r="O654" s="220"/>
      <c r="P654" s="210">
        <f t="shared" si="29"/>
        <v>1024</v>
      </c>
    </row>
    <row r="655" spans="1:16" x14ac:dyDescent="0.2">
      <c r="A655" s="216">
        <v>655</v>
      </c>
      <c r="B655" s="255">
        <v>76.7</v>
      </c>
      <c r="C655" s="210">
        <f>'soust.uk.JMK př.č.2'!$O$72+'soust.uk.JMK př.č.2'!$P$72</f>
        <v>18172</v>
      </c>
      <c r="D655" s="210">
        <f>'soust.uk.JMK př.č.2'!$L$72</f>
        <v>48</v>
      </c>
      <c r="E655" s="210">
        <f t="shared" si="30"/>
        <v>3914</v>
      </c>
      <c r="F655" s="210">
        <f t="shared" si="31"/>
        <v>2843</v>
      </c>
      <c r="G655" s="262"/>
      <c r="I655" s="262"/>
      <c r="J655" s="262"/>
      <c r="K655" s="217"/>
      <c r="L655" s="220"/>
      <c r="M655" s="220"/>
      <c r="N655" s="220"/>
      <c r="O655" s="220"/>
      <c r="P655" s="210">
        <f t="shared" ref="P655:P718" si="32">ROUND((F655*36%),0)</f>
        <v>1023</v>
      </c>
    </row>
    <row r="656" spans="1:16" x14ac:dyDescent="0.2">
      <c r="A656" s="216">
        <v>656</v>
      </c>
      <c r="B656" s="255">
        <v>76.73</v>
      </c>
      <c r="C656" s="210">
        <f>'soust.uk.JMK př.č.2'!$O$72+'soust.uk.JMK př.č.2'!$P$72</f>
        <v>18172</v>
      </c>
      <c r="D656" s="210">
        <f>'soust.uk.JMK př.č.2'!$L$72</f>
        <v>48</v>
      </c>
      <c r="E656" s="210">
        <f t="shared" si="30"/>
        <v>3913</v>
      </c>
      <c r="F656" s="210">
        <f t="shared" si="31"/>
        <v>2842</v>
      </c>
      <c r="G656" s="262"/>
      <c r="I656" s="262"/>
      <c r="J656" s="262"/>
      <c r="K656" s="217"/>
      <c r="L656" s="220"/>
      <c r="M656" s="220"/>
      <c r="N656" s="220"/>
      <c r="O656" s="220"/>
      <c r="P656" s="210">
        <f t="shared" si="32"/>
        <v>1023</v>
      </c>
    </row>
    <row r="657" spans="1:16" x14ac:dyDescent="0.2">
      <c r="A657" s="216">
        <v>657</v>
      </c>
      <c r="B657" s="255">
        <v>76.75</v>
      </c>
      <c r="C657" s="210">
        <f>'soust.uk.JMK př.č.2'!$O$72+'soust.uk.JMK př.č.2'!$P$72</f>
        <v>18172</v>
      </c>
      <c r="D657" s="210">
        <f>'soust.uk.JMK př.č.2'!$L$72</f>
        <v>48</v>
      </c>
      <c r="E657" s="210">
        <f t="shared" si="30"/>
        <v>3912</v>
      </c>
      <c r="F657" s="210">
        <f t="shared" si="31"/>
        <v>2841</v>
      </c>
      <c r="G657" s="262"/>
      <c r="I657" s="262"/>
      <c r="J657" s="262"/>
      <c r="K657" s="217"/>
      <c r="L657" s="220"/>
      <c r="M657" s="220"/>
      <c r="N657" s="220"/>
      <c r="O657" s="220"/>
      <c r="P657" s="210">
        <f t="shared" si="32"/>
        <v>1023</v>
      </c>
    </row>
    <row r="658" spans="1:16" x14ac:dyDescent="0.2">
      <c r="A658" s="216">
        <v>658</v>
      </c>
      <c r="B658" s="255">
        <v>76.77</v>
      </c>
      <c r="C658" s="210">
        <f>'soust.uk.JMK př.č.2'!$O$72+'soust.uk.JMK př.č.2'!$P$72</f>
        <v>18172</v>
      </c>
      <c r="D658" s="210">
        <f>'soust.uk.JMK př.č.2'!$L$72</f>
        <v>48</v>
      </c>
      <c r="E658" s="210">
        <f t="shared" si="30"/>
        <v>3910</v>
      </c>
      <c r="F658" s="210">
        <f t="shared" si="31"/>
        <v>2840</v>
      </c>
      <c r="G658" s="262"/>
      <c r="I658" s="262"/>
      <c r="J658" s="262"/>
      <c r="K658" s="217"/>
      <c r="L658" s="220"/>
      <c r="M658" s="220"/>
      <c r="N658" s="220"/>
      <c r="O658" s="220"/>
      <c r="P658" s="210">
        <f t="shared" si="32"/>
        <v>1022</v>
      </c>
    </row>
    <row r="659" spans="1:16" x14ac:dyDescent="0.2">
      <c r="A659" s="216">
        <v>659</v>
      </c>
      <c r="B659" s="255">
        <v>76.790000000000006</v>
      </c>
      <c r="C659" s="210">
        <f>'soust.uk.JMK př.č.2'!$O$72+'soust.uk.JMK př.č.2'!$P$72</f>
        <v>18172</v>
      </c>
      <c r="D659" s="210">
        <f>'soust.uk.JMK př.č.2'!$L$72</f>
        <v>48</v>
      </c>
      <c r="E659" s="210">
        <f t="shared" si="30"/>
        <v>3910</v>
      </c>
      <c r="F659" s="210">
        <f t="shared" si="31"/>
        <v>2840</v>
      </c>
      <c r="G659" s="262"/>
      <c r="I659" s="262"/>
      <c r="J659" s="262"/>
      <c r="K659" s="217"/>
      <c r="L659" s="220"/>
      <c r="M659" s="220"/>
      <c r="N659" s="220"/>
      <c r="O659" s="220"/>
      <c r="P659" s="210">
        <f t="shared" si="32"/>
        <v>1022</v>
      </c>
    </row>
    <row r="660" spans="1:16" x14ac:dyDescent="0.2">
      <c r="A660" s="216">
        <v>660</v>
      </c>
      <c r="B660" s="255">
        <v>76.819999999999993</v>
      </c>
      <c r="C660" s="210">
        <f>'soust.uk.JMK př.č.2'!$O$72+'soust.uk.JMK př.č.2'!$P$72</f>
        <v>18172</v>
      </c>
      <c r="D660" s="210">
        <f>'soust.uk.JMK př.č.2'!$L$72</f>
        <v>48</v>
      </c>
      <c r="E660" s="210">
        <f t="shared" si="30"/>
        <v>3909</v>
      </c>
      <c r="F660" s="210">
        <f t="shared" si="31"/>
        <v>2839</v>
      </c>
      <c r="G660" s="262"/>
      <c r="I660" s="262"/>
      <c r="J660" s="262"/>
      <c r="K660" s="217"/>
      <c r="L660" s="220"/>
      <c r="M660" s="220"/>
      <c r="N660" s="220"/>
      <c r="O660" s="220"/>
      <c r="P660" s="210">
        <f t="shared" si="32"/>
        <v>1022</v>
      </c>
    </row>
    <row r="661" spans="1:16" x14ac:dyDescent="0.2">
      <c r="A661" s="216">
        <v>661</v>
      </c>
      <c r="B661" s="255">
        <v>76.84</v>
      </c>
      <c r="C661" s="210">
        <f>'soust.uk.JMK př.č.2'!$O$72+'soust.uk.JMK př.č.2'!$P$72</f>
        <v>18172</v>
      </c>
      <c r="D661" s="210">
        <f>'soust.uk.JMK př.č.2'!$L$72</f>
        <v>48</v>
      </c>
      <c r="E661" s="210">
        <f t="shared" si="30"/>
        <v>3908</v>
      </c>
      <c r="F661" s="210">
        <f t="shared" si="31"/>
        <v>2838</v>
      </c>
      <c r="G661" s="262"/>
      <c r="I661" s="262"/>
      <c r="J661" s="262"/>
      <c r="K661" s="217"/>
      <c r="L661" s="220"/>
      <c r="M661" s="220"/>
      <c r="N661" s="220"/>
      <c r="O661" s="220"/>
      <c r="P661" s="210">
        <f t="shared" si="32"/>
        <v>1022</v>
      </c>
    </row>
    <row r="662" spans="1:16" x14ac:dyDescent="0.2">
      <c r="A662" s="216">
        <v>662</v>
      </c>
      <c r="B662" s="255">
        <v>76.86</v>
      </c>
      <c r="C662" s="210">
        <f>'soust.uk.JMK př.č.2'!$O$72+'soust.uk.JMK př.č.2'!$P$72</f>
        <v>18172</v>
      </c>
      <c r="D662" s="210">
        <f>'soust.uk.JMK př.č.2'!$L$72</f>
        <v>48</v>
      </c>
      <c r="E662" s="210">
        <f t="shared" si="30"/>
        <v>3906</v>
      </c>
      <c r="F662" s="210">
        <f t="shared" si="31"/>
        <v>2837</v>
      </c>
      <c r="G662" s="262"/>
      <c r="I662" s="262"/>
      <c r="J662" s="262"/>
      <c r="K662" s="217"/>
      <c r="L662" s="220"/>
      <c r="M662" s="220"/>
      <c r="N662" s="220"/>
      <c r="O662" s="220"/>
      <c r="P662" s="210">
        <f t="shared" si="32"/>
        <v>1021</v>
      </c>
    </row>
    <row r="663" spans="1:16" x14ac:dyDescent="0.2">
      <c r="A663" s="216">
        <v>663</v>
      </c>
      <c r="B663" s="255">
        <v>76.88</v>
      </c>
      <c r="C663" s="210">
        <f>'soust.uk.JMK př.č.2'!$O$72+'soust.uk.JMK př.č.2'!$P$72</f>
        <v>18172</v>
      </c>
      <c r="D663" s="210">
        <f>'soust.uk.JMK př.č.2'!$L$72</f>
        <v>48</v>
      </c>
      <c r="E663" s="210">
        <f t="shared" si="30"/>
        <v>3905</v>
      </c>
      <c r="F663" s="210">
        <f t="shared" si="31"/>
        <v>2836</v>
      </c>
      <c r="G663" s="262"/>
      <c r="I663" s="262"/>
      <c r="J663" s="262"/>
      <c r="K663" s="217"/>
      <c r="L663" s="220"/>
      <c r="M663" s="220"/>
      <c r="N663" s="220"/>
      <c r="O663" s="220"/>
      <c r="P663" s="210">
        <f t="shared" si="32"/>
        <v>1021</v>
      </c>
    </row>
    <row r="664" spans="1:16" x14ac:dyDescent="0.2">
      <c r="A664" s="216">
        <v>664</v>
      </c>
      <c r="B664" s="255">
        <v>76.900000000000006</v>
      </c>
      <c r="C664" s="210">
        <f>'soust.uk.JMK př.č.2'!$O$72+'soust.uk.JMK př.č.2'!$P$72</f>
        <v>18172</v>
      </c>
      <c r="D664" s="210">
        <f>'soust.uk.JMK př.č.2'!$L$72</f>
        <v>48</v>
      </c>
      <c r="E664" s="210">
        <f t="shared" si="30"/>
        <v>3905</v>
      </c>
      <c r="F664" s="210">
        <f t="shared" si="31"/>
        <v>2836</v>
      </c>
      <c r="G664" s="262"/>
      <c r="I664" s="262"/>
      <c r="J664" s="262"/>
      <c r="K664" s="217"/>
      <c r="L664" s="220"/>
      <c r="M664" s="220"/>
      <c r="N664" s="220"/>
      <c r="O664" s="220"/>
      <c r="P664" s="210">
        <f t="shared" si="32"/>
        <v>1021</v>
      </c>
    </row>
    <row r="665" spans="1:16" x14ac:dyDescent="0.2">
      <c r="A665" s="216">
        <v>665</v>
      </c>
      <c r="B665" s="255">
        <v>76.930000000000007</v>
      </c>
      <c r="C665" s="210">
        <f>'soust.uk.JMK př.č.2'!$O$72+'soust.uk.JMK př.č.2'!$P$72</f>
        <v>18172</v>
      </c>
      <c r="D665" s="210">
        <f>'soust.uk.JMK př.č.2'!$L$72</f>
        <v>48</v>
      </c>
      <c r="E665" s="210">
        <f t="shared" si="30"/>
        <v>3904</v>
      </c>
      <c r="F665" s="210">
        <f t="shared" si="31"/>
        <v>2835</v>
      </c>
      <c r="G665" s="262"/>
      <c r="I665" s="262"/>
      <c r="J665" s="262"/>
      <c r="K665" s="217"/>
      <c r="L665" s="220"/>
      <c r="M665" s="220"/>
      <c r="N665" s="220"/>
      <c r="O665" s="220"/>
      <c r="P665" s="210">
        <f t="shared" si="32"/>
        <v>1021</v>
      </c>
    </row>
    <row r="666" spans="1:16" x14ac:dyDescent="0.2">
      <c r="A666" s="216">
        <v>666</v>
      </c>
      <c r="B666" s="255">
        <v>76.95</v>
      </c>
      <c r="C666" s="210">
        <f>'soust.uk.JMK př.č.2'!$O$72+'soust.uk.JMK př.č.2'!$P$72</f>
        <v>18172</v>
      </c>
      <c r="D666" s="210">
        <f>'soust.uk.JMK př.č.2'!$L$72</f>
        <v>48</v>
      </c>
      <c r="E666" s="210">
        <f t="shared" si="30"/>
        <v>3902</v>
      </c>
      <c r="F666" s="210">
        <f t="shared" si="31"/>
        <v>2834</v>
      </c>
      <c r="G666" s="262"/>
      <c r="I666" s="262"/>
      <c r="J666" s="262"/>
      <c r="K666" s="217"/>
      <c r="L666" s="220"/>
      <c r="M666" s="220"/>
      <c r="N666" s="220"/>
      <c r="O666" s="220"/>
      <c r="P666" s="210">
        <f t="shared" si="32"/>
        <v>1020</v>
      </c>
    </row>
    <row r="667" spans="1:16" x14ac:dyDescent="0.2">
      <c r="A667" s="216">
        <v>667</v>
      </c>
      <c r="B667" s="255">
        <v>76.97</v>
      </c>
      <c r="C667" s="210">
        <f>'soust.uk.JMK př.č.2'!$O$72+'soust.uk.JMK př.č.2'!$P$72</f>
        <v>18172</v>
      </c>
      <c r="D667" s="210">
        <f>'soust.uk.JMK př.č.2'!$L$72</f>
        <v>48</v>
      </c>
      <c r="E667" s="210">
        <f t="shared" si="30"/>
        <v>3901</v>
      </c>
      <c r="F667" s="210">
        <f t="shared" si="31"/>
        <v>2833</v>
      </c>
      <c r="G667" s="262"/>
      <c r="I667" s="262"/>
      <c r="J667" s="262"/>
      <c r="K667" s="217"/>
      <c r="L667" s="220"/>
      <c r="M667" s="220"/>
      <c r="N667" s="220"/>
      <c r="O667" s="220"/>
      <c r="P667" s="210">
        <f t="shared" si="32"/>
        <v>1020</v>
      </c>
    </row>
    <row r="668" spans="1:16" x14ac:dyDescent="0.2">
      <c r="A668" s="216">
        <v>668</v>
      </c>
      <c r="B668" s="255">
        <v>76.989999999999995</v>
      </c>
      <c r="C668" s="210">
        <f>'soust.uk.JMK př.č.2'!$O$72+'soust.uk.JMK př.č.2'!$P$72</f>
        <v>18172</v>
      </c>
      <c r="D668" s="210">
        <f>'soust.uk.JMK př.č.2'!$L$72</f>
        <v>48</v>
      </c>
      <c r="E668" s="210">
        <f t="shared" si="30"/>
        <v>3900</v>
      </c>
      <c r="F668" s="210">
        <f t="shared" si="31"/>
        <v>2832</v>
      </c>
      <c r="G668" s="262"/>
      <c r="I668" s="262"/>
      <c r="J668" s="262"/>
      <c r="K668" s="217"/>
      <c r="L668" s="220"/>
      <c r="M668" s="220"/>
      <c r="N668" s="220"/>
      <c r="O668" s="220"/>
      <c r="P668" s="210">
        <f t="shared" si="32"/>
        <v>1020</v>
      </c>
    </row>
    <row r="669" spans="1:16" x14ac:dyDescent="0.2">
      <c r="A669" s="216">
        <v>669</v>
      </c>
      <c r="B669" s="255">
        <v>77.02</v>
      </c>
      <c r="C669" s="210">
        <f>'soust.uk.JMK př.č.2'!$O$72+'soust.uk.JMK př.č.2'!$P$72</f>
        <v>18172</v>
      </c>
      <c r="D669" s="210">
        <f>'soust.uk.JMK př.č.2'!$L$72</f>
        <v>48</v>
      </c>
      <c r="E669" s="210">
        <f t="shared" si="30"/>
        <v>3898</v>
      </c>
      <c r="F669" s="210">
        <f t="shared" si="31"/>
        <v>2831</v>
      </c>
      <c r="G669" s="262"/>
      <c r="I669" s="262"/>
      <c r="J669" s="262"/>
      <c r="K669" s="217"/>
      <c r="L669" s="220"/>
      <c r="M669" s="220"/>
      <c r="N669" s="220"/>
      <c r="O669" s="220"/>
      <c r="P669" s="210">
        <f t="shared" si="32"/>
        <v>1019</v>
      </c>
    </row>
    <row r="670" spans="1:16" x14ac:dyDescent="0.2">
      <c r="A670" s="216">
        <v>670</v>
      </c>
      <c r="B670" s="255">
        <v>77.040000000000006</v>
      </c>
      <c r="C670" s="210">
        <f>'soust.uk.JMK př.č.2'!$O$72+'soust.uk.JMK př.č.2'!$P$72</f>
        <v>18172</v>
      </c>
      <c r="D670" s="210">
        <f>'soust.uk.JMK př.č.2'!$L$72</f>
        <v>48</v>
      </c>
      <c r="E670" s="210">
        <f t="shared" si="30"/>
        <v>3898</v>
      </c>
      <c r="F670" s="210">
        <f t="shared" si="31"/>
        <v>2831</v>
      </c>
      <c r="G670" s="262"/>
      <c r="I670" s="262"/>
      <c r="J670" s="262"/>
      <c r="K670" s="217"/>
      <c r="L670" s="220"/>
      <c r="M670" s="220"/>
      <c r="N670" s="220"/>
      <c r="O670" s="220"/>
      <c r="P670" s="210">
        <f t="shared" si="32"/>
        <v>1019</v>
      </c>
    </row>
    <row r="671" spans="1:16" x14ac:dyDescent="0.2">
      <c r="A671" s="216">
        <v>671</v>
      </c>
      <c r="B671" s="255">
        <v>77.06</v>
      </c>
      <c r="C671" s="210">
        <f>'soust.uk.JMK př.č.2'!$O$72+'soust.uk.JMK př.č.2'!$P$72</f>
        <v>18172</v>
      </c>
      <c r="D671" s="210">
        <f>'soust.uk.JMK př.č.2'!$L$72</f>
        <v>48</v>
      </c>
      <c r="E671" s="210">
        <f t="shared" si="30"/>
        <v>3897</v>
      </c>
      <c r="F671" s="210">
        <f t="shared" si="31"/>
        <v>2830</v>
      </c>
      <c r="G671" s="262"/>
      <c r="I671" s="262"/>
      <c r="J671" s="262"/>
      <c r="K671" s="217"/>
      <c r="L671" s="220"/>
      <c r="M671" s="220"/>
      <c r="N671" s="220"/>
      <c r="O671" s="220"/>
      <c r="P671" s="210">
        <f t="shared" si="32"/>
        <v>1019</v>
      </c>
    </row>
    <row r="672" spans="1:16" x14ac:dyDescent="0.2">
      <c r="A672" s="216">
        <v>672</v>
      </c>
      <c r="B672" s="255">
        <v>77.08</v>
      </c>
      <c r="C672" s="210">
        <f>'soust.uk.JMK př.č.2'!$O$72+'soust.uk.JMK př.č.2'!$P$72</f>
        <v>18172</v>
      </c>
      <c r="D672" s="210">
        <f>'soust.uk.JMK př.č.2'!$L$72</f>
        <v>48</v>
      </c>
      <c r="E672" s="210">
        <f t="shared" si="30"/>
        <v>3895</v>
      </c>
      <c r="F672" s="210">
        <f t="shared" si="31"/>
        <v>2829</v>
      </c>
      <c r="G672" s="262"/>
      <c r="I672" s="262"/>
      <c r="J672" s="262"/>
      <c r="K672" s="217"/>
      <c r="L672" s="220"/>
      <c r="M672" s="220"/>
      <c r="N672" s="220"/>
      <c r="O672" s="220"/>
      <c r="P672" s="210">
        <f t="shared" si="32"/>
        <v>1018</v>
      </c>
    </row>
    <row r="673" spans="1:16" x14ac:dyDescent="0.2">
      <c r="A673" s="216">
        <v>673</v>
      </c>
      <c r="B673" s="255">
        <v>77.099999999999994</v>
      </c>
      <c r="C673" s="210">
        <f>'soust.uk.JMK př.č.2'!$O$72+'soust.uk.JMK př.č.2'!$P$72</f>
        <v>18172</v>
      </c>
      <c r="D673" s="210">
        <f>'soust.uk.JMK př.č.2'!$L$72</f>
        <v>48</v>
      </c>
      <c r="E673" s="210">
        <f t="shared" si="30"/>
        <v>3894</v>
      </c>
      <c r="F673" s="210">
        <f t="shared" si="31"/>
        <v>2828</v>
      </c>
      <c r="G673" s="262"/>
      <c r="I673" s="262"/>
      <c r="J673" s="262"/>
      <c r="K673" s="217"/>
      <c r="L673" s="220"/>
      <c r="M673" s="220"/>
      <c r="N673" s="220"/>
      <c r="O673" s="220"/>
      <c r="P673" s="210">
        <f t="shared" si="32"/>
        <v>1018</v>
      </c>
    </row>
    <row r="674" spans="1:16" x14ac:dyDescent="0.2">
      <c r="A674" s="216">
        <v>674</v>
      </c>
      <c r="B674" s="255">
        <v>77.13</v>
      </c>
      <c r="C674" s="210">
        <f>'soust.uk.JMK př.č.2'!$O$72+'soust.uk.JMK př.č.2'!$P$72</f>
        <v>18172</v>
      </c>
      <c r="D674" s="210">
        <f>'soust.uk.JMK př.č.2'!$L$72</f>
        <v>48</v>
      </c>
      <c r="E674" s="210">
        <f t="shared" si="30"/>
        <v>3893</v>
      </c>
      <c r="F674" s="210">
        <f t="shared" si="31"/>
        <v>2827</v>
      </c>
      <c r="G674" s="262"/>
      <c r="I674" s="262"/>
      <c r="J674" s="262"/>
      <c r="K674" s="217"/>
      <c r="L674" s="220"/>
      <c r="M674" s="220"/>
      <c r="N674" s="220"/>
      <c r="O674" s="220"/>
      <c r="P674" s="210">
        <f t="shared" si="32"/>
        <v>1018</v>
      </c>
    </row>
    <row r="675" spans="1:16" x14ac:dyDescent="0.2">
      <c r="A675" s="216">
        <v>675</v>
      </c>
      <c r="B675" s="255">
        <v>77.150000000000006</v>
      </c>
      <c r="C675" s="210">
        <f>'soust.uk.JMK př.č.2'!$O$72+'soust.uk.JMK př.č.2'!$P$72</f>
        <v>18172</v>
      </c>
      <c r="D675" s="210">
        <f>'soust.uk.JMK př.č.2'!$L$72</f>
        <v>48</v>
      </c>
      <c r="E675" s="210">
        <f t="shared" si="30"/>
        <v>3891</v>
      </c>
      <c r="F675" s="210">
        <f t="shared" si="31"/>
        <v>2826</v>
      </c>
      <c r="G675" s="262"/>
      <c r="I675" s="262"/>
      <c r="J675" s="262"/>
      <c r="K675" s="217"/>
      <c r="L675" s="220"/>
      <c r="M675" s="220"/>
      <c r="N675" s="220"/>
      <c r="O675" s="220"/>
      <c r="P675" s="210">
        <f t="shared" si="32"/>
        <v>1017</v>
      </c>
    </row>
    <row r="676" spans="1:16" x14ac:dyDescent="0.2">
      <c r="A676" s="216">
        <v>676</v>
      </c>
      <c r="B676" s="255">
        <v>77.17</v>
      </c>
      <c r="C676" s="210">
        <f>'soust.uk.JMK př.č.2'!$O$72+'soust.uk.JMK př.č.2'!$P$72</f>
        <v>18172</v>
      </c>
      <c r="D676" s="210">
        <f>'soust.uk.JMK př.č.2'!$L$72</f>
        <v>48</v>
      </c>
      <c r="E676" s="210">
        <f t="shared" si="30"/>
        <v>3891</v>
      </c>
      <c r="F676" s="210">
        <f t="shared" si="31"/>
        <v>2826</v>
      </c>
      <c r="G676" s="262"/>
      <c r="I676" s="262"/>
      <c r="J676" s="262"/>
      <c r="K676" s="217"/>
      <c r="L676" s="220"/>
      <c r="M676" s="220"/>
      <c r="N676" s="220"/>
      <c r="O676" s="220"/>
      <c r="P676" s="210">
        <f t="shared" si="32"/>
        <v>1017</v>
      </c>
    </row>
    <row r="677" spans="1:16" x14ac:dyDescent="0.2">
      <c r="A677" s="216">
        <v>677</v>
      </c>
      <c r="B677" s="255">
        <v>77.19</v>
      </c>
      <c r="C677" s="210">
        <f>'soust.uk.JMK př.č.2'!$O$72+'soust.uk.JMK př.č.2'!$P$72</f>
        <v>18172</v>
      </c>
      <c r="D677" s="210">
        <f>'soust.uk.JMK př.č.2'!$L$72</f>
        <v>48</v>
      </c>
      <c r="E677" s="210">
        <f t="shared" si="30"/>
        <v>3890</v>
      </c>
      <c r="F677" s="210">
        <f t="shared" si="31"/>
        <v>2825</v>
      </c>
      <c r="G677" s="262"/>
      <c r="I677" s="262"/>
      <c r="J677" s="262"/>
      <c r="K677" s="217"/>
      <c r="L677" s="220"/>
      <c r="M677" s="220"/>
      <c r="N677" s="220"/>
      <c r="O677" s="220"/>
      <c r="P677" s="210">
        <f t="shared" si="32"/>
        <v>1017</v>
      </c>
    </row>
    <row r="678" spans="1:16" x14ac:dyDescent="0.2">
      <c r="A678" s="216">
        <v>678</v>
      </c>
      <c r="B678" s="255">
        <v>77.209999999999994</v>
      </c>
      <c r="C678" s="210">
        <f>'soust.uk.JMK př.č.2'!$O$72+'soust.uk.JMK př.č.2'!$P$72</f>
        <v>18172</v>
      </c>
      <c r="D678" s="210">
        <f>'soust.uk.JMK př.č.2'!$L$72</f>
        <v>48</v>
      </c>
      <c r="E678" s="210">
        <f t="shared" si="30"/>
        <v>3889</v>
      </c>
      <c r="F678" s="210">
        <f t="shared" si="31"/>
        <v>2824</v>
      </c>
      <c r="G678" s="262"/>
      <c r="I678" s="262"/>
      <c r="J678" s="262"/>
      <c r="K678" s="217"/>
      <c r="L678" s="220"/>
      <c r="M678" s="220"/>
      <c r="N678" s="220"/>
      <c r="O678" s="220"/>
      <c r="P678" s="210">
        <f t="shared" si="32"/>
        <v>1017</v>
      </c>
    </row>
    <row r="679" spans="1:16" x14ac:dyDescent="0.2">
      <c r="A679" s="216">
        <v>679</v>
      </c>
      <c r="B679" s="255">
        <v>77.23</v>
      </c>
      <c r="C679" s="210">
        <f>'soust.uk.JMK př.č.2'!$O$72+'soust.uk.JMK př.č.2'!$P$72</f>
        <v>18172</v>
      </c>
      <c r="D679" s="210">
        <f>'soust.uk.JMK př.č.2'!$L$72</f>
        <v>48</v>
      </c>
      <c r="E679" s="210">
        <f t="shared" si="30"/>
        <v>3889</v>
      </c>
      <c r="F679" s="210">
        <f t="shared" si="31"/>
        <v>2824</v>
      </c>
      <c r="G679" s="262"/>
      <c r="I679" s="262"/>
      <c r="J679" s="262"/>
      <c r="K679" s="217"/>
      <c r="L679" s="220"/>
      <c r="M679" s="220"/>
      <c r="N679" s="220"/>
      <c r="O679" s="220"/>
      <c r="P679" s="210">
        <f t="shared" si="32"/>
        <v>1017</v>
      </c>
    </row>
    <row r="680" spans="1:16" x14ac:dyDescent="0.2">
      <c r="A680" s="216">
        <v>680</v>
      </c>
      <c r="B680" s="255">
        <v>77.260000000000005</v>
      </c>
      <c r="C680" s="210">
        <f>'soust.uk.JMK př.č.2'!$O$72+'soust.uk.JMK př.č.2'!$P$72</f>
        <v>18172</v>
      </c>
      <c r="D680" s="210">
        <f>'soust.uk.JMK př.č.2'!$L$72</f>
        <v>48</v>
      </c>
      <c r="E680" s="210">
        <f t="shared" si="30"/>
        <v>3886</v>
      </c>
      <c r="F680" s="210">
        <f t="shared" si="31"/>
        <v>2822</v>
      </c>
      <c r="G680" s="262"/>
      <c r="I680" s="262"/>
      <c r="J680" s="262"/>
      <c r="K680" s="217"/>
      <c r="L680" s="220"/>
      <c r="M680" s="220"/>
      <c r="N680" s="220"/>
      <c r="O680" s="220"/>
      <c r="P680" s="210">
        <f t="shared" si="32"/>
        <v>1016</v>
      </c>
    </row>
    <row r="681" spans="1:16" x14ac:dyDescent="0.2">
      <c r="A681" s="216">
        <v>681</v>
      </c>
      <c r="B681" s="255">
        <v>77.28</v>
      </c>
      <c r="C681" s="210">
        <f>'soust.uk.JMK př.č.2'!$O$72+'soust.uk.JMK př.č.2'!$P$72</f>
        <v>18172</v>
      </c>
      <c r="D681" s="210">
        <f>'soust.uk.JMK př.č.2'!$L$72</f>
        <v>48</v>
      </c>
      <c r="E681" s="210">
        <f t="shared" si="30"/>
        <v>3886</v>
      </c>
      <c r="F681" s="210">
        <f t="shared" si="31"/>
        <v>2822</v>
      </c>
      <c r="G681" s="262"/>
      <c r="I681" s="262"/>
      <c r="J681" s="262"/>
      <c r="K681" s="217"/>
      <c r="L681" s="220"/>
      <c r="M681" s="220"/>
      <c r="N681" s="220"/>
      <c r="O681" s="220"/>
      <c r="P681" s="210">
        <f t="shared" si="32"/>
        <v>1016</v>
      </c>
    </row>
    <row r="682" spans="1:16" x14ac:dyDescent="0.2">
      <c r="A682" s="216">
        <v>682</v>
      </c>
      <c r="B682" s="255">
        <v>77.3</v>
      </c>
      <c r="C682" s="210">
        <f>'soust.uk.JMK př.č.2'!$O$72+'soust.uk.JMK př.č.2'!$P$72</f>
        <v>18172</v>
      </c>
      <c r="D682" s="210">
        <f>'soust.uk.JMK př.č.2'!$L$72</f>
        <v>48</v>
      </c>
      <c r="E682" s="210">
        <f t="shared" si="30"/>
        <v>3885</v>
      </c>
      <c r="F682" s="210">
        <f t="shared" si="31"/>
        <v>2821</v>
      </c>
      <c r="G682" s="262"/>
      <c r="I682" s="262"/>
      <c r="J682" s="262"/>
      <c r="K682" s="217"/>
      <c r="L682" s="220"/>
      <c r="M682" s="220"/>
      <c r="N682" s="220"/>
      <c r="O682" s="220"/>
      <c r="P682" s="210">
        <f t="shared" si="32"/>
        <v>1016</v>
      </c>
    </row>
    <row r="683" spans="1:16" x14ac:dyDescent="0.2">
      <c r="A683" s="216">
        <v>683</v>
      </c>
      <c r="B683" s="255">
        <v>77.319999999999993</v>
      </c>
      <c r="C683" s="210">
        <f>'soust.uk.JMK př.č.2'!$O$72+'soust.uk.JMK př.č.2'!$P$72</f>
        <v>18172</v>
      </c>
      <c r="D683" s="210">
        <f>'soust.uk.JMK př.č.2'!$L$72</f>
        <v>48</v>
      </c>
      <c r="E683" s="210">
        <f t="shared" si="30"/>
        <v>3883</v>
      </c>
      <c r="F683" s="210">
        <f t="shared" si="31"/>
        <v>2820</v>
      </c>
      <c r="G683" s="262"/>
      <c r="I683" s="262"/>
      <c r="J683" s="262"/>
      <c r="K683" s="217"/>
      <c r="L683" s="220"/>
      <c r="M683" s="220"/>
      <c r="N683" s="220"/>
      <c r="O683" s="220"/>
      <c r="P683" s="210">
        <f t="shared" si="32"/>
        <v>1015</v>
      </c>
    </row>
    <row r="684" spans="1:16" x14ac:dyDescent="0.2">
      <c r="A684" s="216">
        <v>684</v>
      </c>
      <c r="B684" s="255">
        <v>77.34</v>
      </c>
      <c r="C684" s="210">
        <f>'soust.uk.JMK př.č.2'!$O$72+'soust.uk.JMK př.č.2'!$P$72</f>
        <v>18172</v>
      </c>
      <c r="D684" s="210">
        <f>'soust.uk.JMK př.č.2'!$L$72</f>
        <v>48</v>
      </c>
      <c r="E684" s="210">
        <f t="shared" si="30"/>
        <v>3883</v>
      </c>
      <c r="F684" s="210">
        <f t="shared" si="31"/>
        <v>2820</v>
      </c>
      <c r="G684" s="262"/>
      <c r="I684" s="262"/>
      <c r="J684" s="262"/>
      <c r="K684" s="217"/>
      <c r="L684" s="220"/>
      <c r="M684" s="220"/>
      <c r="N684" s="220"/>
      <c r="O684" s="220"/>
      <c r="P684" s="210">
        <f t="shared" si="32"/>
        <v>1015</v>
      </c>
    </row>
    <row r="685" spans="1:16" x14ac:dyDescent="0.2">
      <c r="A685" s="216">
        <v>685</v>
      </c>
      <c r="B685" s="255">
        <v>77.37</v>
      </c>
      <c r="C685" s="210">
        <f>'soust.uk.JMK př.č.2'!$O$72+'soust.uk.JMK př.č.2'!$P$72</f>
        <v>18172</v>
      </c>
      <c r="D685" s="210">
        <f>'soust.uk.JMK př.č.2'!$L$72</f>
        <v>48</v>
      </c>
      <c r="E685" s="210">
        <f t="shared" si="30"/>
        <v>3880</v>
      </c>
      <c r="F685" s="210">
        <f t="shared" si="31"/>
        <v>2818</v>
      </c>
      <c r="G685" s="262"/>
      <c r="I685" s="262"/>
      <c r="J685" s="262"/>
      <c r="K685" s="217"/>
      <c r="L685" s="220"/>
      <c r="M685" s="220"/>
      <c r="N685" s="220"/>
      <c r="O685" s="220"/>
      <c r="P685" s="210">
        <f t="shared" si="32"/>
        <v>1014</v>
      </c>
    </row>
    <row r="686" spans="1:16" x14ac:dyDescent="0.2">
      <c r="A686" s="216">
        <v>686</v>
      </c>
      <c r="B686" s="255">
        <v>77.39</v>
      </c>
      <c r="C686" s="210">
        <f>'soust.uk.JMK př.č.2'!$O$72+'soust.uk.JMK př.č.2'!$P$72</f>
        <v>18172</v>
      </c>
      <c r="D686" s="210">
        <f>'soust.uk.JMK př.č.2'!$L$72</f>
        <v>48</v>
      </c>
      <c r="E686" s="210">
        <f t="shared" si="30"/>
        <v>3880</v>
      </c>
      <c r="F686" s="210">
        <f t="shared" si="31"/>
        <v>2818</v>
      </c>
      <c r="G686" s="262"/>
      <c r="I686" s="262"/>
      <c r="J686" s="262"/>
      <c r="K686" s="217"/>
      <c r="L686" s="220"/>
      <c r="M686" s="220"/>
      <c r="N686" s="220"/>
      <c r="O686" s="220"/>
      <c r="P686" s="210">
        <f t="shared" si="32"/>
        <v>1014</v>
      </c>
    </row>
    <row r="687" spans="1:16" x14ac:dyDescent="0.2">
      <c r="A687" s="216">
        <v>687</v>
      </c>
      <c r="B687" s="255">
        <v>77.41</v>
      </c>
      <c r="C687" s="210">
        <f>'soust.uk.JMK př.č.2'!$O$72+'soust.uk.JMK př.č.2'!$P$72</f>
        <v>18172</v>
      </c>
      <c r="D687" s="210">
        <f>'soust.uk.JMK př.č.2'!$L$72</f>
        <v>48</v>
      </c>
      <c r="E687" s="210">
        <f t="shared" si="30"/>
        <v>3879</v>
      </c>
      <c r="F687" s="210">
        <f t="shared" si="31"/>
        <v>2817</v>
      </c>
      <c r="G687" s="262"/>
      <c r="I687" s="262"/>
      <c r="J687" s="262"/>
      <c r="K687" s="217"/>
      <c r="L687" s="220"/>
      <c r="M687" s="220"/>
      <c r="N687" s="220"/>
      <c r="O687" s="220"/>
      <c r="P687" s="210">
        <f t="shared" si="32"/>
        <v>1014</v>
      </c>
    </row>
    <row r="688" spans="1:16" x14ac:dyDescent="0.2">
      <c r="A688" s="216">
        <v>688</v>
      </c>
      <c r="B688" s="255">
        <v>77.430000000000007</v>
      </c>
      <c r="C688" s="210">
        <f>'soust.uk.JMK př.č.2'!$O$72+'soust.uk.JMK př.č.2'!$P$72</f>
        <v>18172</v>
      </c>
      <c r="D688" s="210">
        <f>'soust.uk.JMK př.č.2'!$L$72</f>
        <v>48</v>
      </c>
      <c r="E688" s="210">
        <f t="shared" si="30"/>
        <v>3878</v>
      </c>
      <c r="F688" s="210">
        <f t="shared" si="31"/>
        <v>2816</v>
      </c>
      <c r="G688" s="262"/>
      <c r="I688" s="262"/>
      <c r="J688" s="262"/>
      <c r="K688" s="217"/>
      <c r="L688" s="220"/>
      <c r="M688" s="220"/>
      <c r="N688" s="220"/>
      <c r="O688" s="220"/>
      <c r="P688" s="210">
        <f t="shared" si="32"/>
        <v>1014</v>
      </c>
    </row>
    <row r="689" spans="1:16" x14ac:dyDescent="0.2">
      <c r="A689" s="216">
        <v>689</v>
      </c>
      <c r="B689" s="255">
        <v>77.45</v>
      </c>
      <c r="C689" s="210">
        <f>'soust.uk.JMK př.č.2'!$O$72+'soust.uk.JMK př.č.2'!$P$72</f>
        <v>18172</v>
      </c>
      <c r="D689" s="210">
        <f>'soust.uk.JMK př.č.2'!$L$72</f>
        <v>48</v>
      </c>
      <c r="E689" s="210">
        <f t="shared" si="30"/>
        <v>3878</v>
      </c>
      <c r="F689" s="210">
        <f t="shared" si="31"/>
        <v>2816</v>
      </c>
      <c r="G689" s="262"/>
      <c r="I689" s="262"/>
      <c r="J689" s="262"/>
      <c r="K689" s="217"/>
      <c r="L689" s="220"/>
      <c r="M689" s="220"/>
      <c r="N689" s="220"/>
      <c r="O689" s="220"/>
      <c r="P689" s="210">
        <f t="shared" si="32"/>
        <v>1014</v>
      </c>
    </row>
    <row r="690" spans="1:16" x14ac:dyDescent="0.2">
      <c r="A690" s="216">
        <v>690</v>
      </c>
      <c r="B690" s="255">
        <v>77.47</v>
      </c>
      <c r="C690" s="210">
        <f>'soust.uk.JMK př.č.2'!$O$72+'soust.uk.JMK př.č.2'!$P$72</f>
        <v>18172</v>
      </c>
      <c r="D690" s="210">
        <f>'soust.uk.JMK př.č.2'!$L$72</f>
        <v>48</v>
      </c>
      <c r="E690" s="210">
        <f t="shared" si="30"/>
        <v>3876</v>
      </c>
      <c r="F690" s="210">
        <f t="shared" si="31"/>
        <v>2815</v>
      </c>
      <c r="G690" s="262"/>
      <c r="I690" s="262"/>
      <c r="J690" s="262"/>
      <c r="K690" s="217"/>
      <c r="L690" s="220"/>
      <c r="M690" s="220"/>
      <c r="N690" s="220"/>
      <c r="O690" s="220"/>
      <c r="P690" s="210">
        <f t="shared" si="32"/>
        <v>1013</v>
      </c>
    </row>
    <row r="691" spans="1:16" x14ac:dyDescent="0.2">
      <c r="A691" s="216">
        <v>691</v>
      </c>
      <c r="B691" s="255">
        <v>77.5</v>
      </c>
      <c r="C691" s="210">
        <f>'soust.uk.JMK př.č.2'!$O$72+'soust.uk.JMK př.č.2'!$P$72</f>
        <v>18172</v>
      </c>
      <c r="D691" s="210">
        <f>'soust.uk.JMK př.č.2'!$L$72</f>
        <v>48</v>
      </c>
      <c r="E691" s="210">
        <f t="shared" si="30"/>
        <v>3875</v>
      </c>
      <c r="F691" s="210">
        <f t="shared" si="31"/>
        <v>2814</v>
      </c>
      <c r="G691" s="262"/>
      <c r="I691" s="262"/>
      <c r="J691" s="262"/>
      <c r="K691" s="217"/>
      <c r="L691" s="220"/>
      <c r="M691" s="220"/>
      <c r="N691" s="220"/>
      <c r="O691" s="220"/>
      <c r="P691" s="210">
        <f t="shared" si="32"/>
        <v>1013</v>
      </c>
    </row>
    <row r="692" spans="1:16" x14ac:dyDescent="0.2">
      <c r="A692" s="216">
        <v>692</v>
      </c>
      <c r="B692" s="255">
        <v>77.52</v>
      </c>
      <c r="C692" s="210">
        <f>'soust.uk.JMK př.č.2'!$O$72+'soust.uk.JMK př.č.2'!$P$72</f>
        <v>18172</v>
      </c>
      <c r="D692" s="210">
        <f>'soust.uk.JMK př.č.2'!$L$72</f>
        <v>48</v>
      </c>
      <c r="E692" s="210">
        <f t="shared" si="30"/>
        <v>3874</v>
      </c>
      <c r="F692" s="210">
        <f t="shared" si="31"/>
        <v>2813</v>
      </c>
      <c r="G692" s="262"/>
      <c r="I692" s="262"/>
      <c r="J692" s="262"/>
      <c r="K692" s="217"/>
      <c r="L692" s="220"/>
      <c r="M692" s="220"/>
      <c r="N692" s="220"/>
      <c r="O692" s="220"/>
      <c r="P692" s="210">
        <f t="shared" si="32"/>
        <v>1013</v>
      </c>
    </row>
    <row r="693" spans="1:16" x14ac:dyDescent="0.2">
      <c r="A693" s="216">
        <v>693</v>
      </c>
      <c r="B693" s="255">
        <v>77.540000000000006</v>
      </c>
      <c r="C693" s="210">
        <f>'soust.uk.JMK př.č.2'!$O$72+'soust.uk.JMK př.č.2'!$P$72</f>
        <v>18172</v>
      </c>
      <c r="D693" s="210">
        <f>'soust.uk.JMK př.č.2'!$L$72</f>
        <v>48</v>
      </c>
      <c r="E693" s="210">
        <f t="shared" si="30"/>
        <v>3872</v>
      </c>
      <c r="F693" s="210">
        <f t="shared" si="31"/>
        <v>2812</v>
      </c>
      <c r="G693" s="262"/>
      <c r="I693" s="262"/>
      <c r="J693" s="262"/>
      <c r="K693" s="217"/>
      <c r="L693" s="220"/>
      <c r="M693" s="220"/>
      <c r="N693" s="220"/>
      <c r="O693" s="220"/>
      <c r="P693" s="210">
        <f t="shared" si="32"/>
        <v>1012</v>
      </c>
    </row>
    <row r="694" spans="1:16" x14ac:dyDescent="0.2">
      <c r="A694" s="216">
        <v>694</v>
      </c>
      <c r="B694" s="255">
        <v>77.56</v>
      </c>
      <c r="C694" s="210">
        <f>'soust.uk.JMK př.č.2'!$O$72+'soust.uk.JMK př.č.2'!$P$72</f>
        <v>18172</v>
      </c>
      <c r="D694" s="210">
        <f>'soust.uk.JMK př.č.2'!$L$72</f>
        <v>48</v>
      </c>
      <c r="E694" s="210">
        <f t="shared" si="30"/>
        <v>3872</v>
      </c>
      <c r="F694" s="210">
        <f t="shared" si="31"/>
        <v>2812</v>
      </c>
      <c r="G694" s="262"/>
      <c r="I694" s="262"/>
      <c r="J694" s="262"/>
      <c r="K694" s="217"/>
      <c r="L694" s="220"/>
      <c r="M694" s="220"/>
      <c r="N694" s="220"/>
      <c r="O694" s="220"/>
      <c r="P694" s="210">
        <f t="shared" si="32"/>
        <v>1012</v>
      </c>
    </row>
    <row r="695" spans="1:16" x14ac:dyDescent="0.2">
      <c r="A695" s="216">
        <v>695</v>
      </c>
      <c r="B695" s="255">
        <v>77.58</v>
      </c>
      <c r="C695" s="210">
        <f>'soust.uk.JMK př.č.2'!$O$72+'soust.uk.JMK př.č.2'!$P$72</f>
        <v>18172</v>
      </c>
      <c r="D695" s="210">
        <f>'soust.uk.JMK př.č.2'!$L$72</f>
        <v>48</v>
      </c>
      <c r="E695" s="210">
        <f t="shared" si="30"/>
        <v>3871</v>
      </c>
      <c r="F695" s="210">
        <f t="shared" si="31"/>
        <v>2811</v>
      </c>
      <c r="G695" s="262"/>
      <c r="I695" s="262"/>
      <c r="J695" s="262"/>
      <c r="K695" s="217"/>
      <c r="L695" s="220"/>
      <c r="M695" s="220"/>
      <c r="N695" s="220"/>
      <c r="O695" s="220"/>
      <c r="P695" s="210">
        <f t="shared" si="32"/>
        <v>1012</v>
      </c>
    </row>
    <row r="696" spans="1:16" x14ac:dyDescent="0.2">
      <c r="A696" s="216">
        <v>696</v>
      </c>
      <c r="B696" s="255">
        <v>77.599999999999994</v>
      </c>
      <c r="C696" s="210">
        <f>'soust.uk.JMK př.č.2'!$O$72+'soust.uk.JMK př.č.2'!$P$72</f>
        <v>18172</v>
      </c>
      <c r="D696" s="210">
        <f>'soust.uk.JMK př.č.2'!$L$72</f>
        <v>48</v>
      </c>
      <c r="E696" s="210">
        <f t="shared" si="30"/>
        <v>3870</v>
      </c>
      <c r="F696" s="210">
        <f t="shared" si="31"/>
        <v>2810</v>
      </c>
      <c r="G696" s="262"/>
      <c r="I696" s="262"/>
      <c r="J696" s="262"/>
      <c r="K696" s="217"/>
      <c r="L696" s="220"/>
      <c r="M696" s="220"/>
      <c r="N696" s="220"/>
      <c r="O696" s="220"/>
      <c r="P696" s="210">
        <f t="shared" si="32"/>
        <v>1012</v>
      </c>
    </row>
    <row r="697" spans="1:16" x14ac:dyDescent="0.2">
      <c r="A697" s="216">
        <v>697</v>
      </c>
      <c r="B697" s="255">
        <v>77.62</v>
      </c>
      <c r="C697" s="210">
        <f>'soust.uk.JMK př.č.2'!$O$72+'soust.uk.JMK př.č.2'!$P$72</f>
        <v>18172</v>
      </c>
      <c r="D697" s="210">
        <f>'soust.uk.JMK př.č.2'!$L$72</f>
        <v>48</v>
      </c>
      <c r="E697" s="210">
        <f t="shared" si="30"/>
        <v>3868</v>
      </c>
      <c r="F697" s="210">
        <f t="shared" si="31"/>
        <v>2809</v>
      </c>
      <c r="G697" s="262"/>
      <c r="I697" s="262"/>
      <c r="J697" s="262"/>
      <c r="K697" s="217"/>
      <c r="L697" s="220"/>
      <c r="M697" s="220"/>
      <c r="N697" s="220"/>
      <c r="O697" s="220"/>
      <c r="P697" s="210">
        <f t="shared" si="32"/>
        <v>1011</v>
      </c>
    </row>
    <row r="698" spans="1:16" x14ac:dyDescent="0.2">
      <c r="A698" s="216">
        <v>698</v>
      </c>
      <c r="B698" s="255">
        <v>77.650000000000006</v>
      </c>
      <c r="C698" s="210">
        <f>'soust.uk.JMK př.č.2'!$O$72+'soust.uk.JMK př.č.2'!$P$72</f>
        <v>18172</v>
      </c>
      <c r="D698" s="210">
        <f>'soust.uk.JMK př.č.2'!$L$72</f>
        <v>48</v>
      </c>
      <c r="E698" s="210">
        <f t="shared" si="30"/>
        <v>3867</v>
      </c>
      <c r="F698" s="210">
        <f t="shared" si="31"/>
        <v>2808</v>
      </c>
      <c r="G698" s="262"/>
      <c r="I698" s="262"/>
      <c r="J698" s="262"/>
      <c r="K698" s="217"/>
      <c r="L698" s="220"/>
      <c r="M698" s="220"/>
      <c r="N698" s="220"/>
      <c r="O698" s="220"/>
      <c r="P698" s="210">
        <f t="shared" si="32"/>
        <v>1011</v>
      </c>
    </row>
    <row r="699" spans="1:16" x14ac:dyDescent="0.2">
      <c r="A699" s="216">
        <v>699</v>
      </c>
      <c r="B699" s="255">
        <v>77.67</v>
      </c>
      <c r="C699" s="210">
        <f>'soust.uk.JMK př.č.2'!$O$72+'soust.uk.JMK př.č.2'!$P$72</f>
        <v>18172</v>
      </c>
      <c r="D699" s="210">
        <f>'soust.uk.JMK př.č.2'!$L$72</f>
        <v>48</v>
      </c>
      <c r="E699" s="210">
        <f t="shared" si="30"/>
        <v>3867</v>
      </c>
      <c r="F699" s="210">
        <f t="shared" si="31"/>
        <v>2808</v>
      </c>
      <c r="G699" s="262"/>
      <c r="I699" s="262"/>
      <c r="J699" s="262"/>
      <c r="K699" s="217"/>
      <c r="L699" s="220"/>
      <c r="M699" s="220"/>
      <c r="N699" s="220"/>
      <c r="O699" s="220"/>
      <c r="P699" s="210">
        <f t="shared" si="32"/>
        <v>1011</v>
      </c>
    </row>
    <row r="700" spans="1:16" x14ac:dyDescent="0.2">
      <c r="A700" s="216">
        <v>700</v>
      </c>
      <c r="B700" s="255">
        <v>77.69</v>
      </c>
      <c r="C700" s="210">
        <f>'soust.uk.JMK př.č.2'!$O$72+'soust.uk.JMK př.č.2'!$P$72</f>
        <v>18172</v>
      </c>
      <c r="D700" s="210">
        <f>'soust.uk.JMK př.č.2'!$L$72</f>
        <v>48</v>
      </c>
      <c r="E700" s="210">
        <f t="shared" si="30"/>
        <v>3866</v>
      </c>
      <c r="F700" s="210">
        <f t="shared" si="31"/>
        <v>2807</v>
      </c>
      <c r="G700" s="262"/>
      <c r="I700" s="262"/>
      <c r="J700" s="262"/>
      <c r="K700" s="217"/>
      <c r="L700" s="220"/>
      <c r="M700" s="220"/>
      <c r="N700" s="220"/>
      <c r="O700" s="220"/>
      <c r="P700" s="210">
        <f t="shared" si="32"/>
        <v>1011</v>
      </c>
    </row>
    <row r="701" spans="1:16" x14ac:dyDescent="0.2">
      <c r="A701" s="216">
        <v>701</v>
      </c>
      <c r="B701" s="255">
        <v>77.709999999999994</v>
      </c>
      <c r="C701" s="210">
        <f>'soust.uk.JMK př.č.2'!$O$72+'soust.uk.JMK př.č.2'!$P$72</f>
        <v>18172</v>
      </c>
      <c r="D701" s="210">
        <f>'soust.uk.JMK př.č.2'!$L$72</f>
        <v>48</v>
      </c>
      <c r="E701" s="210">
        <f t="shared" si="30"/>
        <v>3864</v>
      </c>
      <c r="F701" s="210">
        <f t="shared" si="31"/>
        <v>2806</v>
      </c>
      <c r="G701" s="262"/>
      <c r="I701" s="262"/>
      <c r="J701" s="262"/>
      <c r="K701" s="217"/>
      <c r="L701" s="220"/>
      <c r="M701" s="220"/>
      <c r="N701" s="220"/>
      <c r="O701" s="220"/>
      <c r="P701" s="210">
        <f t="shared" si="32"/>
        <v>1010</v>
      </c>
    </row>
    <row r="702" spans="1:16" x14ac:dyDescent="0.2">
      <c r="A702" s="216">
        <v>702</v>
      </c>
      <c r="B702" s="255">
        <v>77.73</v>
      </c>
      <c r="C702" s="210">
        <f>'soust.uk.JMK př.č.2'!$O$72+'soust.uk.JMK př.č.2'!$P$72</f>
        <v>18172</v>
      </c>
      <c r="D702" s="210">
        <f>'soust.uk.JMK př.č.2'!$L$72</f>
        <v>48</v>
      </c>
      <c r="E702" s="210">
        <f t="shared" si="30"/>
        <v>3863</v>
      </c>
      <c r="F702" s="210">
        <f t="shared" si="31"/>
        <v>2805</v>
      </c>
      <c r="G702" s="262"/>
      <c r="I702" s="262"/>
      <c r="J702" s="262"/>
      <c r="K702" s="217"/>
      <c r="L702" s="220"/>
      <c r="M702" s="220"/>
      <c r="N702" s="220"/>
      <c r="O702" s="220"/>
      <c r="P702" s="210">
        <f t="shared" si="32"/>
        <v>1010</v>
      </c>
    </row>
    <row r="703" spans="1:16" x14ac:dyDescent="0.2">
      <c r="A703" s="216">
        <v>703</v>
      </c>
      <c r="B703" s="255">
        <v>77.75</v>
      </c>
      <c r="C703" s="210">
        <f>'soust.uk.JMK př.č.2'!$O$72+'soust.uk.JMK př.č.2'!$P$72</f>
        <v>18172</v>
      </c>
      <c r="D703" s="210">
        <f>'soust.uk.JMK př.č.2'!$L$72</f>
        <v>48</v>
      </c>
      <c r="E703" s="210">
        <f t="shared" si="30"/>
        <v>3863</v>
      </c>
      <c r="F703" s="210">
        <f t="shared" si="31"/>
        <v>2805</v>
      </c>
      <c r="G703" s="262"/>
      <c r="I703" s="262"/>
      <c r="J703" s="262"/>
      <c r="K703" s="217"/>
      <c r="L703" s="220"/>
      <c r="M703" s="220"/>
      <c r="N703" s="220"/>
      <c r="O703" s="220"/>
      <c r="P703" s="210">
        <f t="shared" si="32"/>
        <v>1010</v>
      </c>
    </row>
    <row r="704" spans="1:16" x14ac:dyDescent="0.2">
      <c r="A704" s="216">
        <v>704</v>
      </c>
      <c r="B704" s="255">
        <v>77.78</v>
      </c>
      <c r="C704" s="210">
        <f>'soust.uk.JMK př.č.2'!$O$72+'soust.uk.JMK př.č.2'!$P$72</f>
        <v>18172</v>
      </c>
      <c r="D704" s="210">
        <f>'soust.uk.JMK př.č.2'!$L$72</f>
        <v>48</v>
      </c>
      <c r="E704" s="210">
        <f t="shared" si="30"/>
        <v>3861</v>
      </c>
      <c r="F704" s="210">
        <f t="shared" si="31"/>
        <v>2804</v>
      </c>
      <c r="G704" s="262"/>
      <c r="I704" s="262"/>
      <c r="J704" s="262"/>
      <c r="K704" s="217"/>
      <c r="L704" s="220"/>
      <c r="M704" s="220"/>
      <c r="N704" s="220"/>
      <c r="O704" s="220"/>
      <c r="P704" s="210">
        <f t="shared" si="32"/>
        <v>1009</v>
      </c>
    </row>
    <row r="705" spans="1:16" x14ac:dyDescent="0.2">
      <c r="A705" s="216">
        <v>705</v>
      </c>
      <c r="B705" s="255">
        <v>77.8</v>
      </c>
      <c r="C705" s="210">
        <f>'soust.uk.JMK př.č.2'!$O$72+'soust.uk.JMK př.č.2'!$P$72</f>
        <v>18172</v>
      </c>
      <c r="D705" s="210">
        <f>'soust.uk.JMK př.č.2'!$L$72</f>
        <v>48</v>
      </c>
      <c r="E705" s="210">
        <f t="shared" si="30"/>
        <v>3860</v>
      </c>
      <c r="F705" s="210">
        <f t="shared" si="31"/>
        <v>2803</v>
      </c>
      <c r="G705" s="262"/>
      <c r="I705" s="262"/>
      <c r="J705" s="262"/>
      <c r="K705" s="217"/>
      <c r="L705" s="220"/>
      <c r="M705" s="220"/>
      <c r="N705" s="220"/>
      <c r="O705" s="220"/>
      <c r="P705" s="210">
        <f t="shared" si="32"/>
        <v>1009</v>
      </c>
    </row>
    <row r="706" spans="1:16" x14ac:dyDescent="0.2">
      <c r="A706" s="216">
        <v>706</v>
      </c>
      <c r="B706" s="255">
        <v>77.819999999999993</v>
      </c>
      <c r="C706" s="210">
        <f>'soust.uk.JMK př.č.2'!$O$72+'soust.uk.JMK př.č.2'!$P$72</f>
        <v>18172</v>
      </c>
      <c r="D706" s="210">
        <f>'soust.uk.JMK př.č.2'!$L$72</f>
        <v>48</v>
      </c>
      <c r="E706" s="210">
        <f t="shared" si="30"/>
        <v>3859</v>
      </c>
      <c r="F706" s="210">
        <f t="shared" si="31"/>
        <v>2802</v>
      </c>
      <c r="G706" s="262"/>
      <c r="I706" s="262"/>
      <c r="J706" s="262"/>
      <c r="K706" s="217"/>
      <c r="L706" s="220"/>
      <c r="M706" s="220"/>
      <c r="N706" s="220"/>
      <c r="O706" s="220"/>
      <c r="P706" s="210">
        <f t="shared" si="32"/>
        <v>1009</v>
      </c>
    </row>
    <row r="707" spans="1:16" x14ac:dyDescent="0.2">
      <c r="A707" s="216">
        <v>707</v>
      </c>
      <c r="B707" s="255">
        <v>77.84</v>
      </c>
      <c r="C707" s="210">
        <f>'soust.uk.JMK př.č.2'!$O$72+'soust.uk.JMK př.č.2'!$P$72</f>
        <v>18172</v>
      </c>
      <c r="D707" s="210">
        <f>'soust.uk.JMK př.č.2'!$L$72</f>
        <v>48</v>
      </c>
      <c r="E707" s="210">
        <f t="shared" si="30"/>
        <v>3857</v>
      </c>
      <c r="F707" s="210">
        <f t="shared" si="31"/>
        <v>2801</v>
      </c>
      <c r="G707" s="262"/>
      <c r="I707" s="262"/>
      <c r="J707" s="262"/>
      <c r="K707" s="217"/>
      <c r="L707" s="220"/>
      <c r="M707" s="220"/>
      <c r="N707" s="220"/>
      <c r="O707" s="220"/>
      <c r="P707" s="210">
        <f t="shared" si="32"/>
        <v>1008</v>
      </c>
    </row>
    <row r="708" spans="1:16" x14ac:dyDescent="0.2">
      <c r="A708" s="216">
        <v>708</v>
      </c>
      <c r="B708" s="255">
        <v>77.86</v>
      </c>
      <c r="C708" s="210">
        <f>'soust.uk.JMK př.č.2'!$O$72+'soust.uk.JMK př.č.2'!$P$72</f>
        <v>18172</v>
      </c>
      <c r="D708" s="210">
        <f>'soust.uk.JMK př.č.2'!$L$72</f>
        <v>48</v>
      </c>
      <c r="E708" s="210">
        <f t="shared" si="30"/>
        <v>3857</v>
      </c>
      <c r="F708" s="210">
        <f t="shared" si="31"/>
        <v>2801</v>
      </c>
      <c r="G708" s="262"/>
      <c r="I708" s="262"/>
      <c r="J708" s="262"/>
      <c r="K708" s="217"/>
      <c r="L708" s="220"/>
      <c r="M708" s="220"/>
      <c r="N708" s="220"/>
      <c r="O708" s="220"/>
      <c r="P708" s="210">
        <f t="shared" si="32"/>
        <v>1008</v>
      </c>
    </row>
    <row r="709" spans="1:16" x14ac:dyDescent="0.2">
      <c r="A709" s="216">
        <v>709</v>
      </c>
      <c r="B709" s="255">
        <v>77.88</v>
      </c>
      <c r="C709" s="210">
        <f>'soust.uk.JMK př.č.2'!$O$72+'soust.uk.JMK př.č.2'!$P$72</f>
        <v>18172</v>
      </c>
      <c r="D709" s="210">
        <f>'soust.uk.JMK př.č.2'!$L$72</f>
        <v>48</v>
      </c>
      <c r="E709" s="210">
        <f t="shared" si="30"/>
        <v>3856</v>
      </c>
      <c r="F709" s="210">
        <f t="shared" si="31"/>
        <v>2800</v>
      </c>
      <c r="G709" s="262"/>
      <c r="I709" s="262"/>
      <c r="J709" s="262"/>
      <c r="K709" s="217"/>
      <c r="L709" s="220"/>
      <c r="M709" s="220"/>
      <c r="N709" s="220"/>
      <c r="O709" s="220"/>
      <c r="P709" s="210">
        <f t="shared" si="32"/>
        <v>1008</v>
      </c>
    </row>
    <row r="710" spans="1:16" x14ac:dyDescent="0.2">
      <c r="A710" s="216">
        <v>710</v>
      </c>
      <c r="B710" s="255">
        <v>77.900000000000006</v>
      </c>
      <c r="C710" s="210">
        <f>'soust.uk.JMK př.č.2'!$O$72+'soust.uk.JMK př.č.2'!$P$72</f>
        <v>18172</v>
      </c>
      <c r="D710" s="210">
        <f>'soust.uk.JMK př.č.2'!$L$72</f>
        <v>48</v>
      </c>
      <c r="E710" s="210">
        <f t="shared" si="30"/>
        <v>3855</v>
      </c>
      <c r="F710" s="210">
        <f t="shared" si="31"/>
        <v>2799</v>
      </c>
      <c r="G710" s="262"/>
      <c r="I710" s="262"/>
      <c r="J710" s="262"/>
      <c r="K710" s="217"/>
      <c r="L710" s="220"/>
      <c r="M710" s="220"/>
      <c r="N710" s="220"/>
      <c r="O710" s="220"/>
      <c r="P710" s="210">
        <f t="shared" si="32"/>
        <v>1008</v>
      </c>
    </row>
    <row r="711" spans="1:16" x14ac:dyDescent="0.2">
      <c r="A711" s="216">
        <v>711</v>
      </c>
      <c r="B711" s="255">
        <v>77.92</v>
      </c>
      <c r="C711" s="210">
        <f>'soust.uk.JMK př.č.2'!$O$72+'soust.uk.JMK př.č.2'!$P$72</f>
        <v>18172</v>
      </c>
      <c r="D711" s="210">
        <f>'soust.uk.JMK př.č.2'!$L$72</f>
        <v>48</v>
      </c>
      <c r="E711" s="210">
        <f t="shared" si="30"/>
        <v>3855</v>
      </c>
      <c r="F711" s="210">
        <f t="shared" si="31"/>
        <v>2799</v>
      </c>
      <c r="G711" s="262"/>
      <c r="I711" s="262"/>
      <c r="J711" s="262"/>
      <c r="K711" s="217"/>
      <c r="L711" s="220"/>
      <c r="M711" s="220"/>
      <c r="N711" s="220"/>
      <c r="O711" s="220"/>
      <c r="P711" s="210">
        <f t="shared" si="32"/>
        <v>1008</v>
      </c>
    </row>
    <row r="712" spans="1:16" x14ac:dyDescent="0.2">
      <c r="A712" s="216">
        <v>712</v>
      </c>
      <c r="B712" s="255">
        <v>77.95</v>
      </c>
      <c r="C712" s="210">
        <f>'soust.uk.JMK př.č.2'!$O$72+'soust.uk.JMK př.č.2'!$P$72</f>
        <v>18172</v>
      </c>
      <c r="D712" s="210">
        <f>'soust.uk.JMK př.č.2'!$L$72</f>
        <v>48</v>
      </c>
      <c r="E712" s="210">
        <f t="shared" si="30"/>
        <v>3852</v>
      </c>
      <c r="F712" s="210">
        <f t="shared" si="31"/>
        <v>2797</v>
      </c>
      <c r="G712" s="262"/>
      <c r="I712" s="262"/>
      <c r="J712" s="262"/>
      <c r="K712" s="217"/>
      <c r="L712" s="220"/>
      <c r="M712" s="220"/>
      <c r="N712" s="220"/>
      <c r="O712" s="220"/>
      <c r="P712" s="210">
        <f t="shared" si="32"/>
        <v>1007</v>
      </c>
    </row>
    <row r="713" spans="1:16" x14ac:dyDescent="0.2">
      <c r="A713" s="216">
        <v>713</v>
      </c>
      <c r="B713" s="255">
        <v>77.97</v>
      </c>
      <c r="C713" s="210">
        <f>'soust.uk.JMK př.č.2'!$O$72+'soust.uk.JMK př.č.2'!$P$72</f>
        <v>18172</v>
      </c>
      <c r="D713" s="210">
        <f>'soust.uk.JMK př.č.2'!$L$72</f>
        <v>48</v>
      </c>
      <c r="E713" s="210">
        <f t="shared" si="30"/>
        <v>3852</v>
      </c>
      <c r="F713" s="210">
        <f t="shared" si="31"/>
        <v>2797</v>
      </c>
      <c r="G713" s="262"/>
      <c r="I713" s="262"/>
      <c r="J713" s="262"/>
      <c r="K713" s="217"/>
      <c r="L713" s="220"/>
      <c r="M713" s="220"/>
      <c r="N713" s="220"/>
      <c r="O713" s="220"/>
      <c r="P713" s="210">
        <f t="shared" si="32"/>
        <v>1007</v>
      </c>
    </row>
    <row r="714" spans="1:16" x14ac:dyDescent="0.2">
      <c r="A714" s="216">
        <v>714</v>
      </c>
      <c r="B714" s="255">
        <v>77.989999999999995</v>
      </c>
      <c r="C714" s="210">
        <f>'soust.uk.JMK př.č.2'!$O$72+'soust.uk.JMK př.č.2'!$P$72</f>
        <v>18172</v>
      </c>
      <c r="D714" s="210">
        <f>'soust.uk.JMK př.č.2'!$L$72</f>
        <v>48</v>
      </c>
      <c r="E714" s="210">
        <f t="shared" si="30"/>
        <v>3851</v>
      </c>
      <c r="F714" s="210">
        <f t="shared" si="31"/>
        <v>2796</v>
      </c>
      <c r="G714" s="262"/>
      <c r="I714" s="262"/>
      <c r="J714" s="262"/>
      <c r="K714" s="217"/>
      <c r="L714" s="220"/>
      <c r="M714" s="220"/>
      <c r="N714" s="220"/>
      <c r="O714" s="220"/>
      <c r="P714" s="210">
        <f t="shared" si="32"/>
        <v>1007</v>
      </c>
    </row>
    <row r="715" spans="1:16" x14ac:dyDescent="0.2">
      <c r="A715" s="216">
        <v>715</v>
      </c>
      <c r="B715" s="255">
        <v>78.010000000000005</v>
      </c>
      <c r="C715" s="210">
        <f>'soust.uk.JMK př.č.2'!$O$72+'soust.uk.JMK př.č.2'!$P$72</f>
        <v>18172</v>
      </c>
      <c r="D715" s="210">
        <f>'soust.uk.JMK př.č.2'!$L$72</f>
        <v>48</v>
      </c>
      <c r="E715" s="210">
        <f t="shared" si="30"/>
        <v>3849</v>
      </c>
      <c r="F715" s="210">
        <f t="shared" si="31"/>
        <v>2795</v>
      </c>
      <c r="G715" s="262"/>
      <c r="I715" s="262"/>
      <c r="J715" s="262"/>
      <c r="K715" s="217"/>
      <c r="L715" s="220"/>
      <c r="M715" s="220"/>
      <c r="N715" s="220"/>
      <c r="O715" s="220"/>
      <c r="P715" s="210">
        <f t="shared" si="32"/>
        <v>1006</v>
      </c>
    </row>
    <row r="716" spans="1:16" x14ac:dyDescent="0.2">
      <c r="A716" s="216">
        <v>716</v>
      </c>
      <c r="B716" s="255">
        <v>78.03</v>
      </c>
      <c r="C716" s="210">
        <f>'soust.uk.JMK př.č.2'!$O$72+'soust.uk.JMK př.č.2'!$P$72</f>
        <v>18172</v>
      </c>
      <c r="D716" s="210">
        <f>'soust.uk.JMK př.č.2'!$L$72</f>
        <v>48</v>
      </c>
      <c r="E716" s="210">
        <f t="shared" si="30"/>
        <v>3849</v>
      </c>
      <c r="F716" s="210">
        <f t="shared" si="31"/>
        <v>2795</v>
      </c>
      <c r="G716" s="262"/>
      <c r="I716" s="262"/>
      <c r="J716" s="262"/>
      <c r="K716" s="217"/>
      <c r="L716" s="220"/>
      <c r="M716" s="220"/>
      <c r="N716" s="220"/>
      <c r="O716" s="220"/>
      <c r="P716" s="210">
        <f t="shared" si="32"/>
        <v>1006</v>
      </c>
    </row>
    <row r="717" spans="1:16" x14ac:dyDescent="0.2">
      <c r="A717" s="216">
        <v>717</v>
      </c>
      <c r="B717" s="255">
        <v>78.05</v>
      </c>
      <c r="C717" s="210">
        <f>'soust.uk.JMK př.č.2'!$O$72+'soust.uk.JMK př.č.2'!$P$72</f>
        <v>18172</v>
      </c>
      <c r="D717" s="210">
        <f>'soust.uk.JMK př.č.2'!$L$72</f>
        <v>48</v>
      </c>
      <c r="E717" s="210">
        <f t="shared" si="30"/>
        <v>3848</v>
      </c>
      <c r="F717" s="210">
        <f t="shared" si="31"/>
        <v>2794</v>
      </c>
      <c r="G717" s="262"/>
      <c r="I717" s="262"/>
      <c r="J717" s="262"/>
      <c r="K717" s="217"/>
      <c r="L717" s="220"/>
      <c r="M717" s="220"/>
      <c r="N717" s="220"/>
      <c r="O717" s="220"/>
      <c r="P717" s="210">
        <f t="shared" si="32"/>
        <v>1006</v>
      </c>
    </row>
    <row r="718" spans="1:16" x14ac:dyDescent="0.2">
      <c r="A718" s="216">
        <v>718</v>
      </c>
      <c r="B718" s="255">
        <v>78.069999999999993</v>
      </c>
      <c r="C718" s="210">
        <f>'soust.uk.JMK př.č.2'!$O$72+'soust.uk.JMK př.č.2'!$P$72</f>
        <v>18172</v>
      </c>
      <c r="D718" s="210">
        <f>'soust.uk.JMK př.č.2'!$L$72</f>
        <v>48</v>
      </c>
      <c r="E718" s="210">
        <f t="shared" ref="E718:E781" si="33">SUM(F718,P718,D718)</f>
        <v>3846</v>
      </c>
      <c r="F718" s="210">
        <f t="shared" ref="F718:F781" si="34">ROUND(1/B718*C718*12,0)</f>
        <v>2793</v>
      </c>
      <c r="G718" s="262"/>
      <c r="I718" s="262"/>
      <c r="J718" s="262"/>
      <c r="K718" s="217"/>
      <c r="L718" s="220"/>
      <c r="M718" s="220"/>
      <c r="N718" s="220"/>
      <c r="O718" s="220"/>
      <c r="P718" s="210">
        <f t="shared" si="32"/>
        <v>1005</v>
      </c>
    </row>
    <row r="719" spans="1:16" x14ac:dyDescent="0.2">
      <c r="A719" s="216">
        <v>719</v>
      </c>
      <c r="B719" s="255">
        <v>78.09</v>
      </c>
      <c r="C719" s="210">
        <f>'soust.uk.JMK př.č.2'!$O$72+'soust.uk.JMK př.č.2'!$P$72</f>
        <v>18172</v>
      </c>
      <c r="D719" s="210">
        <f>'soust.uk.JMK př.č.2'!$L$72</f>
        <v>48</v>
      </c>
      <c r="E719" s="210">
        <f t="shared" si="33"/>
        <v>3845</v>
      </c>
      <c r="F719" s="210">
        <f t="shared" si="34"/>
        <v>2792</v>
      </c>
      <c r="G719" s="262"/>
      <c r="I719" s="262"/>
      <c r="J719" s="262"/>
      <c r="K719" s="217"/>
      <c r="L719" s="220"/>
      <c r="M719" s="220"/>
      <c r="N719" s="220"/>
      <c r="O719" s="220"/>
      <c r="P719" s="210">
        <f t="shared" ref="P719:P782" si="35">ROUND((F719*36%),0)</f>
        <v>1005</v>
      </c>
    </row>
    <row r="720" spans="1:16" x14ac:dyDescent="0.2">
      <c r="A720" s="216">
        <v>720</v>
      </c>
      <c r="B720" s="255">
        <v>78.11</v>
      </c>
      <c r="C720" s="210">
        <f>'soust.uk.JMK př.č.2'!$O$72+'soust.uk.JMK př.č.2'!$P$72</f>
        <v>18172</v>
      </c>
      <c r="D720" s="210">
        <f>'soust.uk.JMK př.č.2'!$L$72</f>
        <v>48</v>
      </c>
      <c r="E720" s="210">
        <f t="shared" si="33"/>
        <v>3845</v>
      </c>
      <c r="F720" s="210">
        <f t="shared" si="34"/>
        <v>2792</v>
      </c>
      <c r="G720" s="262"/>
      <c r="I720" s="262"/>
      <c r="J720" s="262"/>
      <c r="K720" s="217"/>
      <c r="L720" s="220"/>
      <c r="M720" s="220"/>
      <c r="N720" s="220"/>
      <c r="O720" s="220"/>
      <c r="P720" s="210">
        <f t="shared" si="35"/>
        <v>1005</v>
      </c>
    </row>
    <row r="721" spans="1:16" x14ac:dyDescent="0.2">
      <c r="A721" s="216">
        <v>721</v>
      </c>
      <c r="B721" s="255">
        <v>78.14</v>
      </c>
      <c r="C721" s="210">
        <f>'soust.uk.JMK př.č.2'!$O$72+'soust.uk.JMK př.č.2'!$P$72</f>
        <v>18172</v>
      </c>
      <c r="D721" s="210">
        <f>'soust.uk.JMK př.č.2'!$L$72</f>
        <v>48</v>
      </c>
      <c r="E721" s="210">
        <f t="shared" si="33"/>
        <v>3844</v>
      </c>
      <c r="F721" s="210">
        <f t="shared" si="34"/>
        <v>2791</v>
      </c>
      <c r="G721" s="262"/>
      <c r="I721" s="262"/>
      <c r="J721" s="262"/>
      <c r="K721" s="217"/>
      <c r="L721" s="220"/>
      <c r="M721" s="220"/>
      <c r="N721" s="220"/>
      <c r="O721" s="220"/>
      <c r="P721" s="210">
        <f t="shared" si="35"/>
        <v>1005</v>
      </c>
    </row>
    <row r="722" spans="1:16" x14ac:dyDescent="0.2">
      <c r="A722" s="216">
        <v>722</v>
      </c>
      <c r="B722" s="255">
        <v>78.16</v>
      </c>
      <c r="C722" s="210">
        <f>'soust.uk.JMK př.č.2'!$O$72+'soust.uk.JMK př.č.2'!$P$72</f>
        <v>18172</v>
      </c>
      <c r="D722" s="210">
        <f>'soust.uk.JMK př.č.2'!$L$72</f>
        <v>48</v>
      </c>
      <c r="E722" s="210">
        <f t="shared" si="33"/>
        <v>3842</v>
      </c>
      <c r="F722" s="210">
        <f t="shared" si="34"/>
        <v>2790</v>
      </c>
      <c r="G722" s="262"/>
      <c r="I722" s="262"/>
      <c r="J722" s="262"/>
      <c r="K722" s="217"/>
      <c r="L722" s="220"/>
      <c r="M722" s="220"/>
      <c r="N722" s="220"/>
      <c r="O722" s="220"/>
      <c r="P722" s="210">
        <f t="shared" si="35"/>
        <v>1004</v>
      </c>
    </row>
    <row r="723" spans="1:16" x14ac:dyDescent="0.2">
      <c r="A723" s="216">
        <v>723</v>
      </c>
      <c r="B723" s="255">
        <v>78.180000000000007</v>
      </c>
      <c r="C723" s="210">
        <f>'soust.uk.JMK př.č.2'!$O$72+'soust.uk.JMK př.č.2'!$P$72</f>
        <v>18172</v>
      </c>
      <c r="D723" s="210">
        <f>'soust.uk.JMK př.č.2'!$L$72</f>
        <v>48</v>
      </c>
      <c r="E723" s="210">
        <f t="shared" si="33"/>
        <v>3841</v>
      </c>
      <c r="F723" s="210">
        <f t="shared" si="34"/>
        <v>2789</v>
      </c>
      <c r="G723" s="262"/>
      <c r="I723" s="262"/>
      <c r="J723" s="262"/>
      <c r="K723" s="217"/>
      <c r="L723" s="220"/>
      <c r="M723" s="220"/>
      <c r="N723" s="220"/>
      <c r="O723" s="220"/>
      <c r="P723" s="210">
        <f t="shared" si="35"/>
        <v>1004</v>
      </c>
    </row>
    <row r="724" spans="1:16" x14ac:dyDescent="0.2">
      <c r="A724" s="216">
        <v>724</v>
      </c>
      <c r="B724" s="255">
        <v>78.2</v>
      </c>
      <c r="C724" s="210">
        <f>'soust.uk.JMK př.č.2'!$O$72+'soust.uk.JMK př.č.2'!$P$72</f>
        <v>18172</v>
      </c>
      <c r="D724" s="210">
        <f>'soust.uk.JMK př.č.2'!$L$72</f>
        <v>48</v>
      </c>
      <c r="E724" s="210">
        <f t="shared" si="33"/>
        <v>3841</v>
      </c>
      <c r="F724" s="210">
        <f t="shared" si="34"/>
        <v>2789</v>
      </c>
      <c r="G724" s="262"/>
      <c r="I724" s="262"/>
      <c r="J724" s="262"/>
      <c r="K724" s="217"/>
      <c r="L724" s="220"/>
      <c r="M724" s="220"/>
      <c r="N724" s="220"/>
      <c r="O724" s="220"/>
      <c r="P724" s="210">
        <f t="shared" si="35"/>
        <v>1004</v>
      </c>
    </row>
    <row r="725" spans="1:16" x14ac:dyDescent="0.2">
      <c r="A725" s="216">
        <v>725</v>
      </c>
      <c r="B725" s="255">
        <v>78.22</v>
      </c>
      <c r="C725" s="210">
        <f>'soust.uk.JMK př.č.2'!$O$72+'soust.uk.JMK př.č.2'!$P$72</f>
        <v>18172</v>
      </c>
      <c r="D725" s="210">
        <f>'soust.uk.JMK př.č.2'!$L$72</f>
        <v>48</v>
      </c>
      <c r="E725" s="210">
        <f t="shared" si="33"/>
        <v>3840</v>
      </c>
      <c r="F725" s="210">
        <f t="shared" si="34"/>
        <v>2788</v>
      </c>
      <c r="G725" s="262"/>
      <c r="I725" s="262"/>
      <c r="J725" s="262"/>
      <c r="K725" s="217"/>
      <c r="L725" s="220"/>
      <c r="M725" s="220"/>
      <c r="N725" s="220"/>
      <c r="O725" s="220"/>
      <c r="P725" s="210">
        <f t="shared" si="35"/>
        <v>1004</v>
      </c>
    </row>
    <row r="726" spans="1:16" x14ac:dyDescent="0.2">
      <c r="A726" s="216">
        <v>726</v>
      </c>
      <c r="B726" s="255">
        <v>78.239999999999995</v>
      </c>
      <c r="C726" s="210">
        <f>'soust.uk.JMK př.č.2'!$O$72+'soust.uk.JMK př.č.2'!$P$72</f>
        <v>18172</v>
      </c>
      <c r="D726" s="210">
        <f>'soust.uk.JMK př.č.2'!$L$72</f>
        <v>48</v>
      </c>
      <c r="E726" s="210">
        <f t="shared" si="33"/>
        <v>3838</v>
      </c>
      <c r="F726" s="210">
        <f t="shared" si="34"/>
        <v>2787</v>
      </c>
      <c r="G726" s="262"/>
      <c r="I726" s="262"/>
      <c r="J726" s="262"/>
      <c r="K726" s="217"/>
      <c r="L726" s="220"/>
      <c r="M726" s="220"/>
      <c r="N726" s="220"/>
      <c r="O726" s="220"/>
      <c r="P726" s="210">
        <f t="shared" si="35"/>
        <v>1003</v>
      </c>
    </row>
    <row r="727" spans="1:16" x14ac:dyDescent="0.2">
      <c r="A727" s="216">
        <v>727</v>
      </c>
      <c r="B727" s="255">
        <v>78.260000000000005</v>
      </c>
      <c r="C727" s="210">
        <f>'soust.uk.JMK př.č.2'!$O$72+'soust.uk.JMK př.č.2'!$P$72</f>
        <v>18172</v>
      </c>
      <c r="D727" s="210">
        <f>'soust.uk.JMK př.č.2'!$L$72</f>
        <v>48</v>
      </c>
      <c r="E727" s="210">
        <f t="shared" si="33"/>
        <v>3837</v>
      </c>
      <c r="F727" s="210">
        <f t="shared" si="34"/>
        <v>2786</v>
      </c>
      <c r="G727" s="262"/>
      <c r="I727" s="262"/>
      <c r="J727" s="262"/>
      <c r="K727" s="217"/>
      <c r="L727" s="220"/>
      <c r="M727" s="220"/>
      <c r="N727" s="220"/>
      <c r="O727" s="220"/>
      <c r="P727" s="210">
        <f t="shared" si="35"/>
        <v>1003</v>
      </c>
    </row>
    <row r="728" spans="1:16" x14ac:dyDescent="0.2">
      <c r="A728" s="216">
        <v>728</v>
      </c>
      <c r="B728" s="255">
        <v>78.28</v>
      </c>
      <c r="C728" s="210">
        <f>'soust.uk.JMK př.č.2'!$O$72+'soust.uk.JMK př.č.2'!$P$72</f>
        <v>18172</v>
      </c>
      <c r="D728" s="210">
        <f>'soust.uk.JMK př.č.2'!$L$72</f>
        <v>48</v>
      </c>
      <c r="E728" s="210">
        <f t="shared" si="33"/>
        <v>3837</v>
      </c>
      <c r="F728" s="210">
        <f t="shared" si="34"/>
        <v>2786</v>
      </c>
      <c r="G728" s="262"/>
      <c r="I728" s="262"/>
      <c r="J728" s="262"/>
      <c r="K728" s="217"/>
      <c r="L728" s="220"/>
      <c r="M728" s="220"/>
      <c r="N728" s="220"/>
      <c r="O728" s="220"/>
      <c r="P728" s="210">
        <f t="shared" si="35"/>
        <v>1003</v>
      </c>
    </row>
    <row r="729" spans="1:16" x14ac:dyDescent="0.2">
      <c r="A729" s="216">
        <v>729</v>
      </c>
      <c r="B729" s="255">
        <v>78.3</v>
      </c>
      <c r="C729" s="210">
        <f>'soust.uk.JMK př.č.2'!$O$72+'soust.uk.JMK př.č.2'!$P$72</f>
        <v>18172</v>
      </c>
      <c r="D729" s="210">
        <f>'soust.uk.JMK př.č.2'!$L$72</f>
        <v>48</v>
      </c>
      <c r="E729" s="210">
        <f t="shared" si="33"/>
        <v>3836</v>
      </c>
      <c r="F729" s="210">
        <f t="shared" si="34"/>
        <v>2785</v>
      </c>
      <c r="G729" s="262"/>
      <c r="I729" s="262"/>
      <c r="J729" s="262"/>
      <c r="K729" s="217"/>
      <c r="L729" s="220"/>
      <c r="M729" s="220"/>
      <c r="N729" s="220"/>
      <c r="O729" s="220"/>
      <c r="P729" s="210">
        <f t="shared" si="35"/>
        <v>1003</v>
      </c>
    </row>
    <row r="730" spans="1:16" x14ac:dyDescent="0.2">
      <c r="A730" s="216">
        <v>730</v>
      </c>
      <c r="B730" s="255">
        <v>78.319999999999993</v>
      </c>
      <c r="C730" s="210">
        <f>'soust.uk.JMK př.č.2'!$O$72+'soust.uk.JMK př.č.2'!$P$72</f>
        <v>18172</v>
      </c>
      <c r="D730" s="210">
        <f>'soust.uk.JMK př.č.2'!$L$72</f>
        <v>48</v>
      </c>
      <c r="E730" s="210">
        <f t="shared" si="33"/>
        <v>3834</v>
      </c>
      <c r="F730" s="210">
        <f t="shared" si="34"/>
        <v>2784</v>
      </c>
      <c r="G730" s="262"/>
      <c r="I730" s="262"/>
      <c r="J730" s="262"/>
      <c r="K730" s="217"/>
      <c r="L730" s="220"/>
      <c r="M730" s="220"/>
      <c r="N730" s="220"/>
      <c r="O730" s="220"/>
      <c r="P730" s="210">
        <f t="shared" si="35"/>
        <v>1002</v>
      </c>
    </row>
    <row r="731" spans="1:16" x14ac:dyDescent="0.2">
      <c r="A731" s="216">
        <v>731</v>
      </c>
      <c r="B731" s="255">
        <v>78.34</v>
      </c>
      <c r="C731" s="210">
        <f>'soust.uk.JMK př.č.2'!$O$72+'soust.uk.JMK př.č.2'!$P$72</f>
        <v>18172</v>
      </c>
      <c r="D731" s="210">
        <f>'soust.uk.JMK př.č.2'!$L$72</f>
        <v>48</v>
      </c>
      <c r="E731" s="210">
        <f t="shared" si="33"/>
        <v>3834</v>
      </c>
      <c r="F731" s="210">
        <f t="shared" si="34"/>
        <v>2784</v>
      </c>
      <c r="G731" s="262"/>
      <c r="I731" s="262"/>
      <c r="J731" s="262"/>
      <c r="K731" s="217"/>
      <c r="L731" s="220"/>
      <c r="M731" s="220"/>
      <c r="N731" s="220"/>
      <c r="O731" s="220"/>
      <c r="P731" s="210">
        <f t="shared" si="35"/>
        <v>1002</v>
      </c>
    </row>
    <row r="732" spans="1:16" x14ac:dyDescent="0.2">
      <c r="A732" s="216">
        <v>732</v>
      </c>
      <c r="B732" s="255">
        <v>78.37</v>
      </c>
      <c r="C732" s="210">
        <f>'soust.uk.JMK př.č.2'!$O$72+'soust.uk.JMK př.č.2'!$P$72</f>
        <v>18172</v>
      </c>
      <c r="D732" s="210">
        <f>'soust.uk.JMK př.č.2'!$L$72</f>
        <v>48</v>
      </c>
      <c r="E732" s="210">
        <f t="shared" si="33"/>
        <v>3832</v>
      </c>
      <c r="F732" s="210">
        <f t="shared" si="34"/>
        <v>2782</v>
      </c>
      <c r="G732" s="262"/>
      <c r="I732" s="262"/>
      <c r="J732" s="262"/>
      <c r="K732" s="217"/>
      <c r="L732" s="220"/>
      <c r="M732" s="220"/>
      <c r="N732" s="220"/>
      <c r="O732" s="220"/>
      <c r="P732" s="210">
        <f t="shared" si="35"/>
        <v>1002</v>
      </c>
    </row>
    <row r="733" spans="1:16" x14ac:dyDescent="0.2">
      <c r="A733" s="216">
        <v>733</v>
      </c>
      <c r="B733" s="255">
        <v>78.39</v>
      </c>
      <c r="C733" s="210">
        <f>'soust.uk.JMK př.č.2'!$O$72+'soust.uk.JMK př.č.2'!$P$72</f>
        <v>18172</v>
      </c>
      <c r="D733" s="210">
        <f>'soust.uk.JMK př.č.2'!$L$72</f>
        <v>48</v>
      </c>
      <c r="E733" s="210">
        <f t="shared" si="33"/>
        <v>3832</v>
      </c>
      <c r="F733" s="210">
        <f t="shared" si="34"/>
        <v>2782</v>
      </c>
      <c r="G733" s="262"/>
      <c r="I733" s="262"/>
      <c r="J733" s="262"/>
      <c r="K733" s="217"/>
      <c r="L733" s="220"/>
      <c r="M733" s="220"/>
      <c r="N733" s="220"/>
      <c r="O733" s="220"/>
      <c r="P733" s="210">
        <f t="shared" si="35"/>
        <v>1002</v>
      </c>
    </row>
    <row r="734" spans="1:16" x14ac:dyDescent="0.2">
      <c r="A734" s="216">
        <v>734</v>
      </c>
      <c r="B734" s="255">
        <v>78.41</v>
      </c>
      <c r="C734" s="210">
        <f>'soust.uk.JMK př.č.2'!$O$72+'soust.uk.JMK př.č.2'!$P$72</f>
        <v>18172</v>
      </c>
      <c r="D734" s="210">
        <f>'soust.uk.JMK př.č.2'!$L$72</f>
        <v>48</v>
      </c>
      <c r="E734" s="210">
        <f t="shared" si="33"/>
        <v>3830</v>
      </c>
      <c r="F734" s="210">
        <f t="shared" si="34"/>
        <v>2781</v>
      </c>
      <c r="G734" s="262"/>
      <c r="I734" s="262"/>
      <c r="J734" s="262"/>
      <c r="K734" s="217"/>
      <c r="L734" s="220"/>
      <c r="M734" s="220"/>
      <c r="N734" s="220"/>
      <c r="O734" s="220"/>
      <c r="P734" s="210">
        <f t="shared" si="35"/>
        <v>1001</v>
      </c>
    </row>
    <row r="735" spans="1:16" x14ac:dyDescent="0.2">
      <c r="A735" s="216">
        <v>735</v>
      </c>
      <c r="B735" s="255">
        <v>78.430000000000007</v>
      </c>
      <c r="C735" s="210">
        <f>'soust.uk.JMK př.č.2'!$O$72+'soust.uk.JMK př.č.2'!$P$72</f>
        <v>18172</v>
      </c>
      <c r="D735" s="210">
        <f>'soust.uk.JMK př.č.2'!$L$72</f>
        <v>48</v>
      </c>
      <c r="E735" s="210">
        <f t="shared" si="33"/>
        <v>3829</v>
      </c>
      <c r="F735" s="210">
        <f t="shared" si="34"/>
        <v>2780</v>
      </c>
      <c r="G735" s="262"/>
      <c r="I735" s="262"/>
      <c r="J735" s="262"/>
      <c r="K735" s="217"/>
      <c r="L735" s="220"/>
      <c r="M735" s="220"/>
      <c r="N735" s="220"/>
      <c r="O735" s="220"/>
      <c r="P735" s="210">
        <f t="shared" si="35"/>
        <v>1001</v>
      </c>
    </row>
    <row r="736" spans="1:16" x14ac:dyDescent="0.2">
      <c r="A736" s="216">
        <v>736</v>
      </c>
      <c r="B736" s="255">
        <v>78.45</v>
      </c>
      <c r="C736" s="210">
        <f>'soust.uk.JMK př.č.2'!$O$72+'soust.uk.JMK př.č.2'!$P$72</f>
        <v>18172</v>
      </c>
      <c r="D736" s="210">
        <f>'soust.uk.JMK př.č.2'!$L$72</f>
        <v>48</v>
      </c>
      <c r="E736" s="210">
        <f t="shared" si="33"/>
        <v>3829</v>
      </c>
      <c r="F736" s="210">
        <f t="shared" si="34"/>
        <v>2780</v>
      </c>
      <c r="G736" s="262"/>
      <c r="I736" s="262"/>
      <c r="J736" s="262"/>
      <c r="K736" s="217"/>
      <c r="L736" s="220"/>
      <c r="M736" s="220"/>
      <c r="N736" s="220"/>
      <c r="O736" s="220"/>
      <c r="P736" s="210">
        <f t="shared" si="35"/>
        <v>1001</v>
      </c>
    </row>
    <row r="737" spans="1:16" x14ac:dyDescent="0.2">
      <c r="A737" s="216">
        <v>737</v>
      </c>
      <c r="B737" s="255">
        <v>78.47</v>
      </c>
      <c r="C737" s="210">
        <f>'soust.uk.JMK př.č.2'!$O$72+'soust.uk.JMK př.č.2'!$P$72</f>
        <v>18172</v>
      </c>
      <c r="D737" s="210">
        <f>'soust.uk.JMK př.č.2'!$L$72</f>
        <v>48</v>
      </c>
      <c r="E737" s="210">
        <f t="shared" si="33"/>
        <v>3827</v>
      </c>
      <c r="F737" s="210">
        <f t="shared" si="34"/>
        <v>2779</v>
      </c>
      <c r="G737" s="262"/>
      <c r="I737" s="262"/>
      <c r="J737" s="262"/>
      <c r="K737" s="217"/>
      <c r="L737" s="220"/>
      <c r="M737" s="220"/>
      <c r="N737" s="220"/>
      <c r="O737" s="220"/>
      <c r="P737" s="210">
        <f t="shared" si="35"/>
        <v>1000</v>
      </c>
    </row>
    <row r="738" spans="1:16" x14ac:dyDescent="0.2">
      <c r="A738" s="216">
        <v>738</v>
      </c>
      <c r="B738" s="255">
        <v>78.489999999999995</v>
      </c>
      <c r="C738" s="210">
        <f>'soust.uk.JMK př.č.2'!$O$72+'soust.uk.JMK př.č.2'!$P$72</f>
        <v>18172</v>
      </c>
      <c r="D738" s="210">
        <f>'soust.uk.JMK př.č.2'!$L$72</f>
        <v>48</v>
      </c>
      <c r="E738" s="210">
        <f t="shared" si="33"/>
        <v>3826</v>
      </c>
      <c r="F738" s="210">
        <f t="shared" si="34"/>
        <v>2778</v>
      </c>
      <c r="G738" s="262"/>
      <c r="I738" s="262"/>
      <c r="J738" s="262"/>
      <c r="K738" s="217"/>
      <c r="L738" s="220"/>
      <c r="M738" s="220"/>
      <c r="N738" s="220"/>
      <c r="O738" s="220"/>
      <c r="P738" s="210">
        <f t="shared" si="35"/>
        <v>1000</v>
      </c>
    </row>
    <row r="739" spans="1:16" x14ac:dyDescent="0.2">
      <c r="A739" s="216">
        <v>739</v>
      </c>
      <c r="B739" s="255">
        <v>78.510000000000005</v>
      </c>
      <c r="C739" s="210">
        <f>'soust.uk.JMK př.č.2'!$O$72+'soust.uk.JMK př.č.2'!$P$72</f>
        <v>18172</v>
      </c>
      <c r="D739" s="210">
        <f>'soust.uk.JMK př.č.2'!$L$72</f>
        <v>48</v>
      </c>
      <c r="E739" s="210">
        <f t="shared" si="33"/>
        <v>3826</v>
      </c>
      <c r="F739" s="210">
        <f t="shared" si="34"/>
        <v>2778</v>
      </c>
      <c r="G739" s="262"/>
      <c r="I739" s="262"/>
      <c r="J739" s="262"/>
      <c r="K739" s="217"/>
      <c r="L739" s="220"/>
      <c r="M739" s="220"/>
      <c r="N739" s="220"/>
      <c r="O739" s="220"/>
      <c r="P739" s="210">
        <f t="shared" si="35"/>
        <v>1000</v>
      </c>
    </row>
    <row r="740" spans="1:16" x14ac:dyDescent="0.2">
      <c r="A740" s="216">
        <v>740</v>
      </c>
      <c r="B740" s="255">
        <v>78.53</v>
      </c>
      <c r="C740" s="210">
        <f>'soust.uk.JMK př.č.2'!$O$72+'soust.uk.JMK př.č.2'!$P$72</f>
        <v>18172</v>
      </c>
      <c r="D740" s="210">
        <f>'soust.uk.JMK př.č.2'!$L$72</f>
        <v>48</v>
      </c>
      <c r="E740" s="210">
        <f t="shared" si="33"/>
        <v>3825</v>
      </c>
      <c r="F740" s="210">
        <f t="shared" si="34"/>
        <v>2777</v>
      </c>
      <c r="G740" s="262"/>
      <c r="I740" s="262"/>
      <c r="J740" s="262"/>
      <c r="K740" s="217"/>
      <c r="L740" s="220"/>
      <c r="M740" s="220"/>
      <c r="N740" s="220"/>
      <c r="O740" s="220"/>
      <c r="P740" s="210">
        <f t="shared" si="35"/>
        <v>1000</v>
      </c>
    </row>
    <row r="741" spans="1:16" x14ac:dyDescent="0.2">
      <c r="A741" s="216">
        <v>741</v>
      </c>
      <c r="B741" s="255">
        <v>78.55</v>
      </c>
      <c r="C741" s="210">
        <f>'soust.uk.JMK př.č.2'!$O$72+'soust.uk.JMK př.č.2'!$P$72</f>
        <v>18172</v>
      </c>
      <c r="D741" s="210">
        <f>'soust.uk.JMK př.č.2'!$L$72</f>
        <v>48</v>
      </c>
      <c r="E741" s="210">
        <f t="shared" si="33"/>
        <v>3823</v>
      </c>
      <c r="F741" s="210">
        <f t="shared" si="34"/>
        <v>2776</v>
      </c>
      <c r="G741" s="262"/>
      <c r="I741" s="262"/>
      <c r="J741" s="262"/>
      <c r="K741" s="217"/>
      <c r="L741" s="220"/>
      <c r="M741" s="220"/>
      <c r="N741" s="220"/>
      <c r="O741" s="220"/>
      <c r="P741" s="210">
        <f t="shared" si="35"/>
        <v>999</v>
      </c>
    </row>
    <row r="742" spans="1:16" x14ac:dyDescent="0.2">
      <c r="A742" s="216">
        <v>742</v>
      </c>
      <c r="B742" s="255">
        <v>78.569999999999993</v>
      </c>
      <c r="C742" s="210">
        <f>'soust.uk.JMK př.č.2'!$O$72+'soust.uk.JMK př.č.2'!$P$72</f>
        <v>18172</v>
      </c>
      <c r="D742" s="210">
        <f>'soust.uk.JMK př.č.2'!$L$72</f>
        <v>48</v>
      </c>
      <c r="E742" s="210">
        <f t="shared" si="33"/>
        <v>3822</v>
      </c>
      <c r="F742" s="210">
        <f t="shared" si="34"/>
        <v>2775</v>
      </c>
      <c r="G742" s="262"/>
      <c r="I742" s="262"/>
      <c r="J742" s="262"/>
      <c r="K742" s="217"/>
      <c r="L742" s="220"/>
      <c r="M742" s="220"/>
      <c r="N742" s="220"/>
      <c r="O742" s="220"/>
      <c r="P742" s="210">
        <f t="shared" si="35"/>
        <v>999</v>
      </c>
    </row>
    <row r="743" spans="1:16" x14ac:dyDescent="0.2">
      <c r="A743" s="216">
        <v>743</v>
      </c>
      <c r="B743" s="255">
        <v>78.59</v>
      </c>
      <c r="C743" s="210">
        <f>'soust.uk.JMK př.č.2'!$O$72+'soust.uk.JMK př.č.2'!$P$72</f>
        <v>18172</v>
      </c>
      <c r="D743" s="210">
        <f>'soust.uk.JMK př.č.2'!$L$72</f>
        <v>48</v>
      </c>
      <c r="E743" s="210">
        <f t="shared" si="33"/>
        <v>3822</v>
      </c>
      <c r="F743" s="210">
        <f t="shared" si="34"/>
        <v>2775</v>
      </c>
      <c r="G743" s="262"/>
      <c r="I743" s="262"/>
      <c r="J743" s="262"/>
      <c r="K743" s="217"/>
      <c r="L743" s="220"/>
      <c r="M743" s="220"/>
      <c r="N743" s="220"/>
      <c r="O743" s="220"/>
      <c r="P743" s="210">
        <f t="shared" si="35"/>
        <v>999</v>
      </c>
    </row>
    <row r="744" spans="1:16" x14ac:dyDescent="0.2">
      <c r="A744" s="216">
        <v>744</v>
      </c>
      <c r="B744" s="255">
        <v>78.61</v>
      </c>
      <c r="C744" s="210">
        <f>'soust.uk.JMK př.č.2'!$O$72+'soust.uk.JMK př.č.2'!$P$72</f>
        <v>18172</v>
      </c>
      <c r="D744" s="210">
        <f>'soust.uk.JMK př.č.2'!$L$72</f>
        <v>48</v>
      </c>
      <c r="E744" s="210">
        <f t="shared" si="33"/>
        <v>3821</v>
      </c>
      <c r="F744" s="210">
        <f t="shared" si="34"/>
        <v>2774</v>
      </c>
      <c r="G744" s="262"/>
      <c r="I744" s="262"/>
      <c r="J744" s="262"/>
      <c r="K744" s="217"/>
      <c r="L744" s="220"/>
      <c r="M744" s="220"/>
      <c r="N744" s="220"/>
      <c r="O744" s="220"/>
      <c r="P744" s="210">
        <f t="shared" si="35"/>
        <v>999</v>
      </c>
    </row>
    <row r="745" spans="1:16" x14ac:dyDescent="0.2">
      <c r="A745" s="216">
        <v>745</v>
      </c>
      <c r="B745" s="255">
        <v>78.63</v>
      </c>
      <c r="C745" s="210">
        <f>'soust.uk.JMK př.č.2'!$O$72+'soust.uk.JMK př.č.2'!$P$72</f>
        <v>18172</v>
      </c>
      <c r="D745" s="210">
        <f>'soust.uk.JMK př.č.2'!$L$72</f>
        <v>48</v>
      </c>
      <c r="E745" s="210">
        <f t="shared" si="33"/>
        <v>3819</v>
      </c>
      <c r="F745" s="210">
        <f t="shared" si="34"/>
        <v>2773</v>
      </c>
      <c r="G745" s="262"/>
      <c r="I745" s="262"/>
      <c r="J745" s="262"/>
      <c r="K745" s="217"/>
      <c r="L745" s="220"/>
      <c r="M745" s="220"/>
      <c r="N745" s="220"/>
      <c r="O745" s="220"/>
      <c r="P745" s="210">
        <f t="shared" si="35"/>
        <v>998</v>
      </c>
    </row>
    <row r="746" spans="1:16" x14ac:dyDescent="0.2">
      <c r="A746" s="216">
        <v>746</v>
      </c>
      <c r="B746" s="255">
        <v>78.66</v>
      </c>
      <c r="C746" s="210">
        <f>'soust.uk.JMK př.č.2'!$O$72+'soust.uk.JMK př.č.2'!$P$72</f>
        <v>18172</v>
      </c>
      <c r="D746" s="210">
        <f>'soust.uk.JMK př.č.2'!$L$72</f>
        <v>48</v>
      </c>
      <c r="E746" s="210">
        <f t="shared" si="33"/>
        <v>3818</v>
      </c>
      <c r="F746" s="210">
        <f t="shared" si="34"/>
        <v>2772</v>
      </c>
      <c r="G746" s="262"/>
      <c r="I746" s="262"/>
      <c r="J746" s="262"/>
      <c r="K746" s="217"/>
      <c r="L746" s="220"/>
      <c r="M746" s="220"/>
      <c r="N746" s="220"/>
      <c r="O746" s="220"/>
      <c r="P746" s="210">
        <f t="shared" si="35"/>
        <v>998</v>
      </c>
    </row>
    <row r="747" spans="1:16" x14ac:dyDescent="0.2">
      <c r="A747" s="216">
        <v>747</v>
      </c>
      <c r="B747" s="255">
        <v>78.680000000000007</v>
      </c>
      <c r="C747" s="210">
        <f>'soust.uk.JMK př.č.2'!$O$72+'soust.uk.JMK př.č.2'!$P$72</f>
        <v>18172</v>
      </c>
      <c r="D747" s="210">
        <f>'soust.uk.JMK př.č.2'!$L$72</f>
        <v>48</v>
      </c>
      <c r="E747" s="210">
        <f t="shared" si="33"/>
        <v>3818</v>
      </c>
      <c r="F747" s="210">
        <f t="shared" si="34"/>
        <v>2772</v>
      </c>
      <c r="G747" s="262"/>
      <c r="I747" s="262"/>
      <c r="J747" s="262"/>
      <c r="K747" s="217"/>
      <c r="L747" s="220"/>
      <c r="M747" s="220"/>
      <c r="N747" s="220"/>
      <c r="O747" s="220"/>
      <c r="P747" s="210">
        <f t="shared" si="35"/>
        <v>998</v>
      </c>
    </row>
    <row r="748" spans="1:16" x14ac:dyDescent="0.2">
      <c r="A748" s="216">
        <v>748</v>
      </c>
      <c r="B748" s="255">
        <v>78.7</v>
      </c>
      <c r="C748" s="210">
        <f>'soust.uk.JMK př.č.2'!$O$72+'soust.uk.JMK př.č.2'!$P$72</f>
        <v>18172</v>
      </c>
      <c r="D748" s="210">
        <f>'soust.uk.JMK př.č.2'!$L$72</f>
        <v>48</v>
      </c>
      <c r="E748" s="210">
        <f t="shared" si="33"/>
        <v>3817</v>
      </c>
      <c r="F748" s="210">
        <f t="shared" si="34"/>
        <v>2771</v>
      </c>
      <c r="G748" s="262"/>
      <c r="I748" s="262"/>
      <c r="J748" s="262"/>
      <c r="K748" s="217"/>
      <c r="L748" s="220"/>
      <c r="M748" s="220"/>
      <c r="N748" s="220"/>
      <c r="O748" s="220"/>
      <c r="P748" s="210">
        <f t="shared" si="35"/>
        <v>998</v>
      </c>
    </row>
    <row r="749" spans="1:16" x14ac:dyDescent="0.2">
      <c r="A749" s="216">
        <v>749</v>
      </c>
      <c r="B749" s="255">
        <v>78.72</v>
      </c>
      <c r="C749" s="210">
        <f>'soust.uk.JMK př.č.2'!$O$72+'soust.uk.JMK př.č.2'!$P$72</f>
        <v>18172</v>
      </c>
      <c r="D749" s="210">
        <f>'soust.uk.JMK př.č.2'!$L$72</f>
        <v>48</v>
      </c>
      <c r="E749" s="210">
        <f t="shared" si="33"/>
        <v>3815</v>
      </c>
      <c r="F749" s="210">
        <f t="shared" si="34"/>
        <v>2770</v>
      </c>
      <c r="G749" s="262"/>
      <c r="I749" s="262"/>
      <c r="J749" s="262"/>
      <c r="K749" s="217"/>
      <c r="L749" s="220"/>
      <c r="M749" s="220"/>
      <c r="N749" s="220"/>
      <c r="O749" s="220"/>
      <c r="P749" s="210">
        <f t="shared" si="35"/>
        <v>997</v>
      </c>
    </row>
    <row r="750" spans="1:16" x14ac:dyDescent="0.2">
      <c r="A750" s="216">
        <v>750</v>
      </c>
      <c r="B750" s="255">
        <v>78.739999999999995</v>
      </c>
      <c r="C750" s="210">
        <f>'soust.uk.JMK př.č.2'!$O$72+'soust.uk.JMK př.č.2'!$P$72</f>
        <v>18172</v>
      </c>
      <c r="D750" s="210">
        <f>'soust.uk.JMK př.č.2'!$L$72</f>
        <v>48</v>
      </c>
      <c r="E750" s="210">
        <f t="shared" si="33"/>
        <v>3814</v>
      </c>
      <c r="F750" s="210">
        <f t="shared" si="34"/>
        <v>2769</v>
      </c>
      <c r="G750" s="262"/>
      <c r="I750" s="262"/>
      <c r="J750" s="262"/>
      <c r="K750" s="217"/>
      <c r="L750" s="220"/>
      <c r="M750" s="220"/>
      <c r="N750" s="220"/>
      <c r="O750" s="220"/>
      <c r="P750" s="210">
        <f t="shared" si="35"/>
        <v>997</v>
      </c>
    </row>
    <row r="751" spans="1:16" x14ac:dyDescent="0.2">
      <c r="A751" s="216">
        <v>751</v>
      </c>
      <c r="B751" s="255">
        <v>78.760000000000005</v>
      </c>
      <c r="C751" s="210">
        <f>'soust.uk.JMK př.č.2'!$O$72+'soust.uk.JMK př.č.2'!$P$72</f>
        <v>18172</v>
      </c>
      <c r="D751" s="210">
        <f>'soust.uk.JMK př.č.2'!$L$72</f>
        <v>48</v>
      </c>
      <c r="E751" s="210">
        <f t="shared" si="33"/>
        <v>3814</v>
      </c>
      <c r="F751" s="210">
        <f t="shared" si="34"/>
        <v>2769</v>
      </c>
      <c r="G751" s="262"/>
      <c r="H751" s="194"/>
      <c r="I751" s="262"/>
      <c r="J751" s="262"/>
      <c r="K751" s="194"/>
      <c r="L751" s="220"/>
      <c r="O751" s="220"/>
      <c r="P751" s="210">
        <f t="shared" si="35"/>
        <v>997</v>
      </c>
    </row>
    <row r="752" spans="1:16" x14ac:dyDescent="0.2">
      <c r="A752" s="216">
        <v>752</v>
      </c>
      <c r="B752" s="255">
        <v>78.78</v>
      </c>
      <c r="C752" s="210">
        <f>'soust.uk.JMK př.č.2'!$O$72+'soust.uk.JMK př.č.2'!$P$72</f>
        <v>18172</v>
      </c>
      <c r="D752" s="210">
        <f>'soust.uk.JMK př.č.2'!$L$72</f>
        <v>48</v>
      </c>
      <c r="E752" s="210">
        <f t="shared" si="33"/>
        <v>3812</v>
      </c>
      <c r="F752" s="210">
        <f t="shared" si="34"/>
        <v>2768</v>
      </c>
      <c r="G752" s="262"/>
      <c r="H752" s="194"/>
      <c r="I752" s="262"/>
      <c r="J752" s="262"/>
      <c r="K752" s="194"/>
      <c r="L752" s="220"/>
      <c r="O752" s="220"/>
      <c r="P752" s="210">
        <f t="shared" si="35"/>
        <v>996</v>
      </c>
    </row>
    <row r="753" spans="1:16" x14ac:dyDescent="0.2">
      <c r="A753" s="216">
        <v>753</v>
      </c>
      <c r="B753" s="255">
        <v>78.8</v>
      </c>
      <c r="C753" s="210">
        <f>'soust.uk.JMK př.č.2'!$O$72+'soust.uk.JMK př.č.2'!$P$72</f>
        <v>18172</v>
      </c>
      <c r="D753" s="210">
        <f>'soust.uk.JMK př.č.2'!$L$72</f>
        <v>48</v>
      </c>
      <c r="E753" s="210">
        <f t="shared" si="33"/>
        <v>3811</v>
      </c>
      <c r="F753" s="210">
        <f t="shared" si="34"/>
        <v>2767</v>
      </c>
      <c r="G753" s="262"/>
      <c r="H753" s="194"/>
      <c r="I753" s="262"/>
      <c r="J753" s="262"/>
      <c r="K753" s="194"/>
      <c r="L753" s="220"/>
      <c r="O753" s="220"/>
      <c r="P753" s="210">
        <f t="shared" si="35"/>
        <v>996</v>
      </c>
    </row>
    <row r="754" spans="1:16" x14ac:dyDescent="0.2">
      <c r="A754" s="216">
        <v>754</v>
      </c>
      <c r="B754" s="255">
        <v>78.819999999999993</v>
      </c>
      <c r="C754" s="210">
        <f>'soust.uk.JMK př.č.2'!$O$72+'soust.uk.JMK př.č.2'!$P$72</f>
        <v>18172</v>
      </c>
      <c r="D754" s="210">
        <f>'soust.uk.JMK př.č.2'!$L$72</f>
        <v>48</v>
      </c>
      <c r="E754" s="210">
        <f t="shared" si="33"/>
        <v>3811</v>
      </c>
      <c r="F754" s="210">
        <f t="shared" si="34"/>
        <v>2767</v>
      </c>
      <c r="G754" s="262"/>
      <c r="H754" s="194"/>
      <c r="I754" s="262"/>
      <c r="J754" s="262"/>
      <c r="K754" s="194"/>
      <c r="L754" s="220"/>
      <c r="O754" s="220"/>
      <c r="P754" s="210">
        <f t="shared" si="35"/>
        <v>996</v>
      </c>
    </row>
    <row r="755" spans="1:16" x14ac:dyDescent="0.2">
      <c r="A755" s="216">
        <v>755</v>
      </c>
      <c r="B755" s="255">
        <v>78.84</v>
      </c>
      <c r="C755" s="210">
        <f>'soust.uk.JMK př.č.2'!$O$72+'soust.uk.JMK př.č.2'!$P$72</f>
        <v>18172</v>
      </c>
      <c r="D755" s="210">
        <f>'soust.uk.JMK př.č.2'!$L$72</f>
        <v>48</v>
      </c>
      <c r="E755" s="210">
        <f t="shared" si="33"/>
        <v>3810</v>
      </c>
      <c r="F755" s="210">
        <f t="shared" si="34"/>
        <v>2766</v>
      </c>
      <c r="G755" s="262"/>
      <c r="H755" s="194"/>
      <c r="I755" s="262"/>
      <c r="J755" s="262"/>
      <c r="K755" s="194"/>
      <c r="L755" s="220"/>
      <c r="O755" s="220"/>
      <c r="P755" s="210">
        <f t="shared" si="35"/>
        <v>996</v>
      </c>
    </row>
    <row r="756" spans="1:16" x14ac:dyDescent="0.2">
      <c r="A756" s="216">
        <v>756</v>
      </c>
      <c r="B756" s="255">
        <v>78.86</v>
      </c>
      <c r="C756" s="210">
        <f>'soust.uk.JMK př.č.2'!$O$72+'soust.uk.JMK př.č.2'!$P$72</f>
        <v>18172</v>
      </c>
      <c r="D756" s="210">
        <f>'soust.uk.JMK př.č.2'!$L$72</f>
        <v>48</v>
      </c>
      <c r="E756" s="210">
        <f t="shared" si="33"/>
        <v>3808</v>
      </c>
      <c r="F756" s="210">
        <f t="shared" si="34"/>
        <v>2765</v>
      </c>
      <c r="G756" s="262"/>
      <c r="H756" s="194"/>
      <c r="I756" s="262"/>
      <c r="J756" s="262"/>
      <c r="K756" s="194"/>
      <c r="L756" s="220"/>
      <c r="O756" s="220"/>
      <c r="P756" s="210">
        <f t="shared" si="35"/>
        <v>995</v>
      </c>
    </row>
    <row r="757" spans="1:16" x14ac:dyDescent="0.2">
      <c r="A757" s="216">
        <v>757</v>
      </c>
      <c r="B757" s="255">
        <v>78.88</v>
      </c>
      <c r="C757" s="210">
        <f>'soust.uk.JMK př.č.2'!$O$72+'soust.uk.JMK př.č.2'!$P$72</f>
        <v>18172</v>
      </c>
      <c r="D757" s="210">
        <f>'soust.uk.JMK př.č.2'!$L$72</f>
        <v>48</v>
      </c>
      <c r="E757" s="210">
        <f t="shared" si="33"/>
        <v>3808</v>
      </c>
      <c r="F757" s="210">
        <f t="shared" si="34"/>
        <v>2765</v>
      </c>
      <c r="G757" s="262"/>
      <c r="H757" s="194"/>
      <c r="I757" s="262"/>
      <c r="J757" s="262"/>
      <c r="K757" s="194"/>
      <c r="L757" s="220"/>
      <c r="M757" s="238"/>
      <c r="N757" s="215"/>
      <c r="O757" s="220"/>
      <c r="P757" s="210">
        <f t="shared" si="35"/>
        <v>995</v>
      </c>
    </row>
    <row r="758" spans="1:16" x14ac:dyDescent="0.2">
      <c r="A758" s="216">
        <v>758</v>
      </c>
      <c r="B758" s="255">
        <v>78.900000000000006</v>
      </c>
      <c r="C758" s="210">
        <f>'soust.uk.JMK př.č.2'!$O$72+'soust.uk.JMK př.č.2'!$P$72</f>
        <v>18172</v>
      </c>
      <c r="D758" s="210">
        <f>'soust.uk.JMK př.č.2'!$L$72</f>
        <v>48</v>
      </c>
      <c r="E758" s="210">
        <f t="shared" si="33"/>
        <v>3807</v>
      </c>
      <c r="F758" s="210">
        <f t="shared" si="34"/>
        <v>2764</v>
      </c>
      <c r="G758" s="262"/>
      <c r="H758" s="194"/>
      <c r="I758" s="262"/>
      <c r="J758" s="262"/>
      <c r="K758" s="194"/>
      <c r="L758" s="220"/>
      <c r="M758" s="220"/>
      <c r="N758" s="220"/>
      <c r="O758" s="220"/>
      <c r="P758" s="210">
        <f t="shared" si="35"/>
        <v>995</v>
      </c>
    </row>
    <row r="759" spans="1:16" x14ac:dyDescent="0.2">
      <c r="A759" s="216">
        <v>759</v>
      </c>
      <c r="B759" s="255">
        <v>78.92</v>
      </c>
      <c r="C759" s="210">
        <f>'soust.uk.JMK př.č.2'!$O$72+'soust.uk.JMK př.č.2'!$P$72</f>
        <v>18172</v>
      </c>
      <c r="D759" s="210">
        <f>'soust.uk.JMK př.č.2'!$L$72</f>
        <v>48</v>
      </c>
      <c r="E759" s="210">
        <f t="shared" si="33"/>
        <v>3806</v>
      </c>
      <c r="F759" s="210">
        <f t="shared" si="34"/>
        <v>2763</v>
      </c>
      <c r="G759" s="262"/>
      <c r="H759" s="194"/>
      <c r="I759" s="262"/>
      <c r="J759" s="262"/>
      <c r="K759" s="194"/>
      <c r="L759" s="220"/>
      <c r="M759" s="220"/>
      <c r="N759" s="220"/>
      <c r="O759" s="220"/>
      <c r="P759" s="210">
        <f t="shared" si="35"/>
        <v>995</v>
      </c>
    </row>
    <row r="760" spans="1:16" x14ac:dyDescent="0.2">
      <c r="A760" s="216">
        <v>760</v>
      </c>
      <c r="B760" s="255">
        <v>78.94</v>
      </c>
      <c r="C760" s="210">
        <f>'soust.uk.JMK př.č.2'!$O$72+'soust.uk.JMK př.č.2'!$P$72</f>
        <v>18172</v>
      </c>
      <c r="D760" s="210">
        <f>'soust.uk.JMK př.č.2'!$L$72</f>
        <v>48</v>
      </c>
      <c r="E760" s="210">
        <f t="shared" si="33"/>
        <v>3804</v>
      </c>
      <c r="F760" s="210">
        <f t="shared" si="34"/>
        <v>2762</v>
      </c>
      <c r="G760" s="262"/>
      <c r="H760" s="194"/>
      <c r="I760" s="262"/>
      <c r="J760" s="262"/>
      <c r="K760" s="194"/>
      <c r="L760" s="220"/>
      <c r="M760" s="220"/>
      <c r="N760" s="220"/>
      <c r="O760" s="220"/>
      <c r="P760" s="210">
        <f t="shared" si="35"/>
        <v>994</v>
      </c>
    </row>
    <row r="761" spans="1:16" x14ac:dyDescent="0.2">
      <c r="A761" s="216">
        <v>761</v>
      </c>
      <c r="B761" s="255">
        <v>78.959999999999994</v>
      </c>
      <c r="C761" s="210">
        <f>'soust.uk.JMK př.č.2'!$O$72+'soust.uk.JMK př.č.2'!$P$72</f>
        <v>18172</v>
      </c>
      <c r="D761" s="210">
        <f>'soust.uk.JMK př.č.2'!$L$72</f>
        <v>48</v>
      </c>
      <c r="E761" s="210">
        <f t="shared" si="33"/>
        <v>3804</v>
      </c>
      <c r="F761" s="210">
        <f t="shared" si="34"/>
        <v>2762</v>
      </c>
      <c r="G761" s="262"/>
      <c r="H761" s="194"/>
      <c r="I761" s="262"/>
      <c r="J761" s="262"/>
      <c r="K761" s="194"/>
      <c r="L761" s="220"/>
      <c r="M761" s="220"/>
      <c r="N761" s="220"/>
      <c r="O761" s="220"/>
      <c r="P761" s="210">
        <f t="shared" si="35"/>
        <v>994</v>
      </c>
    </row>
    <row r="762" spans="1:16" x14ac:dyDescent="0.2">
      <c r="A762" s="216">
        <v>762</v>
      </c>
      <c r="B762" s="255">
        <v>78.98</v>
      </c>
      <c r="C762" s="210">
        <f>'soust.uk.JMK př.č.2'!$O$72+'soust.uk.JMK př.č.2'!$P$72</f>
        <v>18172</v>
      </c>
      <c r="D762" s="210">
        <f>'soust.uk.JMK př.č.2'!$L$72</f>
        <v>48</v>
      </c>
      <c r="E762" s="210">
        <f t="shared" si="33"/>
        <v>3803</v>
      </c>
      <c r="F762" s="210">
        <f t="shared" si="34"/>
        <v>2761</v>
      </c>
      <c r="G762" s="262"/>
      <c r="H762" s="194"/>
      <c r="I762" s="262"/>
      <c r="J762" s="262"/>
      <c r="K762" s="194"/>
      <c r="L762" s="220"/>
      <c r="M762" s="220"/>
      <c r="N762" s="220"/>
      <c r="O762" s="220"/>
      <c r="P762" s="210">
        <f t="shared" si="35"/>
        <v>994</v>
      </c>
    </row>
    <row r="763" spans="1:16" x14ac:dyDescent="0.2">
      <c r="A763" s="216">
        <v>763</v>
      </c>
      <c r="B763" s="255">
        <v>79</v>
      </c>
      <c r="C763" s="210">
        <f>'soust.uk.JMK př.č.2'!$O$72+'soust.uk.JMK př.č.2'!$P$72</f>
        <v>18172</v>
      </c>
      <c r="D763" s="210">
        <f>'soust.uk.JMK př.č.2'!$L$72</f>
        <v>48</v>
      </c>
      <c r="E763" s="210">
        <f t="shared" si="33"/>
        <v>3802</v>
      </c>
      <c r="F763" s="210">
        <f t="shared" si="34"/>
        <v>2760</v>
      </c>
      <c r="G763" s="262"/>
      <c r="H763" s="194"/>
      <c r="I763" s="262"/>
      <c r="J763" s="262"/>
      <c r="K763" s="194"/>
      <c r="L763" s="220"/>
      <c r="M763" s="220"/>
      <c r="N763" s="220"/>
      <c r="O763" s="220"/>
      <c r="P763" s="210">
        <f t="shared" si="35"/>
        <v>994</v>
      </c>
    </row>
    <row r="764" spans="1:16" x14ac:dyDescent="0.2">
      <c r="A764" s="216">
        <v>764</v>
      </c>
      <c r="B764" s="255">
        <v>79.02</v>
      </c>
      <c r="C764" s="210">
        <f>'soust.uk.JMK př.č.2'!$O$72+'soust.uk.JMK př.č.2'!$P$72</f>
        <v>18172</v>
      </c>
      <c r="D764" s="210">
        <f>'soust.uk.JMK př.č.2'!$L$72</f>
        <v>48</v>
      </c>
      <c r="E764" s="210">
        <f t="shared" si="33"/>
        <v>3802</v>
      </c>
      <c r="F764" s="210">
        <f t="shared" si="34"/>
        <v>2760</v>
      </c>
      <c r="G764" s="262"/>
      <c r="H764" s="194"/>
      <c r="I764" s="262"/>
      <c r="J764" s="262"/>
      <c r="K764" s="194"/>
      <c r="L764" s="220"/>
      <c r="M764" s="220"/>
      <c r="N764" s="220"/>
      <c r="O764" s="220"/>
      <c r="P764" s="210">
        <f t="shared" si="35"/>
        <v>994</v>
      </c>
    </row>
    <row r="765" spans="1:16" x14ac:dyDescent="0.2">
      <c r="A765" s="216">
        <v>765</v>
      </c>
      <c r="B765" s="255">
        <v>79.040000000000006</v>
      </c>
      <c r="C765" s="210">
        <f>'soust.uk.JMK př.č.2'!$O$72+'soust.uk.JMK př.č.2'!$P$72</f>
        <v>18172</v>
      </c>
      <c r="D765" s="210">
        <f>'soust.uk.JMK př.č.2'!$L$72</f>
        <v>48</v>
      </c>
      <c r="E765" s="210">
        <f t="shared" si="33"/>
        <v>3800</v>
      </c>
      <c r="F765" s="210">
        <f t="shared" si="34"/>
        <v>2759</v>
      </c>
      <c r="G765" s="262"/>
      <c r="H765" s="194"/>
      <c r="I765" s="262"/>
      <c r="J765" s="262"/>
      <c r="K765" s="194"/>
      <c r="L765" s="220"/>
      <c r="M765" s="220"/>
      <c r="N765" s="220"/>
      <c r="O765" s="220"/>
      <c r="P765" s="210">
        <f t="shared" si="35"/>
        <v>993</v>
      </c>
    </row>
    <row r="766" spans="1:16" x14ac:dyDescent="0.2">
      <c r="A766" s="216">
        <v>766</v>
      </c>
      <c r="B766" s="255">
        <v>79.06</v>
      </c>
      <c r="C766" s="210">
        <f>'soust.uk.JMK př.č.2'!$O$72+'soust.uk.JMK př.č.2'!$P$72</f>
        <v>18172</v>
      </c>
      <c r="D766" s="210">
        <f>'soust.uk.JMK př.č.2'!$L$72</f>
        <v>48</v>
      </c>
      <c r="E766" s="210">
        <f t="shared" si="33"/>
        <v>3799</v>
      </c>
      <c r="F766" s="210">
        <f t="shared" si="34"/>
        <v>2758</v>
      </c>
      <c r="G766" s="262"/>
      <c r="H766" s="194"/>
      <c r="I766" s="262"/>
      <c r="J766" s="262"/>
      <c r="K766" s="194"/>
      <c r="L766" s="220"/>
      <c r="M766" s="220"/>
      <c r="N766" s="220"/>
      <c r="O766" s="220"/>
      <c r="P766" s="210">
        <f t="shared" si="35"/>
        <v>993</v>
      </c>
    </row>
    <row r="767" spans="1:16" x14ac:dyDescent="0.2">
      <c r="A767" s="216">
        <v>767</v>
      </c>
      <c r="B767" s="255">
        <v>79.08</v>
      </c>
      <c r="C767" s="210">
        <f>'soust.uk.JMK př.č.2'!$O$72+'soust.uk.JMK př.č.2'!$P$72</f>
        <v>18172</v>
      </c>
      <c r="D767" s="210">
        <f>'soust.uk.JMK př.č.2'!$L$72</f>
        <v>48</v>
      </c>
      <c r="E767" s="210">
        <f t="shared" si="33"/>
        <v>3799</v>
      </c>
      <c r="F767" s="210">
        <f t="shared" si="34"/>
        <v>2758</v>
      </c>
      <c r="G767" s="262"/>
      <c r="H767" s="194"/>
      <c r="I767" s="262"/>
      <c r="J767" s="262"/>
      <c r="K767" s="194"/>
      <c r="L767" s="220"/>
      <c r="M767" s="220"/>
      <c r="N767" s="220"/>
      <c r="O767" s="220"/>
      <c r="P767" s="210">
        <f t="shared" si="35"/>
        <v>993</v>
      </c>
    </row>
    <row r="768" spans="1:16" x14ac:dyDescent="0.2">
      <c r="A768" s="216">
        <v>768</v>
      </c>
      <c r="B768" s="255">
        <v>79.099999999999994</v>
      </c>
      <c r="C768" s="210">
        <f>'soust.uk.JMK př.č.2'!$O$72+'soust.uk.JMK př.č.2'!$P$72</f>
        <v>18172</v>
      </c>
      <c r="D768" s="210">
        <f>'soust.uk.JMK př.č.2'!$L$72</f>
        <v>48</v>
      </c>
      <c r="E768" s="210">
        <f t="shared" si="33"/>
        <v>3798</v>
      </c>
      <c r="F768" s="210">
        <f t="shared" si="34"/>
        <v>2757</v>
      </c>
      <c r="G768" s="262"/>
      <c r="H768" s="194"/>
      <c r="I768" s="262"/>
      <c r="J768" s="262"/>
      <c r="K768" s="194"/>
      <c r="L768" s="220"/>
      <c r="M768" s="220"/>
      <c r="N768" s="220"/>
      <c r="O768" s="220"/>
      <c r="P768" s="210">
        <f t="shared" si="35"/>
        <v>993</v>
      </c>
    </row>
    <row r="769" spans="1:16" x14ac:dyDescent="0.2">
      <c r="A769" s="216">
        <v>769</v>
      </c>
      <c r="B769" s="255">
        <v>79.12</v>
      </c>
      <c r="C769" s="210">
        <f>'soust.uk.JMK př.č.2'!$O$72+'soust.uk.JMK př.č.2'!$P$72</f>
        <v>18172</v>
      </c>
      <c r="D769" s="210">
        <f>'soust.uk.JMK př.č.2'!$L$72</f>
        <v>48</v>
      </c>
      <c r="E769" s="210">
        <f t="shared" si="33"/>
        <v>3796</v>
      </c>
      <c r="F769" s="210">
        <f t="shared" si="34"/>
        <v>2756</v>
      </c>
      <c r="G769" s="262"/>
      <c r="H769" s="194"/>
      <c r="I769" s="262"/>
      <c r="J769" s="262"/>
      <c r="K769" s="194"/>
      <c r="L769" s="220"/>
      <c r="M769" s="220"/>
      <c r="N769" s="220"/>
      <c r="O769" s="220"/>
      <c r="P769" s="210">
        <f t="shared" si="35"/>
        <v>992</v>
      </c>
    </row>
    <row r="770" spans="1:16" x14ac:dyDescent="0.2">
      <c r="A770" s="216">
        <v>770</v>
      </c>
      <c r="B770" s="255">
        <v>79.14</v>
      </c>
      <c r="C770" s="210">
        <f>'soust.uk.JMK př.č.2'!$O$72+'soust.uk.JMK př.č.2'!$P$72</f>
        <v>18172</v>
      </c>
      <c r="D770" s="210">
        <f>'soust.uk.JMK př.č.2'!$L$72</f>
        <v>48</v>
      </c>
      <c r="E770" s="210">
        <f t="shared" si="33"/>
        <v>3795</v>
      </c>
      <c r="F770" s="210">
        <f t="shared" si="34"/>
        <v>2755</v>
      </c>
      <c r="G770" s="262"/>
      <c r="H770" s="194"/>
      <c r="I770" s="262"/>
      <c r="J770" s="262"/>
      <c r="K770" s="194"/>
      <c r="L770" s="220"/>
      <c r="M770" s="220"/>
      <c r="N770" s="220"/>
      <c r="O770" s="220"/>
      <c r="P770" s="210">
        <f t="shared" si="35"/>
        <v>992</v>
      </c>
    </row>
    <row r="771" spans="1:16" x14ac:dyDescent="0.2">
      <c r="A771" s="216">
        <v>771</v>
      </c>
      <c r="B771" s="255">
        <v>79.16</v>
      </c>
      <c r="C771" s="210">
        <f>'soust.uk.JMK př.č.2'!$O$72+'soust.uk.JMK př.č.2'!$P$72</f>
        <v>18172</v>
      </c>
      <c r="D771" s="210">
        <f>'soust.uk.JMK př.č.2'!$L$72</f>
        <v>48</v>
      </c>
      <c r="E771" s="210">
        <f t="shared" si="33"/>
        <v>3795</v>
      </c>
      <c r="F771" s="210">
        <f t="shared" si="34"/>
        <v>2755</v>
      </c>
      <c r="G771" s="262"/>
      <c r="H771" s="194"/>
      <c r="I771" s="262"/>
      <c r="J771" s="262"/>
      <c r="K771" s="194"/>
      <c r="L771" s="220"/>
      <c r="M771" s="220"/>
      <c r="N771" s="220"/>
      <c r="O771" s="220"/>
      <c r="P771" s="210">
        <f t="shared" si="35"/>
        <v>992</v>
      </c>
    </row>
    <row r="772" spans="1:16" x14ac:dyDescent="0.2">
      <c r="A772" s="216">
        <v>772</v>
      </c>
      <c r="B772" s="255">
        <v>79.180000000000007</v>
      </c>
      <c r="C772" s="210">
        <f>'soust.uk.JMK př.č.2'!$O$72+'soust.uk.JMK př.č.2'!$P$72</f>
        <v>18172</v>
      </c>
      <c r="D772" s="210">
        <f>'soust.uk.JMK př.č.2'!$L$72</f>
        <v>48</v>
      </c>
      <c r="E772" s="210">
        <f t="shared" si="33"/>
        <v>3793</v>
      </c>
      <c r="F772" s="210">
        <f t="shared" si="34"/>
        <v>2754</v>
      </c>
      <c r="G772" s="262"/>
      <c r="H772" s="194"/>
      <c r="I772" s="262"/>
      <c r="J772" s="262"/>
      <c r="K772" s="194"/>
      <c r="L772" s="220"/>
      <c r="M772" s="220"/>
      <c r="N772" s="220"/>
      <c r="O772" s="220"/>
      <c r="P772" s="210">
        <f t="shared" si="35"/>
        <v>991</v>
      </c>
    </row>
    <row r="773" spans="1:16" x14ac:dyDescent="0.2">
      <c r="A773" s="216">
        <v>773</v>
      </c>
      <c r="B773" s="255">
        <v>79.2</v>
      </c>
      <c r="C773" s="210">
        <f>'soust.uk.JMK př.č.2'!$O$72+'soust.uk.JMK př.č.2'!$P$72</f>
        <v>18172</v>
      </c>
      <c r="D773" s="210">
        <f>'soust.uk.JMK př.č.2'!$L$72</f>
        <v>48</v>
      </c>
      <c r="E773" s="210">
        <f t="shared" si="33"/>
        <v>3792</v>
      </c>
      <c r="F773" s="210">
        <f t="shared" si="34"/>
        <v>2753</v>
      </c>
      <c r="G773" s="262"/>
      <c r="H773" s="194"/>
      <c r="I773" s="262"/>
      <c r="J773" s="262"/>
      <c r="K773" s="194"/>
      <c r="L773" s="220"/>
      <c r="M773" s="220"/>
      <c r="N773" s="220"/>
      <c r="O773" s="220"/>
      <c r="P773" s="210">
        <f t="shared" si="35"/>
        <v>991</v>
      </c>
    </row>
    <row r="774" spans="1:16" x14ac:dyDescent="0.2">
      <c r="A774" s="216">
        <v>774</v>
      </c>
      <c r="B774" s="255">
        <v>79.22</v>
      </c>
      <c r="C774" s="210">
        <f>'soust.uk.JMK př.č.2'!$O$72+'soust.uk.JMK př.č.2'!$P$72</f>
        <v>18172</v>
      </c>
      <c r="D774" s="210">
        <f>'soust.uk.JMK př.č.2'!$L$72</f>
        <v>48</v>
      </c>
      <c r="E774" s="210">
        <f t="shared" si="33"/>
        <v>3792</v>
      </c>
      <c r="F774" s="210">
        <f t="shared" si="34"/>
        <v>2753</v>
      </c>
      <c r="G774" s="262"/>
      <c r="H774" s="194"/>
      <c r="I774" s="262"/>
      <c r="J774" s="262"/>
      <c r="K774" s="194"/>
      <c r="L774" s="220"/>
      <c r="M774" s="220"/>
      <c r="N774" s="220"/>
      <c r="O774" s="220"/>
      <c r="P774" s="210">
        <f t="shared" si="35"/>
        <v>991</v>
      </c>
    </row>
    <row r="775" spans="1:16" x14ac:dyDescent="0.2">
      <c r="A775" s="216">
        <v>775</v>
      </c>
      <c r="B775" s="255">
        <v>79.239999999999995</v>
      </c>
      <c r="C775" s="210">
        <f>'soust.uk.JMK př.č.2'!$O$72+'soust.uk.JMK př.č.2'!$P$72</f>
        <v>18172</v>
      </c>
      <c r="D775" s="210">
        <f>'soust.uk.JMK př.č.2'!$L$72</f>
        <v>48</v>
      </c>
      <c r="E775" s="210">
        <f t="shared" si="33"/>
        <v>3791</v>
      </c>
      <c r="F775" s="210">
        <f t="shared" si="34"/>
        <v>2752</v>
      </c>
      <c r="G775" s="262"/>
      <c r="H775" s="194"/>
      <c r="I775" s="262"/>
      <c r="J775" s="262"/>
      <c r="K775" s="194"/>
      <c r="L775" s="220"/>
      <c r="M775" s="220"/>
      <c r="N775" s="220"/>
      <c r="O775" s="220"/>
      <c r="P775" s="210">
        <f t="shared" si="35"/>
        <v>991</v>
      </c>
    </row>
    <row r="776" spans="1:16" x14ac:dyDescent="0.2">
      <c r="A776" s="216">
        <v>776</v>
      </c>
      <c r="B776" s="255">
        <v>79.260000000000005</v>
      </c>
      <c r="C776" s="210">
        <f>'soust.uk.JMK př.č.2'!$O$72+'soust.uk.JMK př.č.2'!$P$72</f>
        <v>18172</v>
      </c>
      <c r="D776" s="210">
        <f>'soust.uk.JMK př.č.2'!$L$72</f>
        <v>48</v>
      </c>
      <c r="E776" s="210">
        <f t="shared" si="33"/>
        <v>3789</v>
      </c>
      <c r="F776" s="210">
        <f t="shared" si="34"/>
        <v>2751</v>
      </c>
      <c r="G776" s="262"/>
      <c r="H776" s="194"/>
      <c r="I776" s="262"/>
      <c r="J776" s="262"/>
      <c r="K776" s="194"/>
      <c r="L776" s="220"/>
      <c r="M776" s="220"/>
      <c r="N776" s="220"/>
      <c r="O776" s="220"/>
      <c r="P776" s="210">
        <f t="shared" si="35"/>
        <v>990</v>
      </c>
    </row>
    <row r="777" spans="1:16" x14ac:dyDescent="0.2">
      <c r="A777" s="216">
        <v>777</v>
      </c>
      <c r="B777" s="255">
        <v>79.28</v>
      </c>
      <c r="C777" s="210">
        <f>'soust.uk.JMK př.č.2'!$O$72+'soust.uk.JMK př.č.2'!$P$72</f>
        <v>18172</v>
      </c>
      <c r="D777" s="210">
        <f>'soust.uk.JMK př.č.2'!$L$72</f>
        <v>48</v>
      </c>
      <c r="E777" s="210">
        <f t="shared" si="33"/>
        <v>3789</v>
      </c>
      <c r="F777" s="210">
        <f t="shared" si="34"/>
        <v>2751</v>
      </c>
      <c r="G777" s="262"/>
      <c r="H777" s="194"/>
      <c r="I777" s="262"/>
      <c r="J777" s="262"/>
      <c r="K777" s="194"/>
      <c r="L777" s="220"/>
      <c r="M777" s="220"/>
      <c r="N777" s="220"/>
      <c r="O777" s="220"/>
      <c r="P777" s="210">
        <f t="shared" si="35"/>
        <v>990</v>
      </c>
    </row>
    <row r="778" spans="1:16" x14ac:dyDescent="0.2">
      <c r="A778" s="216">
        <v>778</v>
      </c>
      <c r="B778" s="255">
        <v>79.3</v>
      </c>
      <c r="C778" s="210">
        <f>'soust.uk.JMK př.č.2'!$O$72+'soust.uk.JMK př.č.2'!$P$72</f>
        <v>18172</v>
      </c>
      <c r="D778" s="210">
        <f>'soust.uk.JMK př.č.2'!$L$72</f>
        <v>48</v>
      </c>
      <c r="E778" s="210">
        <f t="shared" si="33"/>
        <v>3788</v>
      </c>
      <c r="F778" s="210">
        <f t="shared" si="34"/>
        <v>2750</v>
      </c>
      <c r="G778" s="262"/>
      <c r="H778" s="194"/>
      <c r="I778" s="262"/>
      <c r="J778" s="262"/>
      <c r="K778" s="194"/>
      <c r="L778" s="220"/>
      <c r="M778" s="220"/>
      <c r="N778" s="220"/>
      <c r="O778" s="220"/>
      <c r="P778" s="210">
        <f t="shared" si="35"/>
        <v>990</v>
      </c>
    </row>
    <row r="779" spans="1:16" x14ac:dyDescent="0.2">
      <c r="A779" s="216">
        <v>779</v>
      </c>
      <c r="B779" s="255">
        <v>79.319999999999993</v>
      </c>
      <c r="C779" s="210">
        <f>'soust.uk.JMK př.č.2'!$O$72+'soust.uk.JMK př.č.2'!$P$72</f>
        <v>18172</v>
      </c>
      <c r="D779" s="210">
        <f>'soust.uk.JMK př.č.2'!$L$72</f>
        <v>48</v>
      </c>
      <c r="E779" s="210">
        <f t="shared" si="33"/>
        <v>3787</v>
      </c>
      <c r="F779" s="210">
        <f t="shared" si="34"/>
        <v>2749</v>
      </c>
      <c r="G779" s="262"/>
      <c r="H779" s="194"/>
      <c r="I779" s="262"/>
      <c r="J779" s="262"/>
      <c r="K779" s="194"/>
      <c r="L779" s="220"/>
      <c r="M779" s="220"/>
      <c r="N779" s="220"/>
      <c r="O779" s="220"/>
      <c r="P779" s="210">
        <f t="shared" si="35"/>
        <v>990</v>
      </c>
    </row>
    <row r="780" spans="1:16" x14ac:dyDescent="0.2">
      <c r="A780" s="216">
        <v>780</v>
      </c>
      <c r="B780" s="255">
        <v>79.34</v>
      </c>
      <c r="C780" s="210">
        <f>'soust.uk.JMK př.č.2'!$O$72+'soust.uk.JMK př.č.2'!$P$72</f>
        <v>18172</v>
      </c>
      <c r="D780" s="210">
        <f>'soust.uk.JMK př.č.2'!$L$72</f>
        <v>48</v>
      </c>
      <c r="E780" s="210">
        <f t="shared" si="33"/>
        <v>3785</v>
      </c>
      <c r="F780" s="210">
        <f t="shared" si="34"/>
        <v>2748</v>
      </c>
      <c r="G780" s="262"/>
      <c r="H780" s="194"/>
      <c r="I780" s="262"/>
      <c r="J780" s="262"/>
      <c r="K780" s="194"/>
      <c r="L780" s="220"/>
      <c r="M780" s="220"/>
      <c r="N780" s="220"/>
      <c r="O780" s="220"/>
      <c r="P780" s="210">
        <f t="shared" si="35"/>
        <v>989</v>
      </c>
    </row>
    <row r="781" spans="1:16" x14ac:dyDescent="0.2">
      <c r="A781" s="216">
        <v>781</v>
      </c>
      <c r="B781" s="255">
        <v>79.36</v>
      </c>
      <c r="C781" s="210">
        <f>'soust.uk.JMK př.č.2'!$O$72+'soust.uk.JMK př.č.2'!$P$72</f>
        <v>18172</v>
      </c>
      <c r="D781" s="210">
        <f>'soust.uk.JMK př.č.2'!$L$72</f>
        <v>48</v>
      </c>
      <c r="E781" s="210">
        <f t="shared" si="33"/>
        <v>3785</v>
      </c>
      <c r="F781" s="210">
        <f t="shared" si="34"/>
        <v>2748</v>
      </c>
      <c r="G781" s="262"/>
      <c r="H781" s="194"/>
      <c r="I781" s="262"/>
      <c r="J781" s="262"/>
      <c r="K781" s="194"/>
      <c r="L781" s="220"/>
      <c r="M781" s="220"/>
      <c r="N781" s="220"/>
      <c r="O781" s="220"/>
      <c r="P781" s="210">
        <f t="shared" si="35"/>
        <v>989</v>
      </c>
    </row>
    <row r="782" spans="1:16" x14ac:dyDescent="0.2">
      <c r="A782" s="216">
        <v>782</v>
      </c>
      <c r="B782" s="255">
        <v>79.38</v>
      </c>
      <c r="C782" s="210">
        <f>'soust.uk.JMK př.č.2'!$O$72+'soust.uk.JMK př.č.2'!$P$72</f>
        <v>18172</v>
      </c>
      <c r="D782" s="210">
        <f>'soust.uk.JMK př.č.2'!$L$72</f>
        <v>48</v>
      </c>
      <c r="E782" s="210">
        <f t="shared" ref="E782:E845" si="36">SUM(F782,P782,D782)</f>
        <v>3784</v>
      </c>
      <c r="F782" s="210">
        <f t="shared" ref="F782:F845" si="37">ROUND(1/B782*C782*12,0)</f>
        <v>2747</v>
      </c>
      <c r="G782" s="262"/>
      <c r="H782" s="194"/>
      <c r="I782" s="262"/>
      <c r="J782" s="262"/>
      <c r="K782" s="194"/>
      <c r="L782" s="220"/>
      <c r="M782" s="220"/>
      <c r="N782" s="220"/>
      <c r="O782" s="220"/>
      <c r="P782" s="210">
        <f t="shared" si="35"/>
        <v>989</v>
      </c>
    </row>
    <row r="783" spans="1:16" x14ac:dyDescent="0.2">
      <c r="A783" s="216">
        <v>783</v>
      </c>
      <c r="B783" s="255">
        <v>79.400000000000006</v>
      </c>
      <c r="C783" s="210">
        <f>'soust.uk.JMK př.č.2'!$O$72+'soust.uk.JMK př.č.2'!$P$72</f>
        <v>18172</v>
      </c>
      <c r="D783" s="210">
        <f>'soust.uk.JMK př.č.2'!$L$72</f>
        <v>48</v>
      </c>
      <c r="E783" s="210">
        <f t="shared" si="36"/>
        <v>3783</v>
      </c>
      <c r="F783" s="210">
        <f t="shared" si="37"/>
        <v>2746</v>
      </c>
      <c r="G783" s="262"/>
      <c r="H783" s="194"/>
      <c r="I783" s="262"/>
      <c r="J783" s="262"/>
      <c r="K783" s="194"/>
      <c r="L783" s="220"/>
      <c r="M783" s="220"/>
      <c r="N783" s="220"/>
      <c r="O783" s="220"/>
      <c r="P783" s="210">
        <f t="shared" ref="P783:P846" si="38">ROUND((F783*36%),0)</f>
        <v>989</v>
      </c>
    </row>
    <row r="784" spans="1:16" x14ac:dyDescent="0.2">
      <c r="A784" s="216">
        <v>784</v>
      </c>
      <c r="B784" s="255">
        <v>79.42</v>
      </c>
      <c r="C784" s="210">
        <f>'soust.uk.JMK př.č.2'!$O$72+'soust.uk.JMK př.č.2'!$P$72</f>
        <v>18172</v>
      </c>
      <c r="D784" s="210">
        <f>'soust.uk.JMK př.č.2'!$L$72</f>
        <v>48</v>
      </c>
      <c r="E784" s="210">
        <f t="shared" si="36"/>
        <v>3783</v>
      </c>
      <c r="F784" s="210">
        <f t="shared" si="37"/>
        <v>2746</v>
      </c>
      <c r="G784" s="262"/>
      <c r="H784" s="194"/>
      <c r="I784" s="262"/>
      <c r="J784" s="262"/>
      <c r="K784" s="194"/>
      <c r="L784" s="220"/>
      <c r="M784" s="220"/>
      <c r="N784" s="220"/>
      <c r="O784" s="220"/>
      <c r="P784" s="210">
        <f t="shared" si="38"/>
        <v>989</v>
      </c>
    </row>
    <row r="785" spans="1:16" x14ac:dyDescent="0.2">
      <c r="A785" s="216">
        <v>785</v>
      </c>
      <c r="B785" s="255">
        <v>79.44</v>
      </c>
      <c r="C785" s="210">
        <f>'soust.uk.JMK př.č.2'!$O$72+'soust.uk.JMK př.č.2'!$P$72</f>
        <v>18172</v>
      </c>
      <c r="D785" s="210">
        <f>'soust.uk.JMK př.č.2'!$L$72</f>
        <v>48</v>
      </c>
      <c r="E785" s="210">
        <f t="shared" si="36"/>
        <v>3781</v>
      </c>
      <c r="F785" s="210">
        <f t="shared" si="37"/>
        <v>2745</v>
      </c>
      <c r="G785" s="262"/>
      <c r="H785" s="194"/>
      <c r="I785" s="262"/>
      <c r="J785" s="262"/>
      <c r="K785" s="194"/>
      <c r="L785" s="220"/>
      <c r="M785" s="220"/>
      <c r="N785" s="220"/>
      <c r="O785" s="220"/>
      <c r="P785" s="210">
        <f t="shared" si="38"/>
        <v>988</v>
      </c>
    </row>
    <row r="786" spans="1:16" x14ac:dyDescent="0.2">
      <c r="A786" s="216">
        <v>786</v>
      </c>
      <c r="B786" s="255">
        <v>79.459999999999994</v>
      </c>
      <c r="C786" s="210">
        <f>'soust.uk.JMK př.č.2'!$O$72+'soust.uk.JMK př.č.2'!$P$72</f>
        <v>18172</v>
      </c>
      <c r="D786" s="210">
        <f>'soust.uk.JMK př.č.2'!$L$72</f>
        <v>48</v>
      </c>
      <c r="E786" s="210">
        <f t="shared" si="36"/>
        <v>3780</v>
      </c>
      <c r="F786" s="210">
        <f t="shared" si="37"/>
        <v>2744</v>
      </c>
      <c r="G786" s="262"/>
      <c r="H786" s="194"/>
      <c r="I786" s="262"/>
      <c r="J786" s="262"/>
      <c r="K786" s="194"/>
      <c r="L786" s="220"/>
      <c r="M786" s="220"/>
      <c r="N786" s="220"/>
      <c r="O786" s="220"/>
      <c r="P786" s="210">
        <f t="shared" si="38"/>
        <v>988</v>
      </c>
    </row>
    <row r="787" spans="1:16" x14ac:dyDescent="0.2">
      <c r="A787" s="216">
        <v>787</v>
      </c>
      <c r="B787" s="255">
        <v>79.48</v>
      </c>
      <c r="C787" s="210">
        <f>'soust.uk.JMK př.č.2'!$O$72+'soust.uk.JMK př.č.2'!$P$72</f>
        <v>18172</v>
      </c>
      <c r="D787" s="210">
        <f>'soust.uk.JMK př.č.2'!$L$72</f>
        <v>48</v>
      </c>
      <c r="E787" s="210">
        <f t="shared" si="36"/>
        <v>3780</v>
      </c>
      <c r="F787" s="210">
        <f t="shared" si="37"/>
        <v>2744</v>
      </c>
      <c r="G787" s="262"/>
      <c r="H787" s="194"/>
      <c r="I787" s="262"/>
      <c r="J787" s="262"/>
      <c r="K787" s="194"/>
      <c r="L787" s="220"/>
      <c r="M787" s="220"/>
      <c r="N787" s="220"/>
      <c r="O787" s="220"/>
      <c r="P787" s="210">
        <f t="shared" si="38"/>
        <v>988</v>
      </c>
    </row>
    <row r="788" spans="1:16" x14ac:dyDescent="0.2">
      <c r="A788" s="216">
        <v>788</v>
      </c>
      <c r="B788" s="255">
        <v>79.5</v>
      </c>
      <c r="C788" s="210">
        <f>'soust.uk.JMK př.č.2'!$O$72+'soust.uk.JMK př.č.2'!$P$72</f>
        <v>18172</v>
      </c>
      <c r="D788" s="210">
        <f>'soust.uk.JMK př.č.2'!$L$72</f>
        <v>48</v>
      </c>
      <c r="E788" s="210">
        <f t="shared" si="36"/>
        <v>3778</v>
      </c>
      <c r="F788" s="210">
        <f t="shared" si="37"/>
        <v>2743</v>
      </c>
      <c r="G788" s="262"/>
      <c r="H788" s="194"/>
      <c r="I788" s="262"/>
      <c r="J788" s="262"/>
      <c r="K788" s="194"/>
      <c r="L788" s="220"/>
      <c r="M788" s="220"/>
      <c r="N788" s="220"/>
      <c r="O788" s="220"/>
      <c r="P788" s="210">
        <f t="shared" si="38"/>
        <v>987</v>
      </c>
    </row>
    <row r="789" spans="1:16" x14ac:dyDescent="0.2">
      <c r="A789" s="216">
        <v>789</v>
      </c>
      <c r="B789" s="255">
        <v>79.52</v>
      </c>
      <c r="C789" s="210">
        <f>'soust.uk.JMK př.č.2'!$O$72+'soust.uk.JMK př.č.2'!$P$72</f>
        <v>18172</v>
      </c>
      <c r="D789" s="210">
        <f>'soust.uk.JMK př.č.2'!$L$72</f>
        <v>48</v>
      </c>
      <c r="E789" s="210">
        <f t="shared" si="36"/>
        <v>3777</v>
      </c>
      <c r="F789" s="210">
        <f t="shared" si="37"/>
        <v>2742</v>
      </c>
      <c r="G789" s="262"/>
      <c r="H789" s="194"/>
      <c r="I789" s="262"/>
      <c r="J789" s="262"/>
      <c r="K789" s="194"/>
      <c r="L789" s="220"/>
      <c r="M789" s="220"/>
      <c r="N789" s="220"/>
      <c r="O789" s="220"/>
      <c r="P789" s="210">
        <f t="shared" si="38"/>
        <v>987</v>
      </c>
    </row>
    <row r="790" spans="1:16" x14ac:dyDescent="0.2">
      <c r="A790" s="216">
        <v>790</v>
      </c>
      <c r="B790" s="255">
        <v>79.540000000000006</v>
      </c>
      <c r="C790" s="210">
        <f>'soust.uk.JMK př.č.2'!$O$72+'soust.uk.JMK př.č.2'!$P$72</f>
        <v>18172</v>
      </c>
      <c r="D790" s="210">
        <f>'soust.uk.JMK př.č.2'!$L$72</f>
        <v>48</v>
      </c>
      <c r="E790" s="210">
        <f t="shared" si="36"/>
        <v>3777</v>
      </c>
      <c r="F790" s="210">
        <f t="shared" si="37"/>
        <v>2742</v>
      </c>
      <c r="G790" s="262"/>
      <c r="H790" s="194"/>
      <c r="I790" s="262"/>
      <c r="J790" s="262"/>
      <c r="K790" s="194"/>
      <c r="L790" s="220"/>
      <c r="M790" s="220"/>
      <c r="N790" s="220"/>
      <c r="O790" s="220"/>
      <c r="P790" s="210">
        <f t="shared" si="38"/>
        <v>987</v>
      </c>
    </row>
    <row r="791" spans="1:16" x14ac:dyDescent="0.2">
      <c r="A791" s="216">
        <v>791</v>
      </c>
      <c r="B791" s="255">
        <v>79.56</v>
      </c>
      <c r="C791" s="210">
        <f>'soust.uk.JMK př.č.2'!$O$72+'soust.uk.JMK př.č.2'!$P$72</f>
        <v>18172</v>
      </c>
      <c r="D791" s="210">
        <f>'soust.uk.JMK př.č.2'!$L$72</f>
        <v>48</v>
      </c>
      <c r="E791" s="210">
        <f t="shared" si="36"/>
        <v>3776</v>
      </c>
      <c r="F791" s="210">
        <f t="shared" si="37"/>
        <v>2741</v>
      </c>
      <c r="G791" s="262"/>
      <c r="H791" s="194"/>
      <c r="I791" s="262"/>
      <c r="J791" s="262"/>
      <c r="K791" s="194"/>
      <c r="L791" s="220"/>
      <c r="M791" s="220"/>
      <c r="N791" s="220"/>
      <c r="O791" s="220"/>
      <c r="P791" s="210">
        <f t="shared" si="38"/>
        <v>987</v>
      </c>
    </row>
    <row r="792" spans="1:16" x14ac:dyDescent="0.2">
      <c r="A792" s="216">
        <v>792</v>
      </c>
      <c r="B792" s="255">
        <v>79.58</v>
      </c>
      <c r="C792" s="210">
        <f>'soust.uk.JMK př.č.2'!$O$72+'soust.uk.JMK př.č.2'!$P$72</f>
        <v>18172</v>
      </c>
      <c r="D792" s="210">
        <f>'soust.uk.JMK př.č.2'!$L$72</f>
        <v>48</v>
      </c>
      <c r="E792" s="210">
        <f t="shared" si="36"/>
        <v>3774</v>
      </c>
      <c r="F792" s="210">
        <f t="shared" si="37"/>
        <v>2740</v>
      </c>
      <c r="G792" s="262"/>
      <c r="H792" s="194"/>
      <c r="I792" s="262"/>
      <c r="J792" s="262"/>
      <c r="K792" s="194"/>
      <c r="L792" s="220"/>
      <c r="M792" s="220"/>
      <c r="N792" s="220"/>
      <c r="O792" s="220"/>
      <c r="P792" s="210">
        <f t="shared" si="38"/>
        <v>986</v>
      </c>
    </row>
    <row r="793" spans="1:16" x14ac:dyDescent="0.2">
      <c r="A793" s="216">
        <v>793</v>
      </c>
      <c r="B793" s="255">
        <v>79.599999999999994</v>
      </c>
      <c r="C793" s="210">
        <f>'soust.uk.JMK př.č.2'!$O$72+'soust.uk.JMK př.č.2'!$P$72</f>
        <v>18172</v>
      </c>
      <c r="D793" s="210">
        <f>'soust.uk.JMK př.č.2'!$L$72</f>
        <v>48</v>
      </c>
      <c r="E793" s="210">
        <f t="shared" si="36"/>
        <v>3773</v>
      </c>
      <c r="F793" s="210">
        <f t="shared" si="37"/>
        <v>2739</v>
      </c>
      <c r="G793" s="262"/>
      <c r="H793" s="194"/>
      <c r="I793" s="262"/>
      <c r="J793" s="262"/>
      <c r="K793" s="194"/>
      <c r="L793" s="220"/>
      <c r="M793" s="220"/>
      <c r="N793" s="220"/>
      <c r="O793" s="220"/>
      <c r="P793" s="210">
        <f t="shared" si="38"/>
        <v>986</v>
      </c>
    </row>
    <row r="794" spans="1:16" x14ac:dyDescent="0.2">
      <c r="A794" s="216">
        <v>794</v>
      </c>
      <c r="B794" s="255">
        <v>79.62</v>
      </c>
      <c r="C794" s="210">
        <f>'soust.uk.JMK př.č.2'!$O$72+'soust.uk.JMK př.č.2'!$P$72</f>
        <v>18172</v>
      </c>
      <c r="D794" s="210">
        <f>'soust.uk.JMK př.č.2'!$L$72</f>
        <v>48</v>
      </c>
      <c r="E794" s="210">
        <f t="shared" si="36"/>
        <v>3773</v>
      </c>
      <c r="F794" s="210">
        <f t="shared" si="37"/>
        <v>2739</v>
      </c>
      <c r="G794" s="262"/>
      <c r="H794" s="194"/>
      <c r="I794" s="262"/>
      <c r="J794" s="262"/>
      <c r="K794" s="194"/>
      <c r="L794" s="220"/>
      <c r="M794" s="220"/>
      <c r="N794" s="220"/>
      <c r="O794" s="220"/>
      <c r="P794" s="210">
        <f t="shared" si="38"/>
        <v>986</v>
      </c>
    </row>
    <row r="795" spans="1:16" x14ac:dyDescent="0.2">
      <c r="A795" s="216">
        <v>795</v>
      </c>
      <c r="B795" s="255">
        <v>79.64</v>
      </c>
      <c r="C795" s="210">
        <f>'soust.uk.JMK př.č.2'!$O$72+'soust.uk.JMK př.č.2'!$P$72</f>
        <v>18172</v>
      </c>
      <c r="D795" s="210">
        <f>'soust.uk.JMK př.č.2'!$L$72</f>
        <v>48</v>
      </c>
      <c r="E795" s="210">
        <f t="shared" si="36"/>
        <v>3772</v>
      </c>
      <c r="F795" s="210">
        <f t="shared" si="37"/>
        <v>2738</v>
      </c>
      <c r="G795" s="262"/>
      <c r="H795" s="194"/>
      <c r="I795" s="262"/>
      <c r="J795" s="262"/>
      <c r="K795" s="194"/>
      <c r="L795" s="220"/>
      <c r="M795" s="220"/>
      <c r="N795" s="220"/>
      <c r="O795" s="220"/>
      <c r="P795" s="210">
        <f t="shared" si="38"/>
        <v>986</v>
      </c>
    </row>
    <row r="796" spans="1:16" x14ac:dyDescent="0.2">
      <c r="A796" s="216">
        <v>796</v>
      </c>
      <c r="B796" s="255">
        <v>79.66</v>
      </c>
      <c r="C796" s="210">
        <f>'soust.uk.JMK př.č.2'!$O$72+'soust.uk.JMK př.č.2'!$P$72</f>
        <v>18172</v>
      </c>
      <c r="D796" s="210">
        <f>'soust.uk.JMK př.č.2'!$L$72</f>
        <v>48</v>
      </c>
      <c r="E796" s="210">
        <f t="shared" si="36"/>
        <v>3770</v>
      </c>
      <c r="F796" s="210">
        <f t="shared" si="37"/>
        <v>2737</v>
      </c>
      <c r="G796" s="262"/>
      <c r="H796" s="194"/>
      <c r="I796" s="262"/>
      <c r="J796" s="262"/>
      <c r="K796" s="194"/>
      <c r="L796" s="220"/>
      <c r="M796" s="220"/>
      <c r="N796" s="220"/>
      <c r="O796" s="220"/>
      <c r="P796" s="210">
        <f t="shared" si="38"/>
        <v>985</v>
      </c>
    </row>
    <row r="797" spans="1:16" x14ac:dyDescent="0.2">
      <c r="A797" s="216">
        <v>797</v>
      </c>
      <c r="B797" s="255">
        <v>79.680000000000007</v>
      </c>
      <c r="C797" s="210">
        <f>'soust.uk.JMK př.č.2'!$O$72+'soust.uk.JMK př.č.2'!$P$72</f>
        <v>18172</v>
      </c>
      <c r="D797" s="210">
        <f>'soust.uk.JMK př.č.2'!$L$72</f>
        <v>48</v>
      </c>
      <c r="E797" s="210">
        <f t="shared" si="36"/>
        <v>3770</v>
      </c>
      <c r="F797" s="210">
        <f t="shared" si="37"/>
        <v>2737</v>
      </c>
      <c r="G797" s="262"/>
      <c r="H797" s="194"/>
      <c r="I797" s="262"/>
      <c r="J797" s="262"/>
      <c r="K797" s="194"/>
      <c r="L797" s="220"/>
      <c r="M797" s="220"/>
      <c r="N797" s="220"/>
      <c r="O797" s="220"/>
      <c r="P797" s="210">
        <f t="shared" si="38"/>
        <v>985</v>
      </c>
    </row>
    <row r="798" spans="1:16" x14ac:dyDescent="0.2">
      <c r="A798" s="216">
        <v>798</v>
      </c>
      <c r="B798" s="255">
        <v>79.7</v>
      </c>
      <c r="C798" s="210">
        <f>'soust.uk.JMK př.č.2'!$O$72+'soust.uk.JMK př.č.2'!$P$72</f>
        <v>18172</v>
      </c>
      <c r="D798" s="210">
        <f>'soust.uk.JMK př.č.2'!$L$72</f>
        <v>48</v>
      </c>
      <c r="E798" s="210">
        <f t="shared" si="36"/>
        <v>3769</v>
      </c>
      <c r="F798" s="210">
        <f t="shared" si="37"/>
        <v>2736</v>
      </c>
      <c r="G798" s="262"/>
      <c r="H798" s="194"/>
      <c r="I798" s="262"/>
      <c r="J798" s="262"/>
      <c r="K798" s="194"/>
      <c r="L798" s="220"/>
      <c r="M798" s="220"/>
      <c r="N798" s="220"/>
      <c r="O798" s="220"/>
      <c r="P798" s="210">
        <f t="shared" si="38"/>
        <v>985</v>
      </c>
    </row>
    <row r="799" spans="1:16" x14ac:dyDescent="0.2">
      <c r="A799" s="216">
        <v>799</v>
      </c>
      <c r="B799" s="255">
        <v>79.72</v>
      </c>
      <c r="C799" s="210">
        <f>'soust.uk.JMK př.č.2'!$O$72+'soust.uk.JMK př.č.2'!$P$72</f>
        <v>18172</v>
      </c>
      <c r="D799" s="210">
        <f>'soust.uk.JMK př.č.2'!$L$72</f>
        <v>48</v>
      </c>
      <c r="E799" s="210">
        <f t="shared" si="36"/>
        <v>3768</v>
      </c>
      <c r="F799" s="210">
        <f t="shared" si="37"/>
        <v>2735</v>
      </c>
      <c r="G799" s="262"/>
      <c r="H799" s="194"/>
      <c r="I799" s="262"/>
      <c r="J799" s="262"/>
      <c r="K799" s="194"/>
      <c r="L799" s="220"/>
      <c r="M799" s="220"/>
      <c r="N799" s="220"/>
      <c r="O799" s="220"/>
      <c r="P799" s="210">
        <f t="shared" si="38"/>
        <v>985</v>
      </c>
    </row>
    <row r="800" spans="1:16" x14ac:dyDescent="0.2">
      <c r="A800" s="216">
        <v>800</v>
      </c>
      <c r="B800" s="255">
        <v>79.739999999999995</v>
      </c>
      <c r="C800" s="210">
        <f>'soust.uk.JMK př.č.2'!$O$72+'soust.uk.JMK př.č.2'!$P$72</f>
        <v>18172</v>
      </c>
      <c r="D800" s="210">
        <f>'soust.uk.JMK př.č.2'!$L$72</f>
        <v>48</v>
      </c>
      <c r="E800" s="210">
        <f t="shared" si="36"/>
        <v>3768</v>
      </c>
      <c r="F800" s="210">
        <f t="shared" si="37"/>
        <v>2735</v>
      </c>
      <c r="G800" s="262"/>
      <c r="H800" s="194"/>
      <c r="I800" s="262"/>
      <c r="J800" s="262"/>
      <c r="K800" s="194"/>
      <c r="L800" s="220"/>
      <c r="M800" s="220"/>
      <c r="N800" s="220"/>
      <c r="O800" s="220"/>
      <c r="P800" s="210">
        <f t="shared" si="38"/>
        <v>985</v>
      </c>
    </row>
    <row r="801" spans="1:16" x14ac:dyDescent="0.2">
      <c r="A801" s="216">
        <v>801</v>
      </c>
      <c r="B801" s="255">
        <v>79.760000000000005</v>
      </c>
      <c r="C801" s="210">
        <f>'soust.uk.JMK př.č.2'!$O$72+'soust.uk.JMK př.č.2'!$P$72</f>
        <v>18172</v>
      </c>
      <c r="D801" s="210">
        <f>'soust.uk.JMK př.č.2'!$L$72</f>
        <v>48</v>
      </c>
      <c r="E801" s="210">
        <f t="shared" si="36"/>
        <v>3766</v>
      </c>
      <c r="F801" s="210">
        <f t="shared" si="37"/>
        <v>2734</v>
      </c>
      <c r="G801" s="262"/>
      <c r="H801" s="194"/>
      <c r="I801" s="262"/>
      <c r="J801" s="262"/>
      <c r="K801" s="194"/>
      <c r="L801" s="220"/>
      <c r="M801" s="220"/>
      <c r="N801" s="220"/>
      <c r="O801" s="220"/>
      <c r="P801" s="210">
        <f t="shared" si="38"/>
        <v>984</v>
      </c>
    </row>
    <row r="802" spans="1:16" x14ac:dyDescent="0.2">
      <c r="A802" s="216">
        <v>802</v>
      </c>
      <c r="B802" s="255">
        <v>79.78</v>
      </c>
      <c r="C802" s="210">
        <f>'soust.uk.JMK př.č.2'!$O$72+'soust.uk.JMK př.č.2'!$P$72</f>
        <v>18172</v>
      </c>
      <c r="D802" s="210">
        <f>'soust.uk.JMK př.č.2'!$L$72</f>
        <v>48</v>
      </c>
      <c r="E802" s="210">
        <f t="shared" si="36"/>
        <v>3765</v>
      </c>
      <c r="F802" s="210">
        <f t="shared" si="37"/>
        <v>2733</v>
      </c>
      <c r="G802" s="262"/>
      <c r="H802" s="194"/>
      <c r="I802" s="262"/>
      <c r="J802" s="262"/>
      <c r="K802" s="194"/>
      <c r="L802" s="220"/>
      <c r="M802" s="220"/>
      <c r="N802" s="220"/>
      <c r="O802" s="220"/>
      <c r="P802" s="210">
        <f t="shared" si="38"/>
        <v>984</v>
      </c>
    </row>
    <row r="803" spans="1:16" x14ac:dyDescent="0.2">
      <c r="A803" s="216">
        <v>803</v>
      </c>
      <c r="B803" s="255">
        <v>79.8</v>
      </c>
      <c r="C803" s="210">
        <f>'soust.uk.JMK př.č.2'!$O$72+'soust.uk.JMK př.č.2'!$P$72</f>
        <v>18172</v>
      </c>
      <c r="D803" s="210">
        <f>'soust.uk.JMK př.č.2'!$L$72</f>
        <v>48</v>
      </c>
      <c r="E803" s="210">
        <f t="shared" si="36"/>
        <v>3765</v>
      </c>
      <c r="F803" s="210">
        <f t="shared" si="37"/>
        <v>2733</v>
      </c>
      <c r="G803" s="262"/>
      <c r="H803" s="194"/>
      <c r="I803" s="262"/>
      <c r="J803" s="262"/>
      <c r="K803" s="194"/>
      <c r="L803" s="220"/>
      <c r="M803" s="220"/>
      <c r="N803" s="220"/>
      <c r="O803" s="220"/>
      <c r="P803" s="210">
        <f t="shared" si="38"/>
        <v>984</v>
      </c>
    </row>
    <row r="804" spans="1:16" x14ac:dyDescent="0.2">
      <c r="A804" s="216">
        <v>804</v>
      </c>
      <c r="B804" s="255">
        <v>79.819999999999993</v>
      </c>
      <c r="C804" s="210">
        <f>'soust.uk.JMK př.č.2'!$O$72+'soust.uk.JMK př.č.2'!$P$72</f>
        <v>18172</v>
      </c>
      <c r="D804" s="210">
        <f>'soust.uk.JMK př.č.2'!$L$72</f>
        <v>48</v>
      </c>
      <c r="E804" s="210">
        <f t="shared" si="36"/>
        <v>3764</v>
      </c>
      <c r="F804" s="210">
        <f t="shared" si="37"/>
        <v>2732</v>
      </c>
      <c r="G804" s="262"/>
      <c r="H804" s="194"/>
      <c r="I804" s="262"/>
      <c r="J804" s="262"/>
      <c r="K804" s="194"/>
      <c r="L804" s="220"/>
      <c r="M804" s="220"/>
      <c r="N804" s="220"/>
      <c r="O804" s="220"/>
      <c r="P804" s="210">
        <f t="shared" si="38"/>
        <v>984</v>
      </c>
    </row>
    <row r="805" spans="1:16" x14ac:dyDescent="0.2">
      <c r="A805" s="216">
        <v>805</v>
      </c>
      <c r="B805" s="255">
        <v>79.83</v>
      </c>
      <c r="C805" s="210">
        <f>'soust.uk.JMK př.č.2'!$O$72+'soust.uk.JMK př.č.2'!$P$72</f>
        <v>18172</v>
      </c>
      <c r="D805" s="210">
        <f>'soust.uk.JMK př.č.2'!$L$72</f>
        <v>48</v>
      </c>
      <c r="E805" s="210">
        <f t="shared" si="36"/>
        <v>3764</v>
      </c>
      <c r="F805" s="210">
        <f t="shared" si="37"/>
        <v>2732</v>
      </c>
      <c r="G805" s="262"/>
      <c r="H805" s="194"/>
      <c r="I805" s="262"/>
      <c r="J805" s="262"/>
      <c r="K805" s="194"/>
      <c r="L805" s="220"/>
      <c r="M805" s="220"/>
      <c r="N805" s="220"/>
      <c r="O805" s="220"/>
      <c r="P805" s="210">
        <f t="shared" si="38"/>
        <v>984</v>
      </c>
    </row>
    <row r="806" spans="1:16" x14ac:dyDescent="0.2">
      <c r="A806" s="216">
        <v>806</v>
      </c>
      <c r="B806" s="255">
        <v>79.849999999999994</v>
      </c>
      <c r="C806" s="210">
        <f>'soust.uk.JMK př.č.2'!$O$72+'soust.uk.JMK př.č.2'!$P$72</f>
        <v>18172</v>
      </c>
      <c r="D806" s="210">
        <f>'soust.uk.JMK př.č.2'!$L$72</f>
        <v>48</v>
      </c>
      <c r="E806" s="210">
        <f t="shared" si="36"/>
        <v>3762</v>
      </c>
      <c r="F806" s="210">
        <f t="shared" si="37"/>
        <v>2731</v>
      </c>
      <c r="G806" s="262"/>
      <c r="H806" s="194"/>
      <c r="I806" s="262"/>
      <c r="J806" s="262"/>
      <c r="K806" s="194"/>
      <c r="L806" s="220"/>
      <c r="M806" s="220"/>
      <c r="N806" s="220"/>
      <c r="O806" s="220"/>
      <c r="P806" s="210">
        <f t="shared" si="38"/>
        <v>983</v>
      </c>
    </row>
    <row r="807" spans="1:16" x14ac:dyDescent="0.2">
      <c r="A807" s="216">
        <v>807</v>
      </c>
      <c r="B807" s="255">
        <v>79.87</v>
      </c>
      <c r="C807" s="210">
        <f>'soust.uk.JMK př.č.2'!$O$72+'soust.uk.JMK př.č.2'!$P$72</f>
        <v>18172</v>
      </c>
      <c r="D807" s="210">
        <f>'soust.uk.JMK př.č.2'!$L$72</f>
        <v>48</v>
      </c>
      <c r="E807" s="210">
        <f t="shared" si="36"/>
        <v>3761</v>
      </c>
      <c r="F807" s="210">
        <f t="shared" si="37"/>
        <v>2730</v>
      </c>
      <c r="G807" s="262"/>
      <c r="H807" s="194"/>
      <c r="I807" s="262"/>
      <c r="J807" s="262"/>
      <c r="K807" s="194"/>
      <c r="L807" s="220"/>
      <c r="M807" s="220"/>
      <c r="N807" s="220"/>
      <c r="O807" s="220"/>
      <c r="P807" s="210">
        <f t="shared" si="38"/>
        <v>983</v>
      </c>
    </row>
    <row r="808" spans="1:16" x14ac:dyDescent="0.2">
      <c r="A808" s="216">
        <v>808</v>
      </c>
      <c r="B808" s="255">
        <v>79.89</v>
      </c>
      <c r="C808" s="210">
        <f>'soust.uk.JMK př.č.2'!$O$72+'soust.uk.JMK př.č.2'!$P$72</f>
        <v>18172</v>
      </c>
      <c r="D808" s="210">
        <f>'soust.uk.JMK př.č.2'!$L$72</f>
        <v>48</v>
      </c>
      <c r="E808" s="210">
        <f t="shared" si="36"/>
        <v>3761</v>
      </c>
      <c r="F808" s="210">
        <f t="shared" si="37"/>
        <v>2730</v>
      </c>
      <c r="G808" s="262"/>
      <c r="H808" s="194"/>
      <c r="I808" s="262"/>
      <c r="J808" s="262"/>
      <c r="K808" s="194"/>
      <c r="L808" s="220"/>
      <c r="M808" s="220"/>
      <c r="N808" s="220"/>
      <c r="O808" s="220"/>
      <c r="P808" s="210">
        <f t="shared" si="38"/>
        <v>983</v>
      </c>
    </row>
    <row r="809" spans="1:16" x14ac:dyDescent="0.2">
      <c r="A809" s="216">
        <v>809</v>
      </c>
      <c r="B809" s="255">
        <v>79.91</v>
      </c>
      <c r="C809" s="210">
        <f>'soust.uk.JMK př.č.2'!$O$72+'soust.uk.JMK př.č.2'!$P$72</f>
        <v>18172</v>
      </c>
      <c r="D809" s="210">
        <f>'soust.uk.JMK př.č.2'!$L$72</f>
        <v>48</v>
      </c>
      <c r="E809" s="210">
        <f t="shared" si="36"/>
        <v>3759</v>
      </c>
      <c r="F809" s="210">
        <f t="shared" si="37"/>
        <v>2729</v>
      </c>
      <c r="G809" s="262"/>
      <c r="H809" s="194"/>
      <c r="I809" s="262"/>
      <c r="J809" s="262"/>
      <c r="K809" s="194"/>
      <c r="L809" s="220"/>
      <c r="M809" s="220"/>
      <c r="N809" s="220"/>
      <c r="O809" s="220"/>
      <c r="P809" s="210">
        <f t="shared" si="38"/>
        <v>982</v>
      </c>
    </row>
    <row r="810" spans="1:16" x14ac:dyDescent="0.2">
      <c r="A810" s="216">
        <v>810</v>
      </c>
      <c r="B810" s="255">
        <v>79.930000000000007</v>
      </c>
      <c r="C810" s="210">
        <f>'soust.uk.JMK př.č.2'!$O$72+'soust.uk.JMK př.č.2'!$P$72</f>
        <v>18172</v>
      </c>
      <c r="D810" s="210">
        <f>'soust.uk.JMK př.č.2'!$L$72</f>
        <v>48</v>
      </c>
      <c r="E810" s="210">
        <f t="shared" si="36"/>
        <v>3758</v>
      </c>
      <c r="F810" s="210">
        <f t="shared" si="37"/>
        <v>2728</v>
      </c>
      <c r="G810" s="262"/>
      <c r="H810" s="194"/>
      <c r="I810" s="262"/>
      <c r="J810" s="262"/>
      <c r="K810" s="194"/>
      <c r="L810" s="220"/>
      <c r="M810" s="220"/>
      <c r="N810" s="220"/>
      <c r="O810" s="220"/>
      <c r="P810" s="210">
        <f t="shared" si="38"/>
        <v>982</v>
      </c>
    </row>
    <row r="811" spans="1:16" x14ac:dyDescent="0.2">
      <c r="A811" s="216">
        <v>811</v>
      </c>
      <c r="B811" s="255">
        <v>79.95</v>
      </c>
      <c r="C811" s="210">
        <f>'soust.uk.JMK př.č.2'!$O$72+'soust.uk.JMK př.č.2'!$P$72</f>
        <v>18172</v>
      </c>
      <c r="D811" s="210">
        <f>'soust.uk.JMK př.č.2'!$L$72</f>
        <v>48</v>
      </c>
      <c r="E811" s="210">
        <f t="shared" si="36"/>
        <v>3758</v>
      </c>
      <c r="F811" s="210">
        <f t="shared" si="37"/>
        <v>2728</v>
      </c>
      <c r="G811" s="262"/>
      <c r="H811" s="194"/>
      <c r="I811" s="262"/>
      <c r="J811" s="262"/>
      <c r="K811" s="194"/>
      <c r="L811" s="220"/>
      <c r="M811" s="220"/>
      <c r="N811" s="220"/>
      <c r="O811" s="220"/>
      <c r="P811" s="210">
        <f t="shared" si="38"/>
        <v>982</v>
      </c>
    </row>
    <row r="812" spans="1:16" x14ac:dyDescent="0.2">
      <c r="A812" s="216">
        <v>812</v>
      </c>
      <c r="B812" s="255">
        <v>79.97</v>
      </c>
      <c r="C812" s="210">
        <f>'soust.uk.JMK př.č.2'!$O$72+'soust.uk.JMK př.č.2'!$P$72</f>
        <v>18172</v>
      </c>
      <c r="D812" s="210">
        <f>'soust.uk.JMK př.č.2'!$L$72</f>
        <v>48</v>
      </c>
      <c r="E812" s="210">
        <f t="shared" si="36"/>
        <v>3757</v>
      </c>
      <c r="F812" s="210">
        <f t="shared" si="37"/>
        <v>2727</v>
      </c>
      <c r="G812" s="262"/>
      <c r="I812" s="262"/>
      <c r="J812" s="262"/>
      <c r="K812" s="217"/>
      <c r="L812" s="220"/>
      <c r="M812" s="220"/>
      <c r="N812" s="220"/>
      <c r="O812" s="220"/>
      <c r="P812" s="210">
        <f t="shared" si="38"/>
        <v>982</v>
      </c>
    </row>
    <row r="813" spans="1:16" x14ac:dyDescent="0.2">
      <c r="A813" s="216">
        <v>813</v>
      </c>
      <c r="B813" s="255">
        <v>79.989999999999995</v>
      </c>
      <c r="C813" s="210">
        <f>'soust.uk.JMK př.č.2'!$O$72+'soust.uk.JMK př.č.2'!$P$72</f>
        <v>18172</v>
      </c>
      <c r="D813" s="210">
        <f>'soust.uk.JMK př.č.2'!$L$72</f>
        <v>48</v>
      </c>
      <c r="E813" s="210">
        <f t="shared" si="36"/>
        <v>3755</v>
      </c>
      <c r="F813" s="210">
        <f t="shared" si="37"/>
        <v>2726</v>
      </c>
      <c r="G813" s="262"/>
      <c r="I813" s="262"/>
      <c r="J813" s="262"/>
      <c r="K813" s="217"/>
      <c r="L813" s="220"/>
      <c r="M813" s="220"/>
      <c r="N813" s="220"/>
      <c r="O813" s="220"/>
      <c r="P813" s="210">
        <f t="shared" si="38"/>
        <v>981</v>
      </c>
    </row>
    <row r="814" spans="1:16" x14ac:dyDescent="0.2">
      <c r="A814" s="216">
        <v>814</v>
      </c>
      <c r="B814" s="255">
        <v>80.010000000000005</v>
      </c>
      <c r="C814" s="210">
        <f>'soust.uk.JMK př.č.2'!$O$72+'soust.uk.JMK př.č.2'!$P$72</f>
        <v>18172</v>
      </c>
      <c r="D814" s="210">
        <f>'soust.uk.JMK př.č.2'!$L$72</f>
        <v>48</v>
      </c>
      <c r="E814" s="210">
        <f t="shared" si="36"/>
        <v>3754</v>
      </c>
      <c r="F814" s="210">
        <f t="shared" si="37"/>
        <v>2725</v>
      </c>
      <c r="G814" s="262"/>
      <c r="I814" s="262"/>
      <c r="J814" s="262"/>
      <c r="K814" s="217"/>
      <c r="L814" s="220"/>
      <c r="M814" s="220"/>
      <c r="N814" s="220"/>
      <c r="O814" s="220"/>
      <c r="P814" s="210">
        <f t="shared" si="38"/>
        <v>981</v>
      </c>
    </row>
    <row r="815" spans="1:16" x14ac:dyDescent="0.2">
      <c r="A815" s="216">
        <v>815</v>
      </c>
      <c r="B815" s="255">
        <v>80.03</v>
      </c>
      <c r="C815" s="210">
        <f>'soust.uk.JMK př.č.2'!$O$72+'soust.uk.JMK př.č.2'!$P$72</f>
        <v>18172</v>
      </c>
      <c r="D815" s="210">
        <f>'soust.uk.JMK př.č.2'!$L$72</f>
        <v>48</v>
      </c>
      <c r="E815" s="210">
        <f t="shared" si="36"/>
        <v>3754</v>
      </c>
      <c r="F815" s="210">
        <f t="shared" si="37"/>
        <v>2725</v>
      </c>
      <c r="G815" s="262"/>
      <c r="I815" s="262"/>
      <c r="J815" s="262"/>
      <c r="K815" s="217"/>
      <c r="L815" s="220"/>
      <c r="M815" s="220"/>
      <c r="N815" s="220"/>
      <c r="O815" s="220"/>
      <c r="P815" s="210">
        <f t="shared" si="38"/>
        <v>981</v>
      </c>
    </row>
    <row r="816" spans="1:16" x14ac:dyDescent="0.2">
      <c r="A816" s="216">
        <v>816</v>
      </c>
      <c r="B816" s="255">
        <v>80.05</v>
      </c>
      <c r="C816" s="210">
        <f>'soust.uk.JMK př.č.2'!$O$72+'soust.uk.JMK př.č.2'!$P$72</f>
        <v>18172</v>
      </c>
      <c r="D816" s="210">
        <f>'soust.uk.JMK př.č.2'!$L$72</f>
        <v>48</v>
      </c>
      <c r="E816" s="210">
        <f t="shared" si="36"/>
        <v>3753</v>
      </c>
      <c r="F816" s="210">
        <f t="shared" si="37"/>
        <v>2724</v>
      </c>
      <c r="G816" s="262"/>
      <c r="I816" s="262"/>
      <c r="J816" s="262"/>
      <c r="K816" s="217"/>
      <c r="L816" s="220"/>
      <c r="M816" s="220"/>
      <c r="N816" s="220"/>
      <c r="O816" s="220"/>
      <c r="P816" s="210">
        <f t="shared" si="38"/>
        <v>981</v>
      </c>
    </row>
    <row r="817" spans="1:16" x14ac:dyDescent="0.2">
      <c r="A817" s="216">
        <v>817</v>
      </c>
      <c r="B817" s="255">
        <v>80.069999999999993</v>
      </c>
      <c r="C817" s="210">
        <f>'soust.uk.JMK př.č.2'!$O$72+'soust.uk.JMK př.č.2'!$P$72</f>
        <v>18172</v>
      </c>
      <c r="D817" s="210">
        <f>'soust.uk.JMK př.č.2'!$L$72</f>
        <v>48</v>
      </c>
      <c r="E817" s="210">
        <f t="shared" si="36"/>
        <v>3751</v>
      </c>
      <c r="F817" s="210">
        <f t="shared" si="37"/>
        <v>2723</v>
      </c>
      <c r="G817" s="262"/>
      <c r="I817" s="262"/>
      <c r="J817" s="262"/>
      <c r="K817" s="217"/>
      <c r="L817" s="220"/>
      <c r="M817" s="220"/>
      <c r="N817" s="220"/>
      <c r="O817" s="220"/>
      <c r="P817" s="210">
        <f t="shared" si="38"/>
        <v>980</v>
      </c>
    </row>
    <row r="818" spans="1:16" x14ac:dyDescent="0.2">
      <c r="A818" s="216">
        <v>818</v>
      </c>
      <c r="B818" s="255">
        <v>80.09</v>
      </c>
      <c r="C818" s="210">
        <f>'soust.uk.JMK př.č.2'!$O$72+'soust.uk.JMK př.č.2'!$P$72</f>
        <v>18172</v>
      </c>
      <c r="D818" s="210">
        <f>'soust.uk.JMK př.č.2'!$L$72</f>
        <v>48</v>
      </c>
      <c r="E818" s="210">
        <f t="shared" si="36"/>
        <v>3751</v>
      </c>
      <c r="F818" s="210">
        <f t="shared" si="37"/>
        <v>2723</v>
      </c>
      <c r="G818" s="262"/>
      <c r="I818" s="262"/>
      <c r="J818" s="262"/>
      <c r="K818" s="217"/>
      <c r="L818" s="220"/>
      <c r="M818" s="220"/>
      <c r="N818" s="220"/>
      <c r="O818" s="220"/>
      <c r="P818" s="210">
        <f t="shared" si="38"/>
        <v>980</v>
      </c>
    </row>
    <row r="819" spans="1:16" x14ac:dyDescent="0.2">
      <c r="A819" s="216">
        <v>819</v>
      </c>
      <c r="B819" s="255">
        <v>80.099999999999994</v>
      </c>
      <c r="C819" s="210">
        <f>'soust.uk.JMK př.č.2'!$O$72+'soust.uk.JMK př.č.2'!$P$72</f>
        <v>18172</v>
      </c>
      <c r="D819" s="210">
        <f>'soust.uk.JMK př.č.2'!$L$72</f>
        <v>48</v>
      </c>
      <c r="E819" s="210">
        <f t="shared" si="36"/>
        <v>3750</v>
      </c>
      <c r="F819" s="210">
        <f t="shared" si="37"/>
        <v>2722</v>
      </c>
      <c r="G819" s="262"/>
      <c r="I819" s="262"/>
      <c r="J819" s="262"/>
      <c r="K819" s="217"/>
      <c r="L819" s="220"/>
      <c r="M819" s="220"/>
      <c r="N819" s="220"/>
      <c r="O819" s="220"/>
      <c r="P819" s="210">
        <f t="shared" si="38"/>
        <v>980</v>
      </c>
    </row>
    <row r="820" spans="1:16" x14ac:dyDescent="0.2">
      <c r="A820" s="216">
        <v>820</v>
      </c>
      <c r="B820" s="255">
        <v>80.12</v>
      </c>
      <c r="C820" s="210">
        <f>'soust.uk.JMK př.č.2'!$O$72+'soust.uk.JMK př.č.2'!$P$72</f>
        <v>18172</v>
      </c>
      <c r="D820" s="210">
        <f>'soust.uk.JMK př.č.2'!$L$72</f>
        <v>48</v>
      </c>
      <c r="E820" s="210">
        <f t="shared" si="36"/>
        <v>3750</v>
      </c>
      <c r="F820" s="210">
        <f t="shared" si="37"/>
        <v>2722</v>
      </c>
      <c r="G820" s="262"/>
      <c r="I820" s="262"/>
      <c r="J820" s="262"/>
      <c r="K820" s="217"/>
      <c r="L820" s="220"/>
      <c r="M820" s="220"/>
      <c r="N820" s="220"/>
      <c r="O820" s="220"/>
      <c r="P820" s="210">
        <f t="shared" si="38"/>
        <v>980</v>
      </c>
    </row>
    <row r="821" spans="1:16" x14ac:dyDescent="0.2">
      <c r="A821" s="216">
        <v>821</v>
      </c>
      <c r="B821" s="255">
        <v>80.14</v>
      </c>
      <c r="C821" s="210">
        <f>'soust.uk.JMK př.č.2'!$O$72+'soust.uk.JMK př.č.2'!$P$72</f>
        <v>18172</v>
      </c>
      <c r="D821" s="210">
        <f>'soust.uk.JMK př.č.2'!$L$72</f>
        <v>48</v>
      </c>
      <c r="E821" s="210">
        <f t="shared" si="36"/>
        <v>3749</v>
      </c>
      <c r="F821" s="210">
        <f t="shared" si="37"/>
        <v>2721</v>
      </c>
      <c r="G821" s="262"/>
      <c r="I821" s="262"/>
      <c r="J821" s="262"/>
      <c r="K821" s="217"/>
      <c r="L821" s="220"/>
      <c r="M821" s="220"/>
      <c r="N821" s="220"/>
      <c r="O821" s="220"/>
      <c r="P821" s="210">
        <f t="shared" si="38"/>
        <v>980</v>
      </c>
    </row>
    <row r="822" spans="1:16" x14ac:dyDescent="0.2">
      <c r="A822" s="216">
        <v>822</v>
      </c>
      <c r="B822" s="255">
        <v>80.16</v>
      </c>
      <c r="C822" s="210">
        <f>'soust.uk.JMK př.č.2'!$O$72+'soust.uk.JMK př.č.2'!$P$72</f>
        <v>18172</v>
      </c>
      <c r="D822" s="210">
        <f>'soust.uk.JMK př.č.2'!$L$72</f>
        <v>48</v>
      </c>
      <c r="E822" s="210">
        <f t="shared" si="36"/>
        <v>3747</v>
      </c>
      <c r="F822" s="210">
        <f t="shared" si="37"/>
        <v>2720</v>
      </c>
      <c r="G822" s="262"/>
      <c r="I822" s="262"/>
      <c r="J822" s="262"/>
      <c r="K822" s="217"/>
      <c r="L822" s="220"/>
      <c r="M822" s="220"/>
      <c r="N822" s="220"/>
      <c r="O822" s="220"/>
      <c r="P822" s="210">
        <f t="shared" si="38"/>
        <v>979</v>
      </c>
    </row>
    <row r="823" spans="1:16" x14ac:dyDescent="0.2">
      <c r="A823" s="216">
        <v>823</v>
      </c>
      <c r="B823" s="255">
        <v>80.180000000000007</v>
      </c>
      <c r="C823" s="210">
        <f>'soust.uk.JMK př.č.2'!$O$72+'soust.uk.JMK př.č.2'!$P$72</f>
        <v>18172</v>
      </c>
      <c r="D823" s="210">
        <f>'soust.uk.JMK př.č.2'!$L$72</f>
        <v>48</v>
      </c>
      <c r="E823" s="210">
        <f t="shared" si="36"/>
        <v>3747</v>
      </c>
      <c r="F823" s="210">
        <f t="shared" si="37"/>
        <v>2720</v>
      </c>
      <c r="G823" s="262"/>
      <c r="I823" s="262"/>
      <c r="J823" s="262"/>
      <c r="K823" s="217"/>
      <c r="L823" s="220"/>
      <c r="M823" s="220"/>
      <c r="N823" s="220"/>
      <c r="O823" s="220"/>
      <c r="P823" s="210">
        <f t="shared" si="38"/>
        <v>979</v>
      </c>
    </row>
    <row r="824" spans="1:16" x14ac:dyDescent="0.2">
      <c r="A824" s="216">
        <v>824</v>
      </c>
      <c r="B824" s="255">
        <v>80.2</v>
      </c>
      <c r="C824" s="210">
        <f>'soust.uk.JMK př.č.2'!$O$72+'soust.uk.JMK př.č.2'!$P$72</f>
        <v>18172</v>
      </c>
      <c r="D824" s="210">
        <f>'soust.uk.JMK př.č.2'!$L$72</f>
        <v>48</v>
      </c>
      <c r="E824" s="210">
        <f t="shared" si="36"/>
        <v>3746</v>
      </c>
      <c r="F824" s="210">
        <f t="shared" si="37"/>
        <v>2719</v>
      </c>
      <c r="G824" s="262"/>
      <c r="I824" s="262"/>
      <c r="J824" s="262"/>
      <c r="K824" s="217"/>
      <c r="L824" s="220"/>
      <c r="M824" s="220"/>
      <c r="N824" s="220"/>
      <c r="O824" s="220"/>
      <c r="P824" s="210">
        <f t="shared" si="38"/>
        <v>979</v>
      </c>
    </row>
    <row r="825" spans="1:16" x14ac:dyDescent="0.2">
      <c r="A825" s="216">
        <v>825</v>
      </c>
      <c r="B825" s="255">
        <v>80.22</v>
      </c>
      <c r="C825" s="210">
        <f>'soust.uk.JMK př.č.2'!$O$72+'soust.uk.JMK př.č.2'!$P$72</f>
        <v>18172</v>
      </c>
      <c r="D825" s="210">
        <f>'soust.uk.JMK př.č.2'!$L$72</f>
        <v>48</v>
      </c>
      <c r="E825" s="210">
        <f t="shared" si="36"/>
        <v>3744</v>
      </c>
      <c r="F825" s="210">
        <f t="shared" si="37"/>
        <v>2718</v>
      </c>
      <c r="G825" s="262"/>
      <c r="I825" s="262"/>
      <c r="J825" s="262"/>
      <c r="K825" s="217"/>
      <c r="L825" s="220"/>
      <c r="M825" s="220"/>
      <c r="N825" s="220"/>
      <c r="O825" s="220"/>
      <c r="P825" s="210">
        <f t="shared" si="38"/>
        <v>978</v>
      </c>
    </row>
    <row r="826" spans="1:16" x14ac:dyDescent="0.2">
      <c r="A826" s="216">
        <v>826</v>
      </c>
      <c r="B826" s="255">
        <v>80.239999999999995</v>
      </c>
      <c r="C826" s="210">
        <f>'soust.uk.JMK př.č.2'!$O$72+'soust.uk.JMK př.č.2'!$P$72</f>
        <v>18172</v>
      </c>
      <c r="D826" s="210">
        <f>'soust.uk.JMK př.č.2'!$L$72</f>
        <v>48</v>
      </c>
      <c r="E826" s="210">
        <f t="shared" si="36"/>
        <v>3744</v>
      </c>
      <c r="F826" s="210">
        <f t="shared" si="37"/>
        <v>2718</v>
      </c>
      <c r="G826" s="262"/>
      <c r="I826" s="262"/>
      <c r="J826" s="262"/>
      <c r="K826" s="217"/>
      <c r="L826" s="220"/>
      <c r="M826" s="220"/>
      <c r="N826" s="220"/>
      <c r="O826" s="220"/>
      <c r="P826" s="210">
        <f t="shared" si="38"/>
        <v>978</v>
      </c>
    </row>
    <row r="827" spans="1:16" x14ac:dyDescent="0.2">
      <c r="A827" s="216">
        <v>827</v>
      </c>
      <c r="B827" s="255">
        <v>80.260000000000005</v>
      </c>
      <c r="C827" s="210">
        <f>'soust.uk.JMK př.č.2'!$O$72+'soust.uk.JMK př.č.2'!$P$72</f>
        <v>18172</v>
      </c>
      <c r="D827" s="210">
        <f>'soust.uk.JMK př.č.2'!$L$72</f>
        <v>48</v>
      </c>
      <c r="E827" s="210">
        <f t="shared" si="36"/>
        <v>3743</v>
      </c>
      <c r="F827" s="210">
        <f t="shared" si="37"/>
        <v>2717</v>
      </c>
      <c r="G827" s="262"/>
      <c r="I827" s="262"/>
      <c r="J827" s="262"/>
      <c r="K827" s="217"/>
      <c r="L827" s="220"/>
      <c r="M827" s="220"/>
      <c r="N827" s="220"/>
      <c r="O827" s="220"/>
      <c r="P827" s="210">
        <f t="shared" si="38"/>
        <v>978</v>
      </c>
    </row>
    <row r="828" spans="1:16" x14ac:dyDescent="0.2">
      <c r="A828" s="216">
        <v>828</v>
      </c>
      <c r="B828" s="255">
        <v>80.28</v>
      </c>
      <c r="C828" s="210">
        <f>'soust.uk.JMK př.č.2'!$O$72+'soust.uk.JMK př.č.2'!$P$72</f>
        <v>18172</v>
      </c>
      <c r="D828" s="210">
        <f>'soust.uk.JMK př.č.2'!$L$72</f>
        <v>48</v>
      </c>
      <c r="E828" s="210">
        <f t="shared" si="36"/>
        <v>3742</v>
      </c>
      <c r="F828" s="210">
        <f t="shared" si="37"/>
        <v>2716</v>
      </c>
      <c r="G828" s="262"/>
      <c r="I828" s="262"/>
      <c r="J828" s="262"/>
      <c r="K828" s="217"/>
      <c r="L828" s="220"/>
      <c r="M828" s="220"/>
      <c r="N828" s="220"/>
      <c r="O828" s="220"/>
      <c r="P828" s="210">
        <f t="shared" si="38"/>
        <v>978</v>
      </c>
    </row>
    <row r="829" spans="1:16" x14ac:dyDescent="0.2">
      <c r="A829" s="216">
        <v>829</v>
      </c>
      <c r="B829" s="255">
        <v>80.290000000000006</v>
      </c>
      <c r="C829" s="210">
        <f>'soust.uk.JMK př.č.2'!$O$72+'soust.uk.JMK př.č.2'!$P$72</f>
        <v>18172</v>
      </c>
      <c r="D829" s="210">
        <f>'soust.uk.JMK př.č.2'!$L$72</f>
        <v>48</v>
      </c>
      <c r="E829" s="210">
        <f t="shared" si="36"/>
        <v>3742</v>
      </c>
      <c r="F829" s="210">
        <f t="shared" si="37"/>
        <v>2716</v>
      </c>
      <c r="G829" s="262"/>
      <c r="I829" s="262"/>
      <c r="J829" s="262"/>
      <c r="K829" s="217"/>
      <c r="L829" s="220"/>
      <c r="M829" s="220"/>
      <c r="N829" s="220"/>
      <c r="O829" s="220"/>
      <c r="P829" s="210">
        <f t="shared" si="38"/>
        <v>978</v>
      </c>
    </row>
    <row r="830" spans="1:16" x14ac:dyDescent="0.2">
      <c r="A830" s="216">
        <v>830</v>
      </c>
      <c r="B830" s="255">
        <v>80.31</v>
      </c>
      <c r="C830" s="210">
        <f>'soust.uk.JMK př.č.2'!$O$72+'soust.uk.JMK př.č.2'!$P$72</f>
        <v>18172</v>
      </c>
      <c r="D830" s="210">
        <f>'soust.uk.JMK př.č.2'!$L$72</f>
        <v>48</v>
      </c>
      <c r="E830" s="210">
        <f t="shared" si="36"/>
        <v>3740</v>
      </c>
      <c r="F830" s="210">
        <f t="shared" si="37"/>
        <v>2715</v>
      </c>
      <c r="G830" s="262"/>
      <c r="I830" s="262"/>
      <c r="J830" s="262"/>
      <c r="K830" s="217"/>
      <c r="L830" s="220"/>
      <c r="M830" s="220"/>
      <c r="N830" s="220"/>
      <c r="O830" s="220"/>
      <c r="P830" s="210">
        <f t="shared" si="38"/>
        <v>977</v>
      </c>
    </row>
    <row r="831" spans="1:16" x14ac:dyDescent="0.2">
      <c r="A831" s="216">
        <v>831</v>
      </c>
      <c r="B831" s="255">
        <v>80.33</v>
      </c>
      <c r="C831" s="210">
        <f>'soust.uk.JMK př.č.2'!$O$72+'soust.uk.JMK př.č.2'!$P$72</f>
        <v>18172</v>
      </c>
      <c r="D831" s="210">
        <f>'soust.uk.JMK př.č.2'!$L$72</f>
        <v>48</v>
      </c>
      <c r="E831" s="210">
        <f t="shared" si="36"/>
        <v>3740</v>
      </c>
      <c r="F831" s="210">
        <f t="shared" si="37"/>
        <v>2715</v>
      </c>
      <c r="G831" s="262"/>
      <c r="I831" s="262"/>
      <c r="J831" s="262"/>
      <c r="K831" s="217"/>
      <c r="L831" s="220"/>
      <c r="M831" s="220"/>
      <c r="N831" s="220"/>
      <c r="O831" s="220"/>
      <c r="P831" s="210">
        <f t="shared" si="38"/>
        <v>977</v>
      </c>
    </row>
    <row r="832" spans="1:16" x14ac:dyDescent="0.2">
      <c r="A832" s="216">
        <v>832</v>
      </c>
      <c r="B832" s="255">
        <v>80.349999999999994</v>
      </c>
      <c r="C832" s="210">
        <f>'soust.uk.JMK př.č.2'!$O$72+'soust.uk.JMK př.č.2'!$P$72</f>
        <v>18172</v>
      </c>
      <c r="D832" s="210">
        <f>'soust.uk.JMK př.č.2'!$L$72</f>
        <v>48</v>
      </c>
      <c r="E832" s="210">
        <f t="shared" si="36"/>
        <v>3739</v>
      </c>
      <c r="F832" s="210">
        <f t="shared" si="37"/>
        <v>2714</v>
      </c>
      <c r="G832" s="262"/>
      <c r="I832" s="262"/>
      <c r="J832" s="262"/>
      <c r="K832" s="217"/>
      <c r="L832" s="220"/>
      <c r="M832" s="220"/>
      <c r="N832" s="220"/>
      <c r="O832" s="220"/>
      <c r="P832" s="210">
        <f t="shared" si="38"/>
        <v>977</v>
      </c>
    </row>
    <row r="833" spans="1:16" x14ac:dyDescent="0.2">
      <c r="A833" s="216">
        <v>833</v>
      </c>
      <c r="B833" s="255">
        <v>80.37</v>
      </c>
      <c r="C833" s="210">
        <f>'soust.uk.JMK př.č.2'!$O$72+'soust.uk.JMK př.č.2'!$P$72</f>
        <v>18172</v>
      </c>
      <c r="D833" s="210">
        <f>'soust.uk.JMK př.č.2'!$L$72</f>
        <v>48</v>
      </c>
      <c r="E833" s="210">
        <f t="shared" si="36"/>
        <v>3738</v>
      </c>
      <c r="F833" s="210">
        <f t="shared" si="37"/>
        <v>2713</v>
      </c>
      <c r="G833" s="262"/>
      <c r="I833" s="262"/>
      <c r="J833" s="262"/>
      <c r="K833" s="217"/>
      <c r="L833" s="220"/>
      <c r="M833" s="220"/>
      <c r="N833" s="220"/>
      <c r="O833" s="220"/>
      <c r="P833" s="210">
        <f t="shared" si="38"/>
        <v>977</v>
      </c>
    </row>
    <row r="834" spans="1:16" x14ac:dyDescent="0.2">
      <c r="A834" s="216">
        <v>834</v>
      </c>
      <c r="B834" s="255">
        <v>80.39</v>
      </c>
      <c r="C834" s="210">
        <f>'soust.uk.JMK př.č.2'!$O$72+'soust.uk.JMK př.č.2'!$P$72</f>
        <v>18172</v>
      </c>
      <c r="D834" s="210">
        <f>'soust.uk.JMK př.č.2'!$L$72</f>
        <v>48</v>
      </c>
      <c r="E834" s="210">
        <f t="shared" si="36"/>
        <v>3738</v>
      </c>
      <c r="F834" s="210">
        <f t="shared" si="37"/>
        <v>2713</v>
      </c>
      <c r="G834" s="262"/>
      <c r="I834" s="262"/>
      <c r="J834" s="262"/>
      <c r="K834" s="217"/>
      <c r="L834" s="220"/>
      <c r="M834" s="220"/>
      <c r="N834" s="220"/>
      <c r="O834" s="220"/>
      <c r="P834" s="210">
        <f t="shared" si="38"/>
        <v>977</v>
      </c>
    </row>
    <row r="835" spans="1:16" x14ac:dyDescent="0.2">
      <c r="A835" s="216">
        <v>835</v>
      </c>
      <c r="B835" s="255">
        <v>80.41</v>
      </c>
      <c r="C835" s="210">
        <f>'soust.uk.JMK př.č.2'!$O$72+'soust.uk.JMK př.č.2'!$P$72</f>
        <v>18172</v>
      </c>
      <c r="D835" s="210">
        <f>'soust.uk.JMK př.č.2'!$L$72</f>
        <v>48</v>
      </c>
      <c r="E835" s="210">
        <f t="shared" si="36"/>
        <v>3736</v>
      </c>
      <c r="F835" s="210">
        <f t="shared" si="37"/>
        <v>2712</v>
      </c>
      <c r="G835" s="262"/>
      <c r="I835" s="262"/>
      <c r="J835" s="262"/>
      <c r="K835" s="217"/>
      <c r="L835" s="220"/>
      <c r="M835" s="220"/>
      <c r="N835" s="220"/>
      <c r="O835" s="220"/>
      <c r="P835" s="210">
        <f t="shared" si="38"/>
        <v>976</v>
      </c>
    </row>
    <row r="836" spans="1:16" x14ac:dyDescent="0.2">
      <c r="A836" s="216">
        <v>836</v>
      </c>
      <c r="B836" s="255">
        <v>80.430000000000007</v>
      </c>
      <c r="C836" s="210">
        <f>'soust.uk.JMK př.č.2'!$O$72+'soust.uk.JMK př.č.2'!$P$72</f>
        <v>18172</v>
      </c>
      <c r="D836" s="210">
        <f>'soust.uk.JMK př.č.2'!$L$72</f>
        <v>48</v>
      </c>
      <c r="E836" s="210">
        <f t="shared" si="36"/>
        <v>3735</v>
      </c>
      <c r="F836" s="210">
        <f t="shared" si="37"/>
        <v>2711</v>
      </c>
      <c r="G836" s="262"/>
      <c r="I836" s="262"/>
      <c r="J836" s="262"/>
      <c r="K836" s="217"/>
      <c r="L836" s="220"/>
      <c r="M836" s="220"/>
      <c r="N836" s="220"/>
      <c r="O836" s="220"/>
      <c r="P836" s="210">
        <f t="shared" si="38"/>
        <v>976</v>
      </c>
    </row>
    <row r="837" spans="1:16" x14ac:dyDescent="0.2">
      <c r="A837" s="216">
        <v>837</v>
      </c>
      <c r="B837" s="255">
        <v>80.45</v>
      </c>
      <c r="C837" s="210">
        <f>'soust.uk.JMK př.č.2'!$O$72+'soust.uk.JMK př.č.2'!$P$72</f>
        <v>18172</v>
      </c>
      <c r="D837" s="210">
        <f>'soust.uk.JMK př.č.2'!$L$72</f>
        <v>48</v>
      </c>
      <c r="E837" s="210">
        <f t="shared" si="36"/>
        <v>3735</v>
      </c>
      <c r="F837" s="210">
        <f t="shared" si="37"/>
        <v>2711</v>
      </c>
      <c r="G837" s="262"/>
      <c r="I837" s="262"/>
      <c r="J837" s="262"/>
      <c r="K837" s="217"/>
      <c r="L837" s="220"/>
      <c r="M837" s="220"/>
      <c r="N837" s="220"/>
      <c r="O837" s="220"/>
      <c r="P837" s="210">
        <f t="shared" si="38"/>
        <v>976</v>
      </c>
    </row>
    <row r="838" spans="1:16" x14ac:dyDescent="0.2">
      <c r="A838" s="216">
        <v>838</v>
      </c>
      <c r="B838" s="255">
        <v>80.459999999999994</v>
      </c>
      <c r="C838" s="210">
        <f>'soust.uk.JMK př.č.2'!$O$72+'soust.uk.JMK př.č.2'!$P$72</f>
        <v>18172</v>
      </c>
      <c r="D838" s="210">
        <f>'soust.uk.JMK př.č.2'!$L$72</f>
        <v>48</v>
      </c>
      <c r="E838" s="210">
        <f t="shared" si="36"/>
        <v>3734</v>
      </c>
      <c r="F838" s="210">
        <f t="shared" si="37"/>
        <v>2710</v>
      </c>
      <c r="G838" s="262"/>
      <c r="I838" s="262"/>
      <c r="J838" s="262"/>
      <c r="K838" s="217"/>
      <c r="L838" s="220"/>
      <c r="M838" s="220"/>
      <c r="N838" s="220"/>
      <c r="O838" s="220"/>
      <c r="P838" s="210">
        <f t="shared" si="38"/>
        <v>976</v>
      </c>
    </row>
    <row r="839" spans="1:16" x14ac:dyDescent="0.2">
      <c r="A839" s="216">
        <v>839</v>
      </c>
      <c r="B839" s="255">
        <v>80.48</v>
      </c>
      <c r="C839" s="210">
        <f>'soust.uk.JMK př.č.2'!$O$72+'soust.uk.JMK př.č.2'!$P$72</f>
        <v>18172</v>
      </c>
      <c r="D839" s="210">
        <f>'soust.uk.JMK př.č.2'!$L$72</f>
        <v>48</v>
      </c>
      <c r="E839" s="210">
        <f t="shared" si="36"/>
        <v>3734</v>
      </c>
      <c r="F839" s="210">
        <f t="shared" si="37"/>
        <v>2710</v>
      </c>
      <c r="G839" s="262"/>
      <c r="I839" s="262"/>
      <c r="J839" s="262"/>
      <c r="K839" s="217"/>
      <c r="L839" s="220"/>
      <c r="M839" s="220"/>
      <c r="N839" s="220"/>
      <c r="O839" s="220"/>
      <c r="P839" s="210">
        <f t="shared" si="38"/>
        <v>976</v>
      </c>
    </row>
    <row r="840" spans="1:16" x14ac:dyDescent="0.2">
      <c r="A840" s="216">
        <v>840</v>
      </c>
      <c r="B840" s="255">
        <v>80.5</v>
      </c>
      <c r="C840" s="210">
        <f>'soust.uk.JMK př.č.2'!$O$72+'soust.uk.JMK př.č.2'!$P$72</f>
        <v>18172</v>
      </c>
      <c r="D840" s="210">
        <f>'soust.uk.JMK př.č.2'!$L$72</f>
        <v>48</v>
      </c>
      <c r="E840" s="210">
        <f t="shared" si="36"/>
        <v>3732</v>
      </c>
      <c r="F840" s="210">
        <f t="shared" si="37"/>
        <v>2709</v>
      </c>
      <c r="G840" s="262"/>
      <c r="I840" s="262"/>
      <c r="J840" s="262"/>
      <c r="K840" s="217"/>
      <c r="L840" s="220"/>
      <c r="M840" s="220"/>
      <c r="N840" s="220"/>
      <c r="O840" s="220"/>
      <c r="P840" s="210">
        <f t="shared" si="38"/>
        <v>975</v>
      </c>
    </row>
    <row r="841" spans="1:16" x14ac:dyDescent="0.2">
      <c r="A841" s="216">
        <v>841</v>
      </c>
      <c r="B841" s="255">
        <v>80.52</v>
      </c>
      <c r="C841" s="210">
        <f>'soust.uk.JMK př.č.2'!$O$72+'soust.uk.JMK př.č.2'!$P$72</f>
        <v>18172</v>
      </c>
      <c r="D841" s="210">
        <f>'soust.uk.JMK př.č.2'!$L$72</f>
        <v>48</v>
      </c>
      <c r="E841" s="210">
        <f t="shared" si="36"/>
        <v>3731</v>
      </c>
      <c r="F841" s="210">
        <f t="shared" si="37"/>
        <v>2708</v>
      </c>
      <c r="G841" s="262"/>
      <c r="I841" s="262"/>
      <c r="J841" s="262"/>
      <c r="K841" s="217"/>
      <c r="L841" s="220"/>
      <c r="M841" s="220"/>
      <c r="N841" s="220"/>
      <c r="O841" s="220"/>
      <c r="P841" s="210">
        <f t="shared" si="38"/>
        <v>975</v>
      </c>
    </row>
    <row r="842" spans="1:16" x14ac:dyDescent="0.2">
      <c r="A842" s="216">
        <v>842</v>
      </c>
      <c r="B842" s="255">
        <v>80.540000000000006</v>
      </c>
      <c r="C842" s="210">
        <f>'soust.uk.JMK př.č.2'!$O$72+'soust.uk.JMK př.č.2'!$P$72</f>
        <v>18172</v>
      </c>
      <c r="D842" s="210">
        <f>'soust.uk.JMK př.č.2'!$L$72</f>
        <v>48</v>
      </c>
      <c r="E842" s="210">
        <f t="shared" si="36"/>
        <v>3731</v>
      </c>
      <c r="F842" s="210">
        <f t="shared" si="37"/>
        <v>2708</v>
      </c>
      <c r="G842" s="262"/>
      <c r="I842" s="262"/>
      <c r="J842" s="262"/>
      <c r="K842" s="217"/>
      <c r="L842" s="220"/>
      <c r="M842" s="220"/>
      <c r="N842" s="220"/>
      <c r="O842" s="220"/>
      <c r="P842" s="210">
        <f t="shared" si="38"/>
        <v>975</v>
      </c>
    </row>
    <row r="843" spans="1:16" x14ac:dyDescent="0.2">
      <c r="A843" s="216">
        <v>843</v>
      </c>
      <c r="B843" s="255">
        <v>80.56</v>
      </c>
      <c r="C843" s="210">
        <f>'soust.uk.JMK př.č.2'!$O$72+'soust.uk.JMK př.č.2'!$P$72</f>
        <v>18172</v>
      </c>
      <c r="D843" s="210">
        <f>'soust.uk.JMK př.č.2'!$L$72</f>
        <v>48</v>
      </c>
      <c r="E843" s="210">
        <f t="shared" si="36"/>
        <v>3730</v>
      </c>
      <c r="F843" s="210">
        <f t="shared" si="37"/>
        <v>2707</v>
      </c>
      <c r="G843" s="262"/>
      <c r="I843" s="262"/>
      <c r="J843" s="262"/>
      <c r="K843" s="217"/>
      <c r="L843" s="220"/>
      <c r="M843" s="220"/>
      <c r="N843" s="220"/>
      <c r="O843" s="220"/>
      <c r="P843" s="210">
        <f t="shared" si="38"/>
        <v>975</v>
      </c>
    </row>
    <row r="844" spans="1:16" x14ac:dyDescent="0.2">
      <c r="A844" s="216">
        <v>844</v>
      </c>
      <c r="B844" s="255">
        <v>80.58</v>
      </c>
      <c r="C844" s="210">
        <f>'soust.uk.JMK př.č.2'!$O$72+'soust.uk.JMK př.č.2'!$P$72</f>
        <v>18172</v>
      </c>
      <c r="D844" s="210">
        <f>'soust.uk.JMK př.č.2'!$L$72</f>
        <v>48</v>
      </c>
      <c r="E844" s="210">
        <f t="shared" si="36"/>
        <v>3728</v>
      </c>
      <c r="F844" s="210">
        <f t="shared" si="37"/>
        <v>2706</v>
      </c>
      <c r="G844" s="262"/>
      <c r="I844" s="262"/>
      <c r="J844" s="262"/>
      <c r="K844" s="217"/>
      <c r="L844" s="220"/>
      <c r="M844" s="220"/>
      <c r="N844" s="220"/>
      <c r="O844" s="220"/>
      <c r="P844" s="210">
        <f t="shared" si="38"/>
        <v>974</v>
      </c>
    </row>
    <row r="845" spans="1:16" x14ac:dyDescent="0.2">
      <c r="A845" s="216">
        <v>845</v>
      </c>
      <c r="B845" s="255">
        <v>80.599999999999994</v>
      </c>
      <c r="C845" s="210">
        <f>'soust.uk.JMK př.č.2'!$O$72+'soust.uk.JMK př.č.2'!$P$72</f>
        <v>18172</v>
      </c>
      <c r="D845" s="210">
        <f>'soust.uk.JMK př.č.2'!$L$72</f>
        <v>48</v>
      </c>
      <c r="E845" s="210">
        <f t="shared" si="36"/>
        <v>3728</v>
      </c>
      <c r="F845" s="210">
        <f t="shared" si="37"/>
        <v>2706</v>
      </c>
      <c r="G845" s="262"/>
      <c r="I845" s="262"/>
      <c r="J845" s="262"/>
      <c r="K845" s="217"/>
      <c r="L845" s="220"/>
      <c r="M845" s="220"/>
      <c r="N845" s="220"/>
      <c r="O845" s="220"/>
      <c r="P845" s="210">
        <f t="shared" si="38"/>
        <v>974</v>
      </c>
    </row>
    <row r="846" spans="1:16" x14ac:dyDescent="0.2">
      <c r="A846" s="216">
        <v>846</v>
      </c>
      <c r="B846" s="255">
        <v>80.61</v>
      </c>
      <c r="C846" s="210">
        <f>'soust.uk.JMK př.č.2'!$O$72+'soust.uk.JMK př.č.2'!$P$72</f>
        <v>18172</v>
      </c>
      <c r="D846" s="210">
        <f>'soust.uk.JMK př.č.2'!$L$72</f>
        <v>48</v>
      </c>
      <c r="E846" s="210">
        <f t="shared" ref="E846:E909" si="39">SUM(F846,P846,D846)</f>
        <v>3727</v>
      </c>
      <c r="F846" s="210">
        <f t="shared" ref="F846:F909" si="40">ROUND(1/B846*C846*12,0)</f>
        <v>2705</v>
      </c>
      <c r="G846" s="262"/>
      <c r="I846" s="262"/>
      <c r="J846" s="262"/>
      <c r="K846" s="217"/>
      <c r="L846" s="220"/>
      <c r="M846" s="220"/>
      <c r="N846" s="220"/>
      <c r="O846" s="220"/>
      <c r="P846" s="210">
        <f t="shared" si="38"/>
        <v>974</v>
      </c>
    </row>
    <row r="847" spans="1:16" x14ac:dyDescent="0.2">
      <c r="A847" s="216">
        <v>847</v>
      </c>
      <c r="B847" s="255">
        <v>80.63</v>
      </c>
      <c r="C847" s="210">
        <f>'soust.uk.JMK př.č.2'!$O$72+'soust.uk.JMK př.č.2'!$P$72</f>
        <v>18172</v>
      </c>
      <c r="D847" s="210">
        <f>'soust.uk.JMK př.č.2'!$L$72</f>
        <v>48</v>
      </c>
      <c r="E847" s="210">
        <f t="shared" si="39"/>
        <v>3727</v>
      </c>
      <c r="F847" s="210">
        <f t="shared" si="40"/>
        <v>2705</v>
      </c>
      <c r="G847" s="262"/>
      <c r="I847" s="262"/>
      <c r="J847" s="262"/>
      <c r="K847" s="217"/>
      <c r="L847" s="220"/>
      <c r="M847" s="220"/>
      <c r="N847" s="220"/>
      <c r="O847" s="220"/>
      <c r="P847" s="210">
        <f t="shared" ref="P847:P910" si="41">ROUND((F847*36%),0)</f>
        <v>974</v>
      </c>
    </row>
    <row r="848" spans="1:16" x14ac:dyDescent="0.2">
      <c r="A848" s="216">
        <v>848</v>
      </c>
      <c r="B848" s="255">
        <v>80.650000000000006</v>
      </c>
      <c r="C848" s="210">
        <f>'soust.uk.JMK př.č.2'!$O$72+'soust.uk.JMK př.č.2'!$P$72</f>
        <v>18172</v>
      </c>
      <c r="D848" s="210">
        <f>'soust.uk.JMK př.č.2'!$L$72</f>
        <v>48</v>
      </c>
      <c r="E848" s="210">
        <f t="shared" si="39"/>
        <v>3725</v>
      </c>
      <c r="F848" s="210">
        <f t="shared" si="40"/>
        <v>2704</v>
      </c>
      <c r="G848" s="262"/>
      <c r="I848" s="262"/>
      <c r="J848" s="262"/>
      <c r="K848" s="217"/>
      <c r="L848" s="220"/>
      <c r="M848" s="220"/>
      <c r="N848" s="220"/>
      <c r="O848" s="220"/>
      <c r="P848" s="210">
        <f t="shared" si="41"/>
        <v>973</v>
      </c>
    </row>
    <row r="849" spans="1:16" x14ac:dyDescent="0.2">
      <c r="A849" s="216">
        <v>849</v>
      </c>
      <c r="B849" s="255">
        <v>80.67</v>
      </c>
      <c r="C849" s="210">
        <f>'soust.uk.JMK př.č.2'!$O$72+'soust.uk.JMK př.č.2'!$P$72</f>
        <v>18172</v>
      </c>
      <c r="D849" s="210">
        <f>'soust.uk.JMK př.č.2'!$L$72</f>
        <v>48</v>
      </c>
      <c r="E849" s="210">
        <f t="shared" si="39"/>
        <v>3724</v>
      </c>
      <c r="F849" s="210">
        <f t="shared" si="40"/>
        <v>2703</v>
      </c>
      <c r="G849" s="262"/>
      <c r="I849" s="262"/>
      <c r="J849" s="262"/>
      <c r="K849" s="217"/>
      <c r="L849" s="220"/>
      <c r="M849" s="220"/>
      <c r="N849" s="220"/>
      <c r="O849" s="220"/>
      <c r="P849" s="210">
        <f t="shared" si="41"/>
        <v>973</v>
      </c>
    </row>
    <row r="850" spans="1:16" x14ac:dyDescent="0.2">
      <c r="A850" s="216">
        <v>850</v>
      </c>
      <c r="B850" s="255">
        <v>80.69</v>
      </c>
      <c r="C850" s="210">
        <f>'soust.uk.JMK př.č.2'!$O$72+'soust.uk.JMK př.č.2'!$P$72</f>
        <v>18172</v>
      </c>
      <c r="D850" s="210">
        <f>'soust.uk.JMK př.č.2'!$L$72</f>
        <v>48</v>
      </c>
      <c r="E850" s="210">
        <f t="shared" si="39"/>
        <v>3723</v>
      </c>
      <c r="F850" s="210">
        <f t="shared" si="40"/>
        <v>2702</v>
      </c>
      <c r="G850" s="262"/>
      <c r="I850" s="262"/>
      <c r="J850" s="262"/>
      <c r="K850" s="217"/>
      <c r="L850" s="220"/>
      <c r="M850" s="220"/>
      <c r="N850" s="220"/>
      <c r="O850" s="220"/>
      <c r="P850" s="210">
        <f t="shared" si="41"/>
        <v>973</v>
      </c>
    </row>
    <row r="851" spans="1:16" x14ac:dyDescent="0.2">
      <c r="A851" s="216">
        <v>851</v>
      </c>
      <c r="B851" s="255">
        <v>80.709999999999994</v>
      </c>
      <c r="C851" s="210">
        <f>'soust.uk.JMK př.č.2'!$O$72+'soust.uk.JMK př.č.2'!$P$72</f>
        <v>18172</v>
      </c>
      <c r="D851" s="210">
        <f>'soust.uk.JMK př.č.2'!$L$72</f>
        <v>48</v>
      </c>
      <c r="E851" s="210">
        <f t="shared" si="39"/>
        <v>3723</v>
      </c>
      <c r="F851" s="210">
        <f t="shared" si="40"/>
        <v>2702</v>
      </c>
      <c r="G851" s="262"/>
      <c r="I851" s="262"/>
      <c r="J851" s="262"/>
      <c r="K851" s="217"/>
      <c r="L851" s="220"/>
      <c r="M851" s="220"/>
      <c r="N851" s="220"/>
      <c r="O851" s="220"/>
      <c r="P851" s="210">
        <f t="shared" si="41"/>
        <v>973</v>
      </c>
    </row>
    <row r="852" spans="1:16" x14ac:dyDescent="0.2">
      <c r="A852" s="216">
        <v>852</v>
      </c>
      <c r="B852" s="255">
        <v>80.73</v>
      </c>
      <c r="C852" s="210">
        <f>'soust.uk.JMK př.č.2'!$O$72+'soust.uk.JMK př.č.2'!$P$72</f>
        <v>18172</v>
      </c>
      <c r="D852" s="210">
        <f>'soust.uk.JMK př.č.2'!$L$72</f>
        <v>48</v>
      </c>
      <c r="E852" s="210">
        <f t="shared" si="39"/>
        <v>3721</v>
      </c>
      <c r="F852" s="210">
        <f t="shared" si="40"/>
        <v>2701</v>
      </c>
      <c r="G852" s="262"/>
      <c r="I852" s="262"/>
      <c r="J852" s="262"/>
      <c r="K852" s="217"/>
      <c r="L852" s="220"/>
      <c r="M852" s="220"/>
      <c r="N852" s="220"/>
      <c r="O852" s="220"/>
      <c r="P852" s="210">
        <f t="shared" si="41"/>
        <v>972</v>
      </c>
    </row>
    <row r="853" spans="1:16" x14ac:dyDescent="0.2">
      <c r="A853" s="216">
        <v>853</v>
      </c>
      <c r="B853" s="255">
        <v>80.739999999999995</v>
      </c>
      <c r="C853" s="210">
        <f>'soust.uk.JMK př.č.2'!$O$72+'soust.uk.JMK př.č.2'!$P$72</f>
        <v>18172</v>
      </c>
      <c r="D853" s="210">
        <f>'soust.uk.JMK př.č.2'!$L$72</f>
        <v>48</v>
      </c>
      <c r="E853" s="210">
        <f t="shared" si="39"/>
        <v>3721</v>
      </c>
      <c r="F853" s="210">
        <f t="shared" si="40"/>
        <v>2701</v>
      </c>
      <c r="G853" s="262"/>
      <c r="I853" s="262"/>
      <c r="J853" s="262"/>
      <c r="K853" s="217"/>
      <c r="L853" s="220"/>
      <c r="M853" s="220"/>
      <c r="N853" s="220"/>
      <c r="O853" s="220"/>
      <c r="P853" s="210">
        <f t="shared" si="41"/>
        <v>972</v>
      </c>
    </row>
    <row r="854" spans="1:16" x14ac:dyDescent="0.2">
      <c r="A854" s="216">
        <v>854</v>
      </c>
      <c r="B854" s="255">
        <v>80.760000000000005</v>
      </c>
      <c r="C854" s="210">
        <f>'soust.uk.JMK př.č.2'!$O$72+'soust.uk.JMK př.č.2'!$P$72</f>
        <v>18172</v>
      </c>
      <c r="D854" s="210">
        <f>'soust.uk.JMK př.č.2'!$L$72</f>
        <v>48</v>
      </c>
      <c r="E854" s="210">
        <f t="shared" si="39"/>
        <v>3720</v>
      </c>
      <c r="F854" s="210">
        <f t="shared" si="40"/>
        <v>2700</v>
      </c>
      <c r="G854" s="262"/>
      <c r="I854" s="262"/>
      <c r="J854" s="262"/>
      <c r="K854" s="217"/>
      <c r="L854" s="220"/>
      <c r="M854" s="220"/>
      <c r="N854" s="220"/>
      <c r="O854" s="220"/>
      <c r="P854" s="210">
        <f t="shared" si="41"/>
        <v>972</v>
      </c>
    </row>
    <row r="855" spans="1:16" x14ac:dyDescent="0.2">
      <c r="A855" s="216">
        <v>855</v>
      </c>
      <c r="B855" s="255">
        <v>80.78</v>
      </c>
      <c r="C855" s="210">
        <f>'soust.uk.JMK př.č.2'!$O$72+'soust.uk.JMK př.č.2'!$P$72</f>
        <v>18172</v>
      </c>
      <c r="D855" s="210">
        <f>'soust.uk.JMK př.č.2'!$L$72</f>
        <v>48</v>
      </c>
      <c r="E855" s="210">
        <f t="shared" si="39"/>
        <v>3719</v>
      </c>
      <c r="F855" s="210">
        <f t="shared" si="40"/>
        <v>2699</v>
      </c>
      <c r="G855" s="262"/>
      <c r="I855" s="262"/>
      <c r="J855" s="262"/>
      <c r="K855" s="217"/>
      <c r="L855" s="220"/>
      <c r="M855" s="220"/>
      <c r="N855" s="220"/>
      <c r="O855" s="220"/>
      <c r="P855" s="210">
        <f t="shared" si="41"/>
        <v>972</v>
      </c>
    </row>
    <row r="856" spans="1:16" x14ac:dyDescent="0.2">
      <c r="A856" s="216">
        <v>856</v>
      </c>
      <c r="B856" s="255">
        <v>80.8</v>
      </c>
      <c r="C856" s="210">
        <f>'soust.uk.JMK př.č.2'!$O$72+'soust.uk.JMK př.č.2'!$P$72</f>
        <v>18172</v>
      </c>
      <c r="D856" s="210">
        <f>'soust.uk.JMK př.č.2'!$L$72</f>
        <v>48</v>
      </c>
      <c r="E856" s="210">
        <f t="shared" si="39"/>
        <v>3719</v>
      </c>
      <c r="F856" s="210">
        <f t="shared" si="40"/>
        <v>2699</v>
      </c>
      <c r="G856" s="262"/>
      <c r="I856" s="262"/>
      <c r="J856" s="262"/>
      <c r="K856" s="217"/>
      <c r="L856" s="220"/>
      <c r="M856" s="220"/>
      <c r="N856" s="220"/>
      <c r="O856" s="220"/>
      <c r="P856" s="210">
        <f t="shared" si="41"/>
        <v>972</v>
      </c>
    </row>
    <row r="857" spans="1:16" x14ac:dyDescent="0.2">
      <c r="A857" s="216">
        <v>857</v>
      </c>
      <c r="B857" s="255">
        <v>80.819999999999993</v>
      </c>
      <c r="C857" s="210">
        <f>'soust.uk.JMK př.č.2'!$O$72+'soust.uk.JMK př.č.2'!$P$72</f>
        <v>18172</v>
      </c>
      <c r="D857" s="210">
        <f>'soust.uk.JMK př.č.2'!$L$72</f>
        <v>48</v>
      </c>
      <c r="E857" s="210">
        <f t="shared" si="39"/>
        <v>3717</v>
      </c>
      <c r="F857" s="210">
        <f t="shared" si="40"/>
        <v>2698</v>
      </c>
      <c r="G857" s="262"/>
      <c r="I857" s="262"/>
      <c r="J857" s="262"/>
      <c r="K857" s="217"/>
      <c r="L857" s="220"/>
      <c r="M857" s="220"/>
      <c r="N857" s="220"/>
      <c r="O857" s="220"/>
      <c r="P857" s="210">
        <f t="shared" si="41"/>
        <v>971</v>
      </c>
    </row>
    <row r="858" spans="1:16" x14ac:dyDescent="0.2">
      <c r="A858" s="216">
        <v>858</v>
      </c>
      <c r="B858" s="255">
        <v>80.84</v>
      </c>
      <c r="C858" s="210">
        <f>'soust.uk.JMK př.č.2'!$O$72+'soust.uk.JMK př.č.2'!$P$72</f>
        <v>18172</v>
      </c>
      <c r="D858" s="210">
        <f>'soust.uk.JMK př.č.2'!$L$72</f>
        <v>48</v>
      </c>
      <c r="E858" s="210">
        <f t="shared" si="39"/>
        <v>3716</v>
      </c>
      <c r="F858" s="210">
        <f t="shared" si="40"/>
        <v>2697</v>
      </c>
      <c r="G858" s="262"/>
      <c r="I858" s="262"/>
      <c r="J858" s="262"/>
      <c r="K858" s="217"/>
      <c r="L858" s="220"/>
      <c r="M858" s="220"/>
      <c r="N858" s="220"/>
      <c r="O858" s="220"/>
      <c r="P858" s="210">
        <f t="shared" si="41"/>
        <v>971</v>
      </c>
    </row>
    <row r="859" spans="1:16" x14ac:dyDescent="0.2">
      <c r="A859" s="216">
        <v>859</v>
      </c>
      <c r="B859" s="255">
        <v>80.849999999999994</v>
      </c>
      <c r="C859" s="210">
        <f>'soust.uk.JMK př.č.2'!$O$72+'soust.uk.JMK př.č.2'!$P$72</f>
        <v>18172</v>
      </c>
      <c r="D859" s="210">
        <f>'soust.uk.JMK př.č.2'!$L$72</f>
        <v>48</v>
      </c>
      <c r="E859" s="210">
        <f t="shared" si="39"/>
        <v>3716</v>
      </c>
      <c r="F859" s="210">
        <f t="shared" si="40"/>
        <v>2697</v>
      </c>
      <c r="G859" s="262"/>
      <c r="I859" s="262"/>
      <c r="J859" s="262"/>
      <c r="K859" s="217"/>
      <c r="L859" s="220"/>
      <c r="M859" s="220"/>
      <c r="N859" s="220"/>
      <c r="O859" s="220"/>
      <c r="P859" s="210">
        <f t="shared" si="41"/>
        <v>971</v>
      </c>
    </row>
    <row r="860" spans="1:16" x14ac:dyDescent="0.2">
      <c r="A860" s="216">
        <v>860</v>
      </c>
      <c r="B860" s="255">
        <v>80.87</v>
      </c>
      <c r="C860" s="210">
        <f>'soust.uk.JMK př.č.2'!$O$72+'soust.uk.JMK př.č.2'!$P$72</f>
        <v>18172</v>
      </c>
      <c r="D860" s="210">
        <f>'soust.uk.JMK př.č.2'!$L$72</f>
        <v>48</v>
      </c>
      <c r="E860" s="210">
        <f t="shared" si="39"/>
        <v>3715</v>
      </c>
      <c r="F860" s="210">
        <f t="shared" si="40"/>
        <v>2696</v>
      </c>
      <c r="G860" s="262"/>
      <c r="I860" s="262"/>
      <c r="J860" s="262"/>
      <c r="K860" s="217"/>
      <c r="L860" s="220"/>
      <c r="M860" s="220"/>
      <c r="N860" s="220"/>
      <c r="O860" s="220"/>
      <c r="P860" s="210">
        <f t="shared" si="41"/>
        <v>971</v>
      </c>
    </row>
    <row r="861" spans="1:16" x14ac:dyDescent="0.2">
      <c r="A861" s="216">
        <v>861</v>
      </c>
      <c r="B861" s="255">
        <v>80.89</v>
      </c>
      <c r="C861" s="210">
        <f>'soust.uk.JMK př.č.2'!$O$72+'soust.uk.JMK př.č.2'!$P$72</f>
        <v>18172</v>
      </c>
      <c r="D861" s="210">
        <f>'soust.uk.JMK př.č.2'!$L$72</f>
        <v>48</v>
      </c>
      <c r="E861" s="210">
        <f t="shared" si="39"/>
        <v>3715</v>
      </c>
      <c r="F861" s="210">
        <f t="shared" si="40"/>
        <v>2696</v>
      </c>
      <c r="G861" s="262"/>
      <c r="I861" s="262"/>
      <c r="J861" s="262"/>
      <c r="K861" s="217"/>
      <c r="L861" s="220"/>
      <c r="M861" s="220"/>
      <c r="N861" s="220"/>
      <c r="O861" s="220"/>
      <c r="P861" s="210">
        <f t="shared" si="41"/>
        <v>971</v>
      </c>
    </row>
    <row r="862" spans="1:16" x14ac:dyDescent="0.2">
      <c r="A862" s="216">
        <v>862</v>
      </c>
      <c r="B862" s="255">
        <v>80.91</v>
      </c>
      <c r="C862" s="210">
        <f>'soust.uk.JMK př.č.2'!$O$72+'soust.uk.JMK př.č.2'!$P$72</f>
        <v>18172</v>
      </c>
      <c r="D862" s="210">
        <f>'soust.uk.JMK př.č.2'!$L$72</f>
        <v>48</v>
      </c>
      <c r="E862" s="210">
        <f t="shared" si="39"/>
        <v>3713</v>
      </c>
      <c r="F862" s="210">
        <f t="shared" si="40"/>
        <v>2695</v>
      </c>
      <c r="G862" s="262"/>
      <c r="I862" s="262"/>
      <c r="J862" s="262"/>
      <c r="K862" s="217"/>
      <c r="L862" s="220"/>
      <c r="M862" s="220"/>
      <c r="N862" s="220"/>
      <c r="O862" s="220"/>
      <c r="P862" s="210">
        <f t="shared" si="41"/>
        <v>970</v>
      </c>
    </row>
    <row r="863" spans="1:16" x14ac:dyDescent="0.2">
      <c r="A863" s="216">
        <v>863</v>
      </c>
      <c r="B863" s="255">
        <v>80.930000000000007</v>
      </c>
      <c r="C863" s="210">
        <f>'soust.uk.JMK př.č.2'!$O$72+'soust.uk.JMK př.č.2'!$P$72</f>
        <v>18172</v>
      </c>
      <c r="D863" s="210">
        <f>'soust.uk.JMK př.č.2'!$L$72</f>
        <v>48</v>
      </c>
      <c r="E863" s="210">
        <f t="shared" si="39"/>
        <v>3712</v>
      </c>
      <c r="F863" s="210">
        <f t="shared" si="40"/>
        <v>2694</v>
      </c>
      <c r="G863" s="262"/>
      <c r="I863" s="262"/>
      <c r="J863" s="262"/>
      <c r="K863" s="217"/>
      <c r="L863" s="220"/>
      <c r="M863" s="220"/>
      <c r="N863" s="220"/>
      <c r="O863" s="220"/>
      <c r="P863" s="210">
        <f t="shared" si="41"/>
        <v>970</v>
      </c>
    </row>
    <row r="864" spans="1:16" x14ac:dyDescent="0.2">
      <c r="A864" s="216">
        <v>864</v>
      </c>
      <c r="B864" s="255">
        <v>80.95</v>
      </c>
      <c r="C864" s="210">
        <f>'soust.uk.JMK př.č.2'!$O$72+'soust.uk.JMK př.č.2'!$P$72</f>
        <v>18172</v>
      </c>
      <c r="D864" s="210">
        <f>'soust.uk.JMK př.č.2'!$L$72</f>
        <v>48</v>
      </c>
      <c r="E864" s="210">
        <f t="shared" si="39"/>
        <v>3712</v>
      </c>
      <c r="F864" s="210">
        <f t="shared" si="40"/>
        <v>2694</v>
      </c>
      <c r="G864" s="262"/>
      <c r="I864" s="262"/>
      <c r="J864" s="262"/>
      <c r="K864" s="217"/>
      <c r="L864" s="220"/>
      <c r="M864" s="220"/>
      <c r="N864" s="220"/>
      <c r="O864" s="220"/>
      <c r="P864" s="210">
        <f t="shared" si="41"/>
        <v>970</v>
      </c>
    </row>
    <row r="865" spans="1:16" x14ac:dyDescent="0.2">
      <c r="A865" s="216">
        <v>865</v>
      </c>
      <c r="B865" s="255">
        <v>80.959999999999994</v>
      </c>
      <c r="C865" s="210">
        <f>'soust.uk.JMK př.č.2'!$O$72+'soust.uk.JMK př.č.2'!$P$72</f>
        <v>18172</v>
      </c>
      <c r="D865" s="210">
        <f>'soust.uk.JMK př.č.2'!$L$72</f>
        <v>48</v>
      </c>
      <c r="E865" s="210">
        <f t="shared" si="39"/>
        <v>3710</v>
      </c>
      <c r="F865" s="210">
        <f t="shared" si="40"/>
        <v>2693</v>
      </c>
      <c r="G865" s="262"/>
      <c r="I865" s="262"/>
      <c r="J865" s="262"/>
      <c r="K865" s="217"/>
      <c r="L865" s="220"/>
      <c r="M865" s="220"/>
      <c r="N865" s="220"/>
      <c r="O865" s="220"/>
      <c r="P865" s="210">
        <f t="shared" si="41"/>
        <v>969</v>
      </c>
    </row>
    <row r="866" spans="1:16" x14ac:dyDescent="0.2">
      <c r="A866" s="216">
        <v>866</v>
      </c>
      <c r="B866" s="255">
        <v>80.98</v>
      </c>
      <c r="C866" s="210">
        <f>'soust.uk.JMK př.č.2'!$O$72+'soust.uk.JMK př.č.2'!$P$72</f>
        <v>18172</v>
      </c>
      <c r="D866" s="210">
        <f>'soust.uk.JMK př.č.2'!$L$72</f>
        <v>48</v>
      </c>
      <c r="E866" s="210">
        <f t="shared" si="39"/>
        <v>3710</v>
      </c>
      <c r="F866" s="210">
        <f t="shared" si="40"/>
        <v>2693</v>
      </c>
      <c r="G866" s="262"/>
      <c r="I866" s="262"/>
      <c r="J866" s="262"/>
      <c r="K866" s="217"/>
      <c r="L866" s="220"/>
      <c r="M866" s="220"/>
      <c r="N866" s="220"/>
      <c r="O866" s="220"/>
      <c r="P866" s="210">
        <f t="shared" si="41"/>
        <v>969</v>
      </c>
    </row>
    <row r="867" spans="1:16" x14ac:dyDescent="0.2">
      <c r="A867" s="216">
        <v>867</v>
      </c>
      <c r="B867" s="255">
        <v>81</v>
      </c>
      <c r="C867" s="210">
        <f>'soust.uk.JMK př.č.2'!$O$72+'soust.uk.JMK př.č.2'!$P$72</f>
        <v>18172</v>
      </c>
      <c r="D867" s="210">
        <f>'soust.uk.JMK př.č.2'!$L$72</f>
        <v>48</v>
      </c>
      <c r="E867" s="210">
        <f t="shared" si="39"/>
        <v>3709</v>
      </c>
      <c r="F867" s="210">
        <f t="shared" si="40"/>
        <v>2692</v>
      </c>
      <c r="G867" s="262"/>
      <c r="I867" s="262"/>
      <c r="J867" s="262"/>
      <c r="K867" s="217"/>
      <c r="L867" s="220"/>
      <c r="M867" s="220"/>
      <c r="N867" s="220"/>
      <c r="O867" s="220"/>
      <c r="P867" s="210">
        <f t="shared" si="41"/>
        <v>969</v>
      </c>
    </row>
    <row r="868" spans="1:16" x14ac:dyDescent="0.2">
      <c r="A868" s="216">
        <v>868</v>
      </c>
      <c r="B868" s="255">
        <v>81.02</v>
      </c>
      <c r="C868" s="210">
        <f>'soust.uk.JMK př.č.2'!$O$72+'soust.uk.JMK př.č.2'!$P$72</f>
        <v>18172</v>
      </c>
      <c r="D868" s="210">
        <f>'soust.uk.JMK př.č.2'!$L$72</f>
        <v>48</v>
      </c>
      <c r="E868" s="210">
        <f t="shared" si="39"/>
        <v>3708</v>
      </c>
      <c r="F868" s="210">
        <f t="shared" si="40"/>
        <v>2691</v>
      </c>
      <c r="G868" s="262"/>
      <c r="I868" s="262"/>
      <c r="J868" s="262"/>
      <c r="K868" s="217"/>
      <c r="L868" s="220"/>
      <c r="M868" s="220"/>
      <c r="N868" s="220"/>
      <c r="O868" s="220"/>
      <c r="P868" s="210">
        <f t="shared" si="41"/>
        <v>969</v>
      </c>
    </row>
    <row r="869" spans="1:16" x14ac:dyDescent="0.2">
      <c r="A869" s="216">
        <v>869</v>
      </c>
      <c r="B869" s="255">
        <v>81.040000000000006</v>
      </c>
      <c r="C869" s="210">
        <f>'soust.uk.JMK př.č.2'!$O$72+'soust.uk.JMK př.č.2'!$P$72</f>
        <v>18172</v>
      </c>
      <c r="D869" s="210">
        <f>'soust.uk.JMK př.č.2'!$L$72</f>
        <v>48</v>
      </c>
      <c r="E869" s="210">
        <f t="shared" si="39"/>
        <v>3708</v>
      </c>
      <c r="F869" s="210">
        <f t="shared" si="40"/>
        <v>2691</v>
      </c>
      <c r="G869" s="262"/>
      <c r="I869" s="262"/>
      <c r="J869" s="262"/>
      <c r="K869" s="217"/>
      <c r="L869" s="220"/>
      <c r="M869" s="220"/>
      <c r="N869" s="220"/>
      <c r="O869" s="220"/>
      <c r="P869" s="210">
        <f t="shared" si="41"/>
        <v>969</v>
      </c>
    </row>
    <row r="870" spans="1:16" x14ac:dyDescent="0.2">
      <c r="A870" s="216">
        <v>870</v>
      </c>
      <c r="B870" s="255">
        <v>81.06</v>
      </c>
      <c r="C870" s="210">
        <f>'soust.uk.JMK př.č.2'!$O$72+'soust.uk.JMK př.č.2'!$P$72</f>
        <v>18172</v>
      </c>
      <c r="D870" s="210">
        <f>'soust.uk.JMK př.č.2'!$L$72</f>
        <v>48</v>
      </c>
      <c r="E870" s="210">
        <f t="shared" si="39"/>
        <v>3706</v>
      </c>
      <c r="F870" s="210">
        <f t="shared" si="40"/>
        <v>2690</v>
      </c>
      <c r="G870" s="262"/>
      <c r="I870" s="262"/>
      <c r="J870" s="262"/>
      <c r="K870" s="217"/>
      <c r="L870" s="220"/>
      <c r="M870" s="220"/>
      <c r="N870" s="220"/>
      <c r="O870" s="220"/>
      <c r="P870" s="210">
        <f t="shared" si="41"/>
        <v>968</v>
      </c>
    </row>
    <row r="871" spans="1:16" x14ac:dyDescent="0.2">
      <c r="A871" s="216">
        <v>871</v>
      </c>
      <c r="B871" s="255">
        <v>81.069999999999993</v>
      </c>
      <c r="C871" s="210">
        <f>'soust.uk.JMK př.č.2'!$O$72+'soust.uk.JMK př.č.2'!$P$72</f>
        <v>18172</v>
      </c>
      <c r="D871" s="210">
        <f>'soust.uk.JMK př.č.2'!$L$72</f>
        <v>48</v>
      </c>
      <c r="E871" s="210">
        <f t="shared" si="39"/>
        <v>3706</v>
      </c>
      <c r="F871" s="210">
        <f t="shared" si="40"/>
        <v>2690</v>
      </c>
      <c r="G871" s="262"/>
      <c r="I871" s="262"/>
      <c r="J871" s="262"/>
      <c r="K871" s="217"/>
      <c r="L871" s="220"/>
      <c r="M871" s="220"/>
      <c r="N871" s="220"/>
      <c r="O871" s="220"/>
      <c r="P871" s="210">
        <f t="shared" si="41"/>
        <v>968</v>
      </c>
    </row>
    <row r="872" spans="1:16" x14ac:dyDescent="0.2">
      <c r="A872" s="216">
        <v>872</v>
      </c>
      <c r="B872" s="255">
        <v>81.09</v>
      </c>
      <c r="C872" s="210">
        <f>'soust.uk.JMK př.č.2'!$O$72+'soust.uk.JMK př.č.2'!$P$72</f>
        <v>18172</v>
      </c>
      <c r="D872" s="210">
        <f>'soust.uk.JMK př.č.2'!$L$72</f>
        <v>48</v>
      </c>
      <c r="E872" s="210">
        <f t="shared" si="39"/>
        <v>3705</v>
      </c>
      <c r="F872" s="210">
        <f t="shared" si="40"/>
        <v>2689</v>
      </c>
      <c r="G872" s="262"/>
      <c r="I872" s="262"/>
      <c r="J872" s="262"/>
      <c r="K872" s="217"/>
      <c r="L872" s="220"/>
      <c r="M872" s="220"/>
      <c r="N872" s="220"/>
      <c r="O872" s="220"/>
      <c r="P872" s="210">
        <f t="shared" si="41"/>
        <v>968</v>
      </c>
    </row>
    <row r="873" spans="1:16" x14ac:dyDescent="0.2">
      <c r="A873" s="216">
        <v>873</v>
      </c>
      <c r="B873" s="255">
        <v>81.11</v>
      </c>
      <c r="C873" s="210">
        <f>'soust.uk.JMK př.č.2'!$O$72+'soust.uk.JMK př.č.2'!$P$72</f>
        <v>18172</v>
      </c>
      <c r="D873" s="210">
        <f>'soust.uk.JMK př.č.2'!$L$72</f>
        <v>48</v>
      </c>
      <c r="E873" s="210">
        <f t="shared" si="39"/>
        <v>3704</v>
      </c>
      <c r="F873" s="210">
        <f t="shared" si="40"/>
        <v>2688</v>
      </c>
      <c r="G873" s="262"/>
      <c r="I873" s="262"/>
      <c r="J873" s="262"/>
      <c r="K873" s="217"/>
      <c r="L873" s="220"/>
      <c r="M873" s="220"/>
      <c r="N873" s="220"/>
      <c r="O873" s="220"/>
      <c r="P873" s="210">
        <f t="shared" si="41"/>
        <v>968</v>
      </c>
    </row>
    <row r="874" spans="1:16" x14ac:dyDescent="0.2">
      <c r="A874" s="216">
        <v>874</v>
      </c>
      <c r="B874" s="255">
        <v>81.13</v>
      </c>
      <c r="C874" s="210">
        <f>'soust.uk.JMK př.č.2'!$O$72+'soust.uk.JMK př.č.2'!$P$72</f>
        <v>18172</v>
      </c>
      <c r="D874" s="210">
        <f>'soust.uk.JMK př.č.2'!$L$72</f>
        <v>48</v>
      </c>
      <c r="E874" s="210">
        <f t="shared" si="39"/>
        <v>3704</v>
      </c>
      <c r="F874" s="210">
        <f t="shared" si="40"/>
        <v>2688</v>
      </c>
      <c r="G874" s="262"/>
      <c r="I874" s="262"/>
      <c r="J874" s="262"/>
      <c r="K874" s="217"/>
      <c r="L874" s="220"/>
      <c r="M874" s="220"/>
      <c r="N874" s="220"/>
      <c r="O874" s="220"/>
      <c r="P874" s="210">
        <f t="shared" si="41"/>
        <v>968</v>
      </c>
    </row>
    <row r="875" spans="1:16" x14ac:dyDescent="0.2">
      <c r="A875" s="216">
        <v>875</v>
      </c>
      <c r="B875" s="255">
        <v>81.150000000000006</v>
      </c>
      <c r="C875" s="210">
        <f>'soust.uk.JMK př.č.2'!$O$72+'soust.uk.JMK př.č.2'!$P$72</f>
        <v>18172</v>
      </c>
      <c r="D875" s="210">
        <f>'soust.uk.JMK př.č.2'!$L$72</f>
        <v>48</v>
      </c>
      <c r="E875" s="210">
        <f t="shared" si="39"/>
        <v>3702</v>
      </c>
      <c r="F875" s="210">
        <f t="shared" si="40"/>
        <v>2687</v>
      </c>
      <c r="G875" s="262"/>
      <c r="I875" s="262"/>
      <c r="J875" s="262"/>
      <c r="K875" s="217"/>
      <c r="L875" s="220"/>
      <c r="M875" s="220"/>
      <c r="N875" s="220"/>
      <c r="O875" s="220"/>
      <c r="P875" s="210">
        <f t="shared" si="41"/>
        <v>967</v>
      </c>
    </row>
    <row r="876" spans="1:16" x14ac:dyDescent="0.2">
      <c r="A876" s="216">
        <v>876</v>
      </c>
      <c r="B876" s="255">
        <v>81.16</v>
      </c>
      <c r="C876" s="210">
        <f>'soust.uk.JMK př.č.2'!$O$72+'soust.uk.JMK př.č.2'!$P$72</f>
        <v>18172</v>
      </c>
      <c r="D876" s="210">
        <f>'soust.uk.JMK př.č.2'!$L$72</f>
        <v>48</v>
      </c>
      <c r="E876" s="210">
        <f t="shared" si="39"/>
        <v>3702</v>
      </c>
      <c r="F876" s="210">
        <f t="shared" si="40"/>
        <v>2687</v>
      </c>
      <c r="G876" s="262"/>
      <c r="I876" s="262"/>
      <c r="J876" s="262"/>
      <c r="K876" s="217"/>
      <c r="L876" s="220"/>
      <c r="M876" s="220"/>
      <c r="N876" s="220"/>
      <c r="O876" s="220"/>
      <c r="P876" s="210">
        <f t="shared" si="41"/>
        <v>967</v>
      </c>
    </row>
    <row r="877" spans="1:16" x14ac:dyDescent="0.2">
      <c r="A877" s="216">
        <v>877</v>
      </c>
      <c r="B877" s="255">
        <v>81.180000000000007</v>
      </c>
      <c r="C877" s="210">
        <f>'soust.uk.JMK př.č.2'!$O$72+'soust.uk.JMK př.č.2'!$P$72</f>
        <v>18172</v>
      </c>
      <c r="D877" s="210">
        <f>'soust.uk.JMK př.č.2'!$L$72</f>
        <v>48</v>
      </c>
      <c r="E877" s="210">
        <f t="shared" si="39"/>
        <v>3701</v>
      </c>
      <c r="F877" s="210">
        <f t="shared" si="40"/>
        <v>2686</v>
      </c>
      <c r="G877" s="262"/>
      <c r="I877" s="262"/>
      <c r="J877" s="262"/>
      <c r="K877" s="217"/>
      <c r="L877" s="220"/>
      <c r="M877" s="220"/>
      <c r="N877" s="220"/>
      <c r="O877" s="220"/>
      <c r="P877" s="210">
        <f t="shared" si="41"/>
        <v>967</v>
      </c>
    </row>
    <row r="878" spans="1:16" x14ac:dyDescent="0.2">
      <c r="A878" s="216">
        <v>878</v>
      </c>
      <c r="B878" s="255">
        <v>81.2</v>
      </c>
      <c r="C878" s="210">
        <f>'soust.uk.JMK př.č.2'!$O$72+'soust.uk.JMK př.č.2'!$P$72</f>
        <v>18172</v>
      </c>
      <c r="D878" s="210">
        <f>'soust.uk.JMK př.č.2'!$L$72</f>
        <v>48</v>
      </c>
      <c r="E878" s="210">
        <f t="shared" si="39"/>
        <v>3701</v>
      </c>
      <c r="F878" s="210">
        <f t="shared" si="40"/>
        <v>2686</v>
      </c>
      <c r="G878" s="262"/>
      <c r="I878" s="262"/>
      <c r="J878" s="262"/>
      <c r="K878" s="217"/>
      <c r="L878" s="220"/>
      <c r="M878" s="220"/>
      <c r="N878" s="220"/>
      <c r="O878" s="220"/>
      <c r="P878" s="210">
        <f t="shared" si="41"/>
        <v>967</v>
      </c>
    </row>
    <row r="879" spans="1:16" x14ac:dyDescent="0.2">
      <c r="A879" s="216">
        <v>879</v>
      </c>
      <c r="B879" s="255">
        <v>81.22</v>
      </c>
      <c r="C879" s="210">
        <f>'soust.uk.JMK př.č.2'!$O$72+'soust.uk.JMK př.č.2'!$P$72</f>
        <v>18172</v>
      </c>
      <c r="D879" s="210">
        <f>'soust.uk.JMK př.č.2'!$L$72</f>
        <v>48</v>
      </c>
      <c r="E879" s="210">
        <f t="shared" si="39"/>
        <v>3700</v>
      </c>
      <c r="F879" s="210">
        <f t="shared" si="40"/>
        <v>2685</v>
      </c>
      <c r="G879" s="262"/>
      <c r="I879" s="262"/>
      <c r="J879" s="262"/>
      <c r="K879" s="217"/>
      <c r="L879" s="220"/>
      <c r="M879" s="220"/>
      <c r="N879" s="220"/>
      <c r="O879" s="220"/>
      <c r="P879" s="210">
        <f t="shared" si="41"/>
        <v>967</v>
      </c>
    </row>
    <row r="880" spans="1:16" x14ac:dyDescent="0.2">
      <c r="A880" s="216">
        <v>880</v>
      </c>
      <c r="B880" s="255">
        <v>81.239999999999995</v>
      </c>
      <c r="C880" s="210">
        <f>'soust.uk.JMK př.č.2'!$O$72+'soust.uk.JMK př.č.2'!$P$72</f>
        <v>18172</v>
      </c>
      <c r="D880" s="210">
        <f>'soust.uk.JMK př.č.2'!$L$72</f>
        <v>48</v>
      </c>
      <c r="E880" s="210">
        <f t="shared" si="39"/>
        <v>3698</v>
      </c>
      <c r="F880" s="210">
        <f t="shared" si="40"/>
        <v>2684</v>
      </c>
      <c r="G880" s="262"/>
      <c r="I880" s="262"/>
      <c r="J880" s="262"/>
      <c r="K880" s="217"/>
      <c r="L880" s="220"/>
      <c r="M880" s="220"/>
      <c r="N880" s="220"/>
      <c r="O880" s="220"/>
      <c r="P880" s="210">
        <f t="shared" si="41"/>
        <v>966</v>
      </c>
    </row>
    <row r="881" spans="1:16" x14ac:dyDescent="0.2">
      <c r="A881" s="216">
        <v>881</v>
      </c>
      <c r="B881" s="255">
        <v>81.25</v>
      </c>
      <c r="C881" s="210">
        <f>'soust.uk.JMK př.č.2'!$O$72+'soust.uk.JMK př.č.2'!$P$72</f>
        <v>18172</v>
      </c>
      <c r="D881" s="210">
        <f>'soust.uk.JMK př.č.2'!$L$72</f>
        <v>48</v>
      </c>
      <c r="E881" s="210">
        <f t="shared" si="39"/>
        <v>3698</v>
      </c>
      <c r="F881" s="210">
        <f t="shared" si="40"/>
        <v>2684</v>
      </c>
      <c r="G881" s="262"/>
      <c r="I881" s="262"/>
      <c r="J881" s="262"/>
      <c r="K881" s="217"/>
      <c r="L881" s="220"/>
      <c r="M881" s="220"/>
      <c r="N881" s="220"/>
      <c r="O881" s="220"/>
      <c r="P881" s="210">
        <f t="shared" si="41"/>
        <v>966</v>
      </c>
    </row>
    <row r="882" spans="1:16" x14ac:dyDescent="0.2">
      <c r="A882" s="216">
        <v>882</v>
      </c>
      <c r="B882" s="255">
        <v>81.27</v>
      </c>
      <c r="C882" s="210">
        <f>'soust.uk.JMK př.č.2'!$O$72+'soust.uk.JMK př.č.2'!$P$72</f>
        <v>18172</v>
      </c>
      <c r="D882" s="210">
        <f>'soust.uk.JMK př.č.2'!$L$72</f>
        <v>48</v>
      </c>
      <c r="E882" s="210">
        <f t="shared" si="39"/>
        <v>3697</v>
      </c>
      <c r="F882" s="210">
        <f t="shared" si="40"/>
        <v>2683</v>
      </c>
      <c r="G882" s="262"/>
      <c r="I882" s="262"/>
      <c r="J882" s="262"/>
      <c r="K882" s="217"/>
      <c r="L882" s="220"/>
      <c r="M882" s="220"/>
      <c r="N882" s="220"/>
      <c r="O882" s="220"/>
      <c r="P882" s="210">
        <f t="shared" si="41"/>
        <v>966</v>
      </c>
    </row>
    <row r="883" spans="1:16" x14ac:dyDescent="0.2">
      <c r="A883" s="216">
        <v>883</v>
      </c>
      <c r="B883" s="255">
        <v>81.290000000000006</v>
      </c>
      <c r="C883" s="210">
        <f>'soust.uk.JMK př.č.2'!$O$72+'soust.uk.JMK př.č.2'!$P$72</f>
        <v>18172</v>
      </c>
      <c r="D883" s="210">
        <f>'soust.uk.JMK př.č.2'!$L$72</f>
        <v>48</v>
      </c>
      <c r="E883" s="210">
        <f t="shared" si="39"/>
        <v>3697</v>
      </c>
      <c r="F883" s="210">
        <f t="shared" si="40"/>
        <v>2683</v>
      </c>
      <c r="G883" s="262"/>
      <c r="I883" s="262"/>
      <c r="J883" s="262"/>
      <c r="K883" s="217"/>
      <c r="L883" s="220"/>
      <c r="M883" s="220"/>
      <c r="N883" s="220"/>
      <c r="O883" s="220"/>
      <c r="P883" s="210">
        <f t="shared" si="41"/>
        <v>966</v>
      </c>
    </row>
    <row r="884" spans="1:16" x14ac:dyDescent="0.2">
      <c r="A884" s="216">
        <v>884</v>
      </c>
      <c r="B884" s="255">
        <v>81.31</v>
      </c>
      <c r="C884" s="210">
        <f>'soust.uk.JMK př.č.2'!$O$72+'soust.uk.JMK př.č.2'!$P$72</f>
        <v>18172</v>
      </c>
      <c r="D884" s="210">
        <f>'soust.uk.JMK př.č.2'!$L$72</f>
        <v>48</v>
      </c>
      <c r="E884" s="210">
        <f t="shared" si="39"/>
        <v>3696</v>
      </c>
      <c r="F884" s="210">
        <f t="shared" si="40"/>
        <v>2682</v>
      </c>
      <c r="G884" s="262"/>
      <c r="I884" s="262"/>
      <c r="J884" s="262"/>
      <c r="K884" s="217"/>
      <c r="L884" s="220"/>
      <c r="M884" s="220"/>
      <c r="N884" s="220"/>
      <c r="O884" s="220"/>
      <c r="P884" s="210">
        <f t="shared" si="41"/>
        <v>966</v>
      </c>
    </row>
    <row r="885" spans="1:16" x14ac:dyDescent="0.2">
      <c r="A885" s="216">
        <v>885</v>
      </c>
      <c r="B885" s="255">
        <v>81.33</v>
      </c>
      <c r="C885" s="210">
        <f>'soust.uk.JMK př.č.2'!$O$72+'soust.uk.JMK př.č.2'!$P$72</f>
        <v>18172</v>
      </c>
      <c r="D885" s="210">
        <f>'soust.uk.JMK př.č.2'!$L$72</f>
        <v>48</v>
      </c>
      <c r="E885" s="210">
        <f t="shared" si="39"/>
        <v>3694</v>
      </c>
      <c r="F885" s="210">
        <f t="shared" si="40"/>
        <v>2681</v>
      </c>
      <c r="G885" s="262"/>
      <c r="I885" s="262"/>
      <c r="J885" s="262"/>
      <c r="K885" s="217"/>
      <c r="L885" s="220"/>
      <c r="M885" s="220"/>
      <c r="N885" s="220"/>
      <c r="O885" s="220"/>
      <c r="P885" s="210">
        <f t="shared" si="41"/>
        <v>965</v>
      </c>
    </row>
    <row r="886" spans="1:16" x14ac:dyDescent="0.2">
      <c r="A886" s="216">
        <v>886</v>
      </c>
      <c r="B886" s="255">
        <v>81.34</v>
      </c>
      <c r="C886" s="210">
        <f>'soust.uk.JMK př.č.2'!$O$72+'soust.uk.JMK př.č.2'!$P$72</f>
        <v>18172</v>
      </c>
      <c r="D886" s="210">
        <f>'soust.uk.JMK př.č.2'!$L$72</f>
        <v>48</v>
      </c>
      <c r="E886" s="210">
        <f t="shared" si="39"/>
        <v>3694</v>
      </c>
      <c r="F886" s="210">
        <f t="shared" si="40"/>
        <v>2681</v>
      </c>
      <c r="G886" s="262"/>
      <c r="I886" s="262"/>
      <c r="J886" s="262"/>
      <c r="K886" s="217"/>
      <c r="L886" s="220"/>
      <c r="M886" s="220"/>
      <c r="N886" s="220"/>
      <c r="O886" s="220"/>
      <c r="P886" s="210">
        <f t="shared" si="41"/>
        <v>965</v>
      </c>
    </row>
    <row r="887" spans="1:16" x14ac:dyDescent="0.2">
      <c r="A887" s="216">
        <v>887</v>
      </c>
      <c r="B887" s="255">
        <v>81.36</v>
      </c>
      <c r="C887" s="210">
        <f>'soust.uk.JMK př.č.2'!$O$72+'soust.uk.JMK př.č.2'!$P$72</f>
        <v>18172</v>
      </c>
      <c r="D887" s="210">
        <f>'soust.uk.JMK př.č.2'!$L$72</f>
        <v>48</v>
      </c>
      <c r="E887" s="210">
        <f t="shared" si="39"/>
        <v>3693</v>
      </c>
      <c r="F887" s="210">
        <f t="shared" si="40"/>
        <v>2680</v>
      </c>
      <c r="G887" s="262"/>
      <c r="I887" s="262"/>
      <c r="J887" s="262"/>
      <c r="K887" s="217"/>
      <c r="L887" s="220"/>
      <c r="M887" s="220"/>
      <c r="N887" s="220"/>
      <c r="O887" s="220"/>
      <c r="P887" s="210">
        <f t="shared" si="41"/>
        <v>965</v>
      </c>
    </row>
    <row r="888" spans="1:16" x14ac:dyDescent="0.2">
      <c r="A888" s="216">
        <v>888</v>
      </c>
      <c r="B888" s="255">
        <v>81.38</v>
      </c>
      <c r="C888" s="210">
        <f>'soust.uk.JMK př.č.2'!$O$72+'soust.uk.JMK př.č.2'!$P$72</f>
        <v>18172</v>
      </c>
      <c r="D888" s="210">
        <f>'soust.uk.JMK př.č.2'!$L$72</f>
        <v>48</v>
      </c>
      <c r="E888" s="210">
        <f t="shared" si="39"/>
        <v>3693</v>
      </c>
      <c r="F888" s="210">
        <f t="shared" si="40"/>
        <v>2680</v>
      </c>
      <c r="G888" s="262"/>
      <c r="I888" s="262"/>
      <c r="J888" s="262"/>
      <c r="K888" s="217"/>
      <c r="L888" s="220"/>
      <c r="M888" s="220"/>
      <c r="N888" s="220"/>
      <c r="O888" s="220"/>
      <c r="P888" s="210">
        <f t="shared" si="41"/>
        <v>965</v>
      </c>
    </row>
    <row r="889" spans="1:16" x14ac:dyDescent="0.2">
      <c r="A889" s="216">
        <v>889</v>
      </c>
      <c r="B889" s="255">
        <v>81.400000000000006</v>
      </c>
      <c r="C889" s="210">
        <f>'soust.uk.JMK př.č.2'!$O$72+'soust.uk.JMK př.č.2'!$P$72</f>
        <v>18172</v>
      </c>
      <c r="D889" s="210">
        <f>'soust.uk.JMK př.č.2'!$L$72</f>
        <v>48</v>
      </c>
      <c r="E889" s="210">
        <f t="shared" si="39"/>
        <v>3691</v>
      </c>
      <c r="F889" s="210">
        <f t="shared" si="40"/>
        <v>2679</v>
      </c>
      <c r="G889" s="262"/>
      <c r="I889" s="262"/>
      <c r="J889" s="262"/>
      <c r="K889" s="217"/>
      <c r="L889" s="220"/>
      <c r="M889" s="220"/>
      <c r="N889" s="220"/>
      <c r="O889" s="220"/>
      <c r="P889" s="210">
        <f t="shared" si="41"/>
        <v>964</v>
      </c>
    </row>
    <row r="890" spans="1:16" x14ac:dyDescent="0.2">
      <c r="A890" s="216">
        <v>890</v>
      </c>
      <c r="B890" s="255">
        <v>81.41</v>
      </c>
      <c r="C890" s="210">
        <f>'soust.uk.JMK př.č.2'!$O$72+'soust.uk.JMK př.č.2'!$P$72</f>
        <v>18172</v>
      </c>
      <c r="D890" s="210">
        <f>'soust.uk.JMK př.č.2'!$L$72</f>
        <v>48</v>
      </c>
      <c r="E890" s="210">
        <f t="shared" si="39"/>
        <v>3691</v>
      </c>
      <c r="F890" s="210">
        <f t="shared" si="40"/>
        <v>2679</v>
      </c>
      <c r="G890" s="262"/>
      <c r="I890" s="262"/>
      <c r="J890" s="262"/>
      <c r="K890" s="217"/>
      <c r="L890" s="220"/>
      <c r="M890" s="220"/>
      <c r="N890" s="220"/>
      <c r="O890" s="220"/>
      <c r="P890" s="210">
        <f t="shared" si="41"/>
        <v>964</v>
      </c>
    </row>
    <row r="891" spans="1:16" x14ac:dyDescent="0.2">
      <c r="A891" s="216">
        <v>891</v>
      </c>
      <c r="B891" s="255">
        <v>81.430000000000007</v>
      </c>
      <c r="C891" s="210">
        <f>'soust.uk.JMK př.č.2'!$O$72+'soust.uk.JMK př.č.2'!$P$72</f>
        <v>18172</v>
      </c>
      <c r="D891" s="210">
        <f>'soust.uk.JMK př.č.2'!$L$72</f>
        <v>48</v>
      </c>
      <c r="E891" s="210">
        <f t="shared" si="39"/>
        <v>3690</v>
      </c>
      <c r="F891" s="210">
        <f t="shared" si="40"/>
        <v>2678</v>
      </c>
      <c r="G891" s="262"/>
      <c r="I891" s="262"/>
      <c r="J891" s="262"/>
      <c r="K891" s="217"/>
      <c r="L891" s="220"/>
      <c r="M891" s="220"/>
      <c r="N891" s="220"/>
      <c r="O891" s="220"/>
      <c r="P891" s="210">
        <f t="shared" si="41"/>
        <v>964</v>
      </c>
    </row>
    <row r="892" spans="1:16" x14ac:dyDescent="0.2">
      <c r="A892" s="216">
        <v>892</v>
      </c>
      <c r="B892" s="255">
        <v>81.45</v>
      </c>
      <c r="C892" s="210">
        <f>'soust.uk.JMK př.č.2'!$O$72+'soust.uk.JMK př.č.2'!$P$72</f>
        <v>18172</v>
      </c>
      <c r="D892" s="210">
        <f>'soust.uk.JMK př.č.2'!$L$72</f>
        <v>48</v>
      </c>
      <c r="E892" s="210">
        <f t="shared" si="39"/>
        <v>3689</v>
      </c>
      <c r="F892" s="210">
        <f t="shared" si="40"/>
        <v>2677</v>
      </c>
      <c r="G892" s="262"/>
      <c r="I892" s="262"/>
      <c r="J892" s="262"/>
      <c r="K892" s="217"/>
      <c r="L892" s="220"/>
      <c r="M892" s="220"/>
      <c r="N892" s="220"/>
      <c r="O892" s="220"/>
      <c r="P892" s="210">
        <f t="shared" si="41"/>
        <v>964</v>
      </c>
    </row>
    <row r="893" spans="1:16" x14ac:dyDescent="0.2">
      <c r="A893" s="216">
        <v>893</v>
      </c>
      <c r="B893" s="255">
        <v>81.47</v>
      </c>
      <c r="C893" s="210">
        <f>'soust.uk.JMK př.č.2'!$O$72+'soust.uk.JMK př.č.2'!$P$72</f>
        <v>18172</v>
      </c>
      <c r="D893" s="210">
        <f>'soust.uk.JMK př.č.2'!$L$72</f>
        <v>48</v>
      </c>
      <c r="E893" s="210">
        <f t="shared" si="39"/>
        <v>3689</v>
      </c>
      <c r="F893" s="210">
        <f t="shared" si="40"/>
        <v>2677</v>
      </c>
      <c r="G893" s="262"/>
      <c r="I893" s="262"/>
      <c r="J893" s="262"/>
      <c r="K893" s="217"/>
      <c r="L893" s="220"/>
      <c r="M893" s="220"/>
      <c r="N893" s="220"/>
      <c r="O893" s="220"/>
      <c r="P893" s="210">
        <f t="shared" si="41"/>
        <v>964</v>
      </c>
    </row>
    <row r="894" spans="1:16" x14ac:dyDescent="0.2">
      <c r="A894" s="216">
        <v>894</v>
      </c>
      <c r="B894" s="255">
        <v>81.489999999999995</v>
      </c>
      <c r="C894" s="210">
        <f>'soust.uk.JMK př.č.2'!$O$72+'soust.uk.JMK př.č.2'!$P$72</f>
        <v>18172</v>
      </c>
      <c r="D894" s="210">
        <f>'soust.uk.JMK př.č.2'!$L$72</f>
        <v>48</v>
      </c>
      <c r="E894" s="210">
        <f t="shared" si="39"/>
        <v>3687</v>
      </c>
      <c r="F894" s="210">
        <f t="shared" si="40"/>
        <v>2676</v>
      </c>
      <c r="G894" s="262"/>
      <c r="I894" s="262"/>
      <c r="J894" s="262"/>
      <c r="K894" s="217"/>
      <c r="L894" s="220"/>
      <c r="M894" s="220"/>
      <c r="N894" s="220"/>
      <c r="O894" s="220"/>
      <c r="P894" s="210">
        <f t="shared" si="41"/>
        <v>963</v>
      </c>
    </row>
    <row r="895" spans="1:16" x14ac:dyDescent="0.2">
      <c r="A895" s="216">
        <v>895</v>
      </c>
      <c r="B895" s="255">
        <v>81.5</v>
      </c>
      <c r="C895" s="210">
        <f>'soust.uk.JMK př.č.2'!$O$72+'soust.uk.JMK př.č.2'!$P$72</f>
        <v>18172</v>
      </c>
      <c r="D895" s="210">
        <f>'soust.uk.JMK př.č.2'!$L$72</f>
        <v>48</v>
      </c>
      <c r="E895" s="210">
        <f t="shared" si="39"/>
        <v>3687</v>
      </c>
      <c r="F895" s="210">
        <f t="shared" si="40"/>
        <v>2676</v>
      </c>
      <c r="G895" s="262"/>
      <c r="I895" s="262"/>
      <c r="J895" s="262"/>
      <c r="K895" s="217"/>
      <c r="L895" s="220"/>
      <c r="M895" s="220"/>
      <c r="N895" s="220"/>
      <c r="O895" s="220"/>
      <c r="P895" s="210">
        <f t="shared" si="41"/>
        <v>963</v>
      </c>
    </row>
    <row r="896" spans="1:16" x14ac:dyDescent="0.2">
      <c r="A896" s="216">
        <v>896</v>
      </c>
      <c r="B896" s="255">
        <v>81.52</v>
      </c>
      <c r="C896" s="210">
        <f>'soust.uk.JMK př.č.2'!$O$72+'soust.uk.JMK př.č.2'!$P$72</f>
        <v>18172</v>
      </c>
      <c r="D896" s="210">
        <f>'soust.uk.JMK př.č.2'!$L$72</f>
        <v>48</v>
      </c>
      <c r="E896" s="210">
        <f t="shared" si="39"/>
        <v>3686</v>
      </c>
      <c r="F896" s="210">
        <f t="shared" si="40"/>
        <v>2675</v>
      </c>
      <c r="G896" s="262"/>
      <c r="I896" s="262"/>
      <c r="J896" s="262"/>
      <c r="K896" s="217"/>
      <c r="L896" s="220"/>
      <c r="M896" s="220"/>
      <c r="N896" s="220"/>
      <c r="O896" s="220"/>
      <c r="P896" s="210">
        <f t="shared" si="41"/>
        <v>963</v>
      </c>
    </row>
    <row r="897" spans="1:16" x14ac:dyDescent="0.2">
      <c r="A897" s="216">
        <v>897</v>
      </c>
      <c r="B897" s="255">
        <v>81.540000000000006</v>
      </c>
      <c r="C897" s="210">
        <f>'soust.uk.JMK př.č.2'!$O$72+'soust.uk.JMK př.č.2'!$P$72</f>
        <v>18172</v>
      </c>
      <c r="D897" s="210">
        <f>'soust.uk.JMK př.č.2'!$L$72</f>
        <v>48</v>
      </c>
      <c r="E897" s="210">
        <f t="shared" si="39"/>
        <v>3685</v>
      </c>
      <c r="F897" s="210">
        <f t="shared" si="40"/>
        <v>2674</v>
      </c>
      <c r="G897" s="262"/>
      <c r="I897" s="262"/>
      <c r="J897" s="262"/>
      <c r="K897" s="217"/>
      <c r="L897" s="220"/>
      <c r="M897" s="220"/>
      <c r="N897" s="220"/>
      <c r="O897" s="220"/>
      <c r="P897" s="210">
        <f t="shared" si="41"/>
        <v>963</v>
      </c>
    </row>
    <row r="898" spans="1:16" x14ac:dyDescent="0.2">
      <c r="A898" s="216">
        <v>898</v>
      </c>
      <c r="B898" s="255">
        <v>81.56</v>
      </c>
      <c r="C898" s="210">
        <f>'soust.uk.JMK př.č.2'!$O$72+'soust.uk.JMK př.č.2'!$P$72</f>
        <v>18172</v>
      </c>
      <c r="D898" s="210">
        <f>'soust.uk.JMK př.č.2'!$L$72</f>
        <v>48</v>
      </c>
      <c r="E898" s="210">
        <f t="shared" si="39"/>
        <v>3685</v>
      </c>
      <c r="F898" s="210">
        <f t="shared" si="40"/>
        <v>2674</v>
      </c>
      <c r="G898" s="262"/>
      <c r="I898" s="262"/>
      <c r="J898" s="262"/>
      <c r="K898" s="217"/>
      <c r="L898" s="220"/>
      <c r="M898" s="220"/>
      <c r="N898" s="220"/>
      <c r="O898" s="220"/>
      <c r="P898" s="210">
        <f t="shared" si="41"/>
        <v>963</v>
      </c>
    </row>
    <row r="899" spans="1:16" x14ac:dyDescent="0.2">
      <c r="A899" s="216">
        <v>899</v>
      </c>
      <c r="B899" s="255">
        <v>81.569999999999993</v>
      </c>
      <c r="C899" s="210">
        <f>'soust.uk.JMK př.č.2'!$O$72+'soust.uk.JMK př.č.2'!$P$72</f>
        <v>18172</v>
      </c>
      <c r="D899" s="210">
        <f>'soust.uk.JMK př.č.2'!$L$72</f>
        <v>48</v>
      </c>
      <c r="E899" s="210">
        <f t="shared" si="39"/>
        <v>3683</v>
      </c>
      <c r="F899" s="210">
        <f t="shared" si="40"/>
        <v>2673</v>
      </c>
      <c r="G899" s="262"/>
      <c r="I899" s="262"/>
      <c r="J899" s="262"/>
      <c r="K899" s="217"/>
      <c r="L899" s="220"/>
      <c r="M899" s="220"/>
      <c r="N899" s="220"/>
      <c r="O899" s="220"/>
      <c r="P899" s="210">
        <f t="shared" si="41"/>
        <v>962</v>
      </c>
    </row>
    <row r="900" spans="1:16" x14ac:dyDescent="0.2">
      <c r="A900" s="216">
        <v>900</v>
      </c>
      <c r="B900" s="255">
        <v>81.59</v>
      </c>
      <c r="C900" s="210">
        <f>'soust.uk.JMK př.č.2'!$O$72+'soust.uk.JMK př.č.2'!$P$72</f>
        <v>18172</v>
      </c>
      <c r="D900" s="210">
        <f>'soust.uk.JMK př.č.2'!$L$72</f>
        <v>48</v>
      </c>
      <c r="E900" s="210">
        <f t="shared" si="39"/>
        <v>3683</v>
      </c>
      <c r="F900" s="210">
        <f t="shared" si="40"/>
        <v>2673</v>
      </c>
      <c r="G900" s="262"/>
      <c r="I900" s="262"/>
      <c r="J900" s="262"/>
      <c r="K900" s="217"/>
      <c r="L900" s="220"/>
      <c r="M900" s="220"/>
      <c r="N900" s="220"/>
      <c r="O900" s="220"/>
      <c r="P900" s="210">
        <f t="shared" si="41"/>
        <v>962</v>
      </c>
    </row>
    <row r="901" spans="1:16" x14ac:dyDescent="0.2">
      <c r="A901" s="216">
        <v>901</v>
      </c>
      <c r="B901" s="255">
        <v>81.61</v>
      </c>
      <c r="C901" s="210">
        <f>'soust.uk.JMK př.č.2'!$O$72+'soust.uk.JMK př.č.2'!$P$72</f>
        <v>18172</v>
      </c>
      <c r="D901" s="210">
        <f>'soust.uk.JMK př.č.2'!$L$72</f>
        <v>48</v>
      </c>
      <c r="E901" s="210">
        <f t="shared" si="39"/>
        <v>3682</v>
      </c>
      <c r="F901" s="210">
        <f t="shared" si="40"/>
        <v>2672</v>
      </c>
      <c r="G901" s="262"/>
      <c r="I901" s="262"/>
      <c r="J901" s="262"/>
      <c r="K901" s="217"/>
      <c r="L901" s="220"/>
      <c r="M901" s="220"/>
      <c r="N901" s="220"/>
      <c r="O901" s="220"/>
      <c r="P901" s="210">
        <f t="shared" si="41"/>
        <v>962</v>
      </c>
    </row>
    <row r="902" spans="1:16" x14ac:dyDescent="0.2">
      <c r="A902" s="216">
        <v>902</v>
      </c>
      <c r="B902" s="255">
        <v>81.63</v>
      </c>
      <c r="C902" s="210">
        <f>'soust.uk.JMK př.č.2'!$O$72+'soust.uk.JMK př.č.2'!$P$72</f>
        <v>18172</v>
      </c>
      <c r="D902" s="210">
        <f>'soust.uk.JMK př.č.2'!$L$72</f>
        <v>48</v>
      </c>
      <c r="E902" s="210">
        <f t="shared" si="39"/>
        <v>3681</v>
      </c>
      <c r="F902" s="210">
        <f t="shared" si="40"/>
        <v>2671</v>
      </c>
      <c r="G902" s="262"/>
      <c r="I902" s="262"/>
      <c r="J902" s="262"/>
      <c r="K902" s="217"/>
      <c r="L902" s="220"/>
      <c r="M902" s="220"/>
      <c r="N902" s="220"/>
      <c r="O902" s="220"/>
      <c r="P902" s="210">
        <f t="shared" si="41"/>
        <v>962</v>
      </c>
    </row>
    <row r="903" spans="1:16" x14ac:dyDescent="0.2">
      <c r="A903" s="216">
        <v>903</v>
      </c>
      <c r="B903" s="255">
        <v>81.64</v>
      </c>
      <c r="C903" s="210">
        <f>'soust.uk.JMK př.č.2'!$O$72+'soust.uk.JMK př.č.2'!$P$72</f>
        <v>18172</v>
      </c>
      <c r="D903" s="210">
        <f>'soust.uk.JMK př.č.2'!$L$72</f>
        <v>48</v>
      </c>
      <c r="E903" s="210">
        <f t="shared" si="39"/>
        <v>3681</v>
      </c>
      <c r="F903" s="210">
        <f t="shared" si="40"/>
        <v>2671</v>
      </c>
      <c r="G903" s="262"/>
      <c r="I903" s="262"/>
      <c r="J903" s="262"/>
      <c r="K903" s="217"/>
      <c r="L903" s="220"/>
      <c r="M903" s="220"/>
      <c r="N903" s="220"/>
      <c r="O903" s="220"/>
      <c r="P903" s="210">
        <f t="shared" si="41"/>
        <v>962</v>
      </c>
    </row>
    <row r="904" spans="1:16" x14ac:dyDescent="0.2">
      <c r="A904" s="216">
        <v>904</v>
      </c>
      <c r="B904" s="255">
        <v>81.66</v>
      </c>
      <c r="C904" s="210">
        <f>'soust.uk.JMK př.č.2'!$O$72+'soust.uk.JMK př.č.2'!$P$72</f>
        <v>18172</v>
      </c>
      <c r="D904" s="210">
        <f>'soust.uk.JMK př.č.2'!$L$72</f>
        <v>48</v>
      </c>
      <c r="E904" s="210">
        <f t="shared" si="39"/>
        <v>3679</v>
      </c>
      <c r="F904" s="210">
        <f t="shared" si="40"/>
        <v>2670</v>
      </c>
      <c r="G904" s="262"/>
      <c r="I904" s="262"/>
      <c r="J904" s="262"/>
      <c r="K904" s="217"/>
      <c r="L904" s="220"/>
      <c r="M904" s="220"/>
      <c r="N904" s="220"/>
      <c r="O904" s="220"/>
      <c r="P904" s="210">
        <f t="shared" si="41"/>
        <v>961</v>
      </c>
    </row>
    <row r="905" spans="1:16" x14ac:dyDescent="0.2">
      <c r="A905" s="216">
        <v>905</v>
      </c>
      <c r="B905" s="255">
        <v>81.680000000000007</v>
      </c>
      <c r="C905" s="210">
        <f>'soust.uk.JMK př.č.2'!$O$72+'soust.uk.JMK př.č.2'!$P$72</f>
        <v>18172</v>
      </c>
      <c r="D905" s="210">
        <f>'soust.uk.JMK př.č.2'!$L$72</f>
        <v>48</v>
      </c>
      <c r="E905" s="210">
        <f t="shared" si="39"/>
        <v>3679</v>
      </c>
      <c r="F905" s="210">
        <f t="shared" si="40"/>
        <v>2670</v>
      </c>
      <c r="G905" s="262"/>
      <c r="I905" s="262"/>
      <c r="J905" s="262"/>
      <c r="K905" s="217"/>
      <c r="L905" s="220"/>
      <c r="M905" s="220"/>
      <c r="N905" s="220"/>
      <c r="O905" s="220"/>
      <c r="P905" s="210">
        <f t="shared" si="41"/>
        <v>961</v>
      </c>
    </row>
    <row r="906" spans="1:16" x14ac:dyDescent="0.2">
      <c r="A906" s="216">
        <v>906</v>
      </c>
      <c r="B906" s="255">
        <v>81.7</v>
      </c>
      <c r="C906" s="210">
        <f>'soust.uk.JMK př.č.2'!$O$72+'soust.uk.JMK př.č.2'!$P$72</f>
        <v>18172</v>
      </c>
      <c r="D906" s="210">
        <f>'soust.uk.JMK př.č.2'!$L$72</f>
        <v>48</v>
      </c>
      <c r="E906" s="210">
        <f t="shared" si="39"/>
        <v>3678</v>
      </c>
      <c r="F906" s="210">
        <f t="shared" si="40"/>
        <v>2669</v>
      </c>
      <c r="G906" s="262"/>
      <c r="I906" s="262"/>
      <c r="J906" s="262"/>
      <c r="K906" s="217"/>
      <c r="L906" s="220"/>
      <c r="M906" s="220"/>
      <c r="N906" s="220"/>
      <c r="O906" s="220"/>
      <c r="P906" s="210">
        <f t="shared" si="41"/>
        <v>961</v>
      </c>
    </row>
    <row r="907" spans="1:16" x14ac:dyDescent="0.2">
      <c r="A907" s="216">
        <v>907</v>
      </c>
      <c r="B907" s="255">
        <v>81.709999999999994</v>
      </c>
      <c r="C907" s="210">
        <f>'soust.uk.JMK př.č.2'!$O$72+'soust.uk.JMK př.č.2'!$P$72</f>
        <v>18172</v>
      </c>
      <c r="D907" s="210">
        <f>'soust.uk.JMK př.č.2'!$L$72</f>
        <v>48</v>
      </c>
      <c r="E907" s="210">
        <f t="shared" si="39"/>
        <v>3678</v>
      </c>
      <c r="F907" s="210">
        <f t="shared" si="40"/>
        <v>2669</v>
      </c>
      <c r="G907" s="262"/>
      <c r="I907" s="262"/>
      <c r="J907" s="262"/>
      <c r="K907" s="217"/>
      <c r="L907" s="220"/>
      <c r="M907" s="220"/>
      <c r="N907" s="220"/>
      <c r="O907" s="220"/>
      <c r="P907" s="210">
        <f t="shared" si="41"/>
        <v>961</v>
      </c>
    </row>
    <row r="908" spans="1:16" x14ac:dyDescent="0.2">
      <c r="A908" s="216">
        <v>908</v>
      </c>
      <c r="B908" s="255">
        <v>81.73</v>
      </c>
      <c r="C908" s="210">
        <f>'soust.uk.JMK př.č.2'!$O$72+'soust.uk.JMK př.č.2'!$P$72</f>
        <v>18172</v>
      </c>
      <c r="D908" s="210">
        <f>'soust.uk.JMK př.č.2'!$L$72</f>
        <v>48</v>
      </c>
      <c r="E908" s="210">
        <f t="shared" si="39"/>
        <v>3676</v>
      </c>
      <c r="F908" s="210">
        <f t="shared" si="40"/>
        <v>2668</v>
      </c>
      <c r="G908" s="262"/>
      <c r="I908" s="262"/>
      <c r="J908" s="262"/>
      <c r="K908" s="217"/>
      <c r="L908" s="220"/>
      <c r="M908" s="220"/>
      <c r="N908" s="220"/>
      <c r="O908" s="220"/>
      <c r="P908" s="210">
        <f t="shared" si="41"/>
        <v>960</v>
      </c>
    </row>
    <row r="909" spans="1:16" x14ac:dyDescent="0.2">
      <c r="A909" s="216">
        <v>909</v>
      </c>
      <c r="B909" s="255">
        <v>81.75</v>
      </c>
      <c r="C909" s="210">
        <f>'soust.uk.JMK př.č.2'!$O$72+'soust.uk.JMK př.č.2'!$P$72</f>
        <v>18172</v>
      </c>
      <c r="D909" s="210">
        <f>'soust.uk.JMK př.č.2'!$L$72</f>
        <v>48</v>
      </c>
      <c r="E909" s="210">
        <f t="shared" si="39"/>
        <v>3675</v>
      </c>
      <c r="F909" s="210">
        <f t="shared" si="40"/>
        <v>2667</v>
      </c>
      <c r="G909" s="262"/>
      <c r="I909" s="262"/>
      <c r="J909" s="262"/>
      <c r="K909" s="217"/>
      <c r="L909" s="220"/>
      <c r="M909" s="220"/>
      <c r="N909" s="220"/>
      <c r="O909" s="220"/>
      <c r="P909" s="210">
        <f t="shared" si="41"/>
        <v>960</v>
      </c>
    </row>
    <row r="910" spans="1:16" x14ac:dyDescent="0.2">
      <c r="A910" s="216">
        <v>910</v>
      </c>
      <c r="B910" s="255">
        <v>81.77</v>
      </c>
      <c r="C910" s="210">
        <f>'soust.uk.JMK př.č.2'!$O$72+'soust.uk.JMK př.č.2'!$P$72</f>
        <v>18172</v>
      </c>
      <c r="D910" s="210">
        <f>'soust.uk.JMK př.č.2'!$L$72</f>
        <v>48</v>
      </c>
      <c r="E910" s="210">
        <f t="shared" ref="E910:E973" si="42">SUM(F910,P910,D910)</f>
        <v>3675</v>
      </c>
      <c r="F910" s="210">
        <f t="shared" ref="F910:F973" si="43">ROUND(1/B910*C910*12,0)</f>
        <v>2667</v>
      </c>
      <c r="G910" s="262"/>
      <c r="I910" s="262"/>
      <c r="J910" s="262"/>
      <c r="K910" s="217"/>
      <c r="L910" s="220"/>
      <c r="M910" s="220"/>
      <c r="N910" s="220"/>
      <c r="O910" s="220"/>
      <c r="P910" s="210">
        <f t="shared" si="41"/>
        <v>960</v>
      </c>
    </row>
    <row r="911" spans="1:16" x14ac:dyDescent="0.2">
      <c r="A911" s="216">
        <v>911</v>
      </c>
      <c r="B911" s="255">
        <v>81.78</v>
      </c>
      <c r="C911" s="210">
        <f>'soust.uk.JMK př.č.2'!$O$72+'soust.uk.JMK př.č.2'!$P$72</f>
        <v>18172</v>
      </c>
      <c r="D911" s="210">
        <f>'soust.uk.JMK př.č.2'!$L$72</f>
        <v>48</v>
      </c>
      <c r="E911" s="210">
        <f t="shared" si="42"/>
        <v>3674</v>
      </c>
      <c r="F911" s="210">
        <f t="shared" si="43"/>
        <v>2666</v>
      </c>
      <c r="G911" s="262"/>
      <c r="I911" s="262"/>
      <c r="J911" s="262"/>
      <c r="K911" s="217"/>
      <c r="L911" s="220"/>
      <c r="M911" s="220"/>
      <c r="N911" s="220"/>
      <c r="O911" s="220"/>
      <c r="P911" s="210">
        <f t="shared" ref="P911:P974" si="44">ROUND((F911*36%),0)</f>
        <v>960</v>
      </c>
    </row>
    <row r="912" spans="1:16" x14ac:dyDescent="0.2">
      <c r="A912" s="216">
        <v>912</v>
      </c>
      <c r="B912" s="255">
        <v>81.8</v>
      </c>
      <c r="C912" s="210">
        <f>'soust.uk.JMK př.č.2'!$O$72+'soust.uk.JMK př.č.2'!$P$72</f>
        <v>18172</v>
      </c>
      <c r="D912" s="210">
        <f>'soust.uk.JMK př.č.2'!$L$72</f>
        <v>48</v>
      </c>
      <c r="E912" s="210">
        <f t="shared" si="42"/>
        <v>3674</v>
      </c>
      <c r="F912" s="210">
        <f t="shared" si="43"/>
        <v>2666</v>
      </c>
      <c r="G912" s="262"/>
      <c r="I912" s="262"/>
      <c r="J912" s="262"/>
      <c r="K912" s="217"/>
      <c r="L912" s="220"/>
      <c r="M912" s="220"/>
      <c r="N912" s="220"/>
      <c r="O912" s="220"/>
      <c r="P912" s="210">
        <f t="shared" si="44"/>
        <v>960</v>
      </c>
    </row>
    <row r="913" spans="1:16" x14ac:dyDescent="0.2">
      <c r="A913" s="216">
        <v>913</v>
      </c>
      <c r="B913" s="255">
        <v>81.819999999999993</v>
      </c>
      <c r="C913" s="210">
        <f>'soust.uk.JMK př.č.2'!$O$72+'soust.uk.JMK př.č.2'!$P$72</f>
        <v>18172</v>
      </c>
      <c r="D913" s="210">
        <f>'soust.uk.JMK př.č.2'!$L$72</f>
        <v>48</v>
      </c>
      <c r="E913" s="210">
        <f t="shared" si="42"/>
        <v>3672</v>
      </c>
      <c r="F913" s="210">
        <f t="shared" si="43"/>
        <v>2665</v>
      </c>
      <c r="G913" s="262"/>
      <c r="I913" s="262"/>
      <c r="J913" s="262"/>
      <c r="K913" s="217"/>
      <c r="L913" s="220"/>
      <c r="M913" s="220"/>
      <c r="N913" s="220"/>
      <c r="O913" s="220"/>
      <c r="P913" s="210">
        <f t="shared" si="44"/>
        <v>959</v>
      </c>
    </row>
    <row r="914" spans="1:16" x14ac:dyDescent="0.2">
      <c r="A914" s="216">
        <v>914</v>
      </c>
      <c r="B914" s="255">
        <v>81.84</v>
      </c>
      <c r="C914" s="210">
        <f>'soust.uk.JMK př.č.2'!$O$72+'soust.uk.JMK př.č.2'!$P$72</f>
        <v>18172</v>
      </c>
      <c r="D914" s="210">
        <f>'soust.uk.JMK př.č.2'!$L$72</f>
        <v>48</v>
      </c>
      <c r="E914" s="210">
        <f t="shared" si="42"/>
        <v>3672</v>
      </c>
      <c r="F914" s="210">
        <f t="shared" si="43"/>
        <v>2665</v>
      </c>
      <c r="G914" s="262"/>
      <c r="I914" s="262"/>
      <c r="J914" s="262"/>
      <c r="K914" s="217"/>
      <c r="L914" s="220"/>
      <c r="M914" s="220"/>
      <c r="N914" s="220"/>
      <c r="O914" s="220"/>
      <c r="P914" s="210">
        <f t="shared" si="44"/>
        <v>959</v>
      </c>
    </row>
    <row r="915" spans="1:16" x14ac:dyDescent="0.2">
      <c r="A915" s="216">
        <v>915</v>
      </c>
      <c r="B915" s="255">
        <v>81.849999999999994</v>
      </c>
      <c r="C915" s="210">
        <f>'soust.uk.JMK př.č.2'!$O$72+'soust.uk.JMK př.č.2'!$P$72</f>
        <v>18172</v>
      </c>
      <c r="D915" s="210">
        <f>'soust.uk.JMK př.č.2'!$L$72</f>
        <v>48</v>
      </c>
      <c r="E915" s="210">
        <f t="shared" si="42"/>
        <v>3671</v>
      </c>
      <c r="F915" s="210">
        <f t="shared" si="43"/>
        <v>2664</v>
      </c>
      <c r="G915" s="262"/>
      <c r="I915" s="262"/>
      <c r="J915" s="262"/>
      <c r="K915" s="217"/>
      <c r="L915" s="220"/>
      <c r="M915" s="220"/>
      <c r="N915" s="220"/>
      <c r="O915" s="220"/>
      <c r="P915" s="210">
        <f t="shared" si="44"/>
        <v>959</v>
      </c>
    </row>
    <row r="916" spans="1:16" x14ac:dyDescent="0.2">
      <c r="A916" s="216">
        <v>916</v>
      </c>
      <c r="B916" s="255">
        <v>81.87</v>
      </c>
      <c r="C916" s="210">
        <f>'soust.uk.JMK př.č.2'!$O$72+'soust.uk.JMK př.č.2'!$P$72</f>
        <v>18172</v>
      </c>
      <c r="D916" s="210">
        <f>'soust.uk.JMK př.č.2'!$L$72</f>
        <v>48</v>
      </c>
      <c r="E916" s="210">
        <f t="shared" si="42"/>
        <v>3671</v>
      </c>
      <c r="F916" s="210">
        <f t="shared" si="43"/>
        <v>2664</v>
      </c>
      <c r="G916" s="262"/>
      <c r="I916" s="262"/>
      <c r="J916" s="262"/>
      <c r="K916" s="217"/>
      <c r="L916" s="220"/>
      <c r="M916" s="220"/>
      <c r="N916" s="220"/>
      <c r="O916" s="220"/>
      <c r="P916" s="210">
        <f t="shared" si="44"/>
        <v>959</v>
      </c>
    </row>
    <row r="917" spans="1:16" x14ac:dyDescent="0.2">
      <c r="A917" s="216">
        <v>917</v>
      </c>
      <c r="B917" s="255">
        <v>81.89</v>
      </c>
      <c r="C917" s="210">
        <f>'soust.uk.JMK př.č.2'!$O$72+'soust.uk.JMK př.č.2'!$P$72</f>
        <v>18172</v>
      </c>
      <c r="D917" s="210">
        <f>'soust.uk.JMK př.č.2'!$L$72</f>
        <v>48</v>
      </c>
      <c r="E917" s="210">
        <f t="shared" si="42"/>
        <v>3670</v>
      </c>
      <c r="F917" s="210">
        <f t="shared" si="43"/>
        <v>2663</v>
      </c>
      <c r="G917" s="262"/>
      <c r="I917" s="262"/>
      <c r="J917" s="262"/>
      <c r="K917" s="217"/>
      <c r="L917" s="220"/>
      <c r="M917" s="220"/>
      <c r="N917" s="220"/>
      <c r="O917" s="220"/>
      <c r="P917" s="210">
        <f t="shared" si="44"/>
        <v>959</v>
      </c>
    </row>
    <row r="918" spans="1:16" x14ac:dyDescent="0.2">
      <c r="A918" s="216">
        <v>918</v>
      </c>
      <c r="B918" s="255">
        <v>81.900000000000006</v>
      </c>
      <c r="C918" s="210">
        <f>'soust.uk.JMK př.č.2'!$O$72+'soust.uk.JMK př.č.2'!$P$72</f>
        <v>18172</v>
      </c>
      <c r="D918" s="210">
        <f>'soust.uk.JMK př.č.2'!$L$72</f>
        <v>48</v>
      </c>
      <c r="E918" s="210">
        <f t="shared" si="42"/>
        <v>3670</v>
      </c>
      <c r="F918" s="210">
        <f t="shared" si="43"/>
        <v>2663</v>
      </c>
      <c r="G918" s="262"/>
      <c r="I918" s="262"/>
      <c r="J918" s="262"/>
      <c r="K918" s="217"/>
      <c r="L918" s="220"/>
      <c r="M918" s="220"/>
      <c r="N918" s="220"/>
      <c r="O918" s="220"/>
      <c r="P918" s="210">
        <f t="shared" si="44"/>
        <v>959</v>
      </c>
    </row>
    <row r="919" spans="1:16" x14ac:dyDescent="0.2">
      <c r="A919" s="216">
        <v>919</v>
      </c>
      <c r="B919" s="255">
        <v>81.92</v>
      </c>
      <c r="C919" s="210">
        <f>'soust.uk.JMK př.č.2'!$O$72+'soust.uk.JMK př.č.2'!$P$72</f>
        <v>18172</v>
      </c>
      <c r="D919" s="210">
        <f>'soust.uk.JMK př.č.2'!$L$72</f>
        <v>48</v>
      </c>
      <c r="E919" s="210">
        <f t="shared" si="42"/>
        <v>3668</v>
      </c>
      <c r="F919" s="210">
        <f t="shared" si="43"/>
        <v>2662</v>
      </c>
      <c r="G919" s="262"/>
      <c r="I919" s="262"/>
      <c r="J919" s="262"/>
      <c r="K919" s="217"/>
      <c r="L919" s="220"/>
      <c r="M919" s="220"/>
      <c r="N919" s="220"/>
      <c r="O919" s="220"/>
      <c r="P919" s="210">
        <f t="shared" si="44"/>
        <v>958</v>
      </c>
    </row>
    <row r="920" spans="1:16" x14ac:dyDescent="0.2">
      <c r="A920" s="216">
        <v>920</v>
      </c>
      <c r="B920" s="255">
        <v>81.94</v>
      </c>
      <c r="C920" s="210">
        <f>'soust.uk.JMK př.č.2'!$O$72+'soust.uk.JMK př.č.2'!$P$72</f>
        <v>18172</v>
      </c>
      <c r="D920" s="210">
        <f>'soust.uk.JMK př.č.2'!$L$72</f>
        <v>48</v>
      </c>
      <c r="E920" s="210">
        <f t="shared" si="42"/>
        <v>3667</v>
      </c>
      <c r="F920" s="210">
        <f t="shared" si="43"/>
        <v>2661</v>
      </c>
      <c r="G920" s="262"/>
      <c r="I920" s="262"/>
      <c r="J920" s="262"/>
      <c r="K920" s="217"/>
      <c r="L920" s="220"/>
      <c r="M920" s="220"/>
      <c r="N920" s="220"/>
      <c r="O920" s="220"/>
      <c r="P920" s="210">
        <f t="shared" si="44"/>
        <v>958</v>
      </c>
    </row>
    <row r="921" spans="1:16" x14ac:dyDescent="0.2">
      <c r="A921" s="216">
        <v>921</v>
      </c>
      <c r="B921" s="255">
        <v>81.96</v>
      </c>
      <c r="C921" s="210">
        <f>'soust.uk.JMK př.č.2'!$O$72+'soust.uk.JMK př.č.2'!$P$72</f>
        <v>18172</v>
      </c>
      <c r="D921" s="210">
        <f>'soust.uk.JMK př.č.2'!$L$72</f>
        <v>48</v>
      </c>
      <c r="E921" s="210">
        <f t="shared" si="42"/>
        <v>3667</v>
      </c>
      <c r="F921" s="210">
        <f t="shared" si="43"/>
        <v>2661</v>
      </c>
      <c r="G921" s="262"/>
      <c r="I921" s="262"/>
      <c r="J921" s="262"/>
      <c r="K921" s="217"/>
      <c r="L921" s="220"/>
      <c r="M921" s="220"/>
      <c r="N921" s="220"/>
      <c r="O921" s="220"/>
      <c r="P921" s="210">
        <f t="shared" si="44"/>
        <v>958</v>
      </c>
    </row>
    <row r="922" spans="1:16" x14ac:dyDescent="0.2">
      <c r="A922" s="216">
        <v>922</v>
      </c>
      <c r="B922" s="255">
        <v>81.97</v>
      </c>
      <c r="C922" s="210">
        <f>'soust.uk.JMK př.č.2'!$O$72+'soust.uk.JMK př.č.2'!$P$72</f>
        <v>18172</v>
      </c>
      <c r="D922" s="210">
        <f>'soust.uk.JMK př.č.2'!$L$72</f>
        <v>48</v>
      </c>
      <c r="E922" s="210">
        <f t="shared" si="42"/>
        <v>3666</v>
      </c>
      <c r="F922" s="210">
        <f t="shared" si="43"/>
        <v>2660</v>
      </c>
      <c r="G922" s="262"/>
      <c r="I922" s="262"/>
      <c r="J922" s="262"/>
      <c r="K922" s="217"/>
      <c r="L922" s="220"/>
      <c r="M922" s="220"/>
      <c r="N922" s="220"/>
      <c r="O922" s="220"/>
      <c r="P922" s="210">
        <f t="shared" si="44"/>
        <v>958</v>
      </c>
    </row>
    <row r="923" spans="1:16" x14ac:dyDescent="0.2">
      <c r="A923" s="216">
        <v>923</v>
      </c>
      <c r="B923" s="255">
        <v>81.99</v>
      </c>
      <c r="C923" s="210">
        <f>'soust.uk.JMK př.č.2'!$O$72+'soust.uk.JMK př.č.2'!$P$72</f>
        <v>18172</v>
      </c>
      <c r="D923" s="210">
        <f>'soust.uk.JMK př.č.2'!$L$72</f>
        <v>48</v>
      </c>
      <c r="E923" s="210">
        <f t="shared" si="42"/>
        <v>3666</v>
      </c>
      <c r="F923" s="210">
        <f t="shared" si="43"/>
        <v>2660</v>
      </c>
      <c r="G923" s="262"/>
      <c r="I923" s="262"/>
      <c r="J923" s="262"/>
      <c r="K923" s="217"/>
      <c r="L923" s="220"/>
      <c r="M923" s="220"/>
      <c r="N923" s="220"/>
      <c r="O923" s="220"/>
      <c r="P923" s="210">
        <f t="shared" si="44"/>
        <v>958</v>
      </c>
    </row>
    <row r="924" spans="1:16" x14ac:dyDescent="0.2">
      <c r="A924" s="216">
        <v>924</v>
      </c>
      <c r="B924" s="255">
        <v>82.01</v>
      </c>
      <c r="C924" s="210">
        <f>'soust.uk.JMK př.č.2'!$O$72+'soust.uk.JMK př.č.2'!$P$72</f>
        <v>18172</v>
      </c>
      <c r="D924" s="210">
        <f>'soust.uk.JMK př.č.2'!$L$72</f>
        <v>48</v>
      </c>
      <c r="E924" s="210">
        <f t="shared" si="42"/>
        <v>3664</v>
      </c>
      <c r="F924" s="210">
        <f t="shared" si="43"/>
        <v>2659</v>
      </c>
      <c r="G924" s="262"/>
      <c r="I924" s="262"/>
      <c r="J924" s="262"/>
      <c r="K924" s="217"/>
      <c r="L924" s="220"/>
      <c r="M924" s="220"/>
      <c r="N924" s="220"/>
      <c r="O924" s="220"/>
      <c r="P924" s="210">
        <f t="shared" si="44"/>
        <v>957</v>
      </c>
    </row>
    <row r="925" spans="1:16" x14ac:dyDescent="0.2">
      <c r="A925" s="216">
        <v>925</v>
      </c>
      <c r="B925" s="255">
        <v>82.02</v>
      </c>
      <c r="C925" s="210">
        <f>'soust.uk.JMK př.č.2'!$O$72+'soust.uk.JMK př.č.2'!$P$72</f>
        <v>18172</v>
      </c>
      <c r="D925" s="210">
        <f>'soust.uk.JMK př.č.2'!$L$72</f>
        <v>48</v>
      </c>
      <c r="E925" s="210">
        <f t="shared" si="42"/>
        <v>3664</v>
      </c>
      <c r="F925" s="210">
        <f t="shared" si="43"/>
        <v>2659</v>
      </c>
      <c r="G925" s="262"/>
      <c r="I925" s="262"/>
      <c r="J925" s="262"/>
      <c r="K925" s="217"/>
      <c r="L925" s="220"/>
      <c r="M925" s="220"/>
      <c r="N925" s="220"/>
      <c r="O925" s="220"/>
      <c r="P925" s="210">
        <f t="shared" si="44"/>
        <v>957</v>
      </c>
    </row>
    <row r="926" spans="1:16" x14ac:dyDescent="0.2">
      <c r="A926" s="216">
        <v>926</v>
      </c>
      <c r="B926" s="255">
        <v>82.04</v>
      </c>
      <c r="C926" s="210">
        <f>'soust.uk.JMK př.č.2'!$O$72+'soust.uk.JMK př.č.2'!$P$72</f>
        <v>18172</v>
      </c>
      <c r="D926" s="210">
        <f>'soust.uk.JMK př.č.2'!$L$72</f>
        <v>48</v>
      </c>
      <c r="E926" s="210">
        <f t="shared" si="42"/>
        <v>3663</v>
      </c>
      <c r="F926" s="210">
        <f t="shared" si="43"/>
        <v>2658</v>
      </c>
      <c r="G926" s="262"/>
      <c r="I926" s="262"/>
      <c r="J926" s="262"/>
      <c r="K926" s="217"/>
      <c r="L926" s="220"/>
      <c r="M926" s="220"/>
      <c r="N926" s="220"/>
      <c r="O926" s="220"/>
      <c r="P926" s="210">
        <f t="shared" si="44"/>
        <v>957</v>
      </c>
    </row>
    <row r="927" spans="1:16" x14ac:dyDescent="0.2">
      <c r="A927" s="216">
        <v>927</v>
      </c>
      <c r="B927" s="255">
        <v>82.06</v>
      </c>
      <c r="C927" s="210">
        <f>'soust.uk.JMK př.č.2'!$O$72+'soust.uk.JMK př.č.2'!$P$72</f>
        <v>18172</v>
      </c>
      <c r="D927" s="210">
        <f>'soust.uk.JMK př.č.2'!$L$72</f>
        <v>48</v>
      </c>
      <c r="E927" s="210">
        <f t="shared" si="42"/>
        <v>3662</v>
      </c>
      <c r="F927" s="210">
        <f t="shared" si="43"/>
        <v>2657</v>
      </c>
      <c r="G927" s="262"/>
      <c r="I927" s="262"/>
      <c r="J927" s="262"/>
      <c r="K927" s="217"/>
      <c r="L927" s="220"/>
      <c r="M927" s="220"/>
      <c r="N927" s="220"/>
      <c r="O927" s="220"/>
      <c r="P927" s="210">
        <f t="shared" si="44"/>
        <v>957</v>
      </c>
    </row>
    <row r="928" spans="1:16" x14ac:dyDescent="0.2">
      <c r="A928" s="216">
        <v>928</v>
      </c>
      <c r="B928" s="255">
        <v>82.08</v>
      </c>
      <c r="C928" s="210">
        <f>'soust.uk.JMK př.č.2'!$O$72+'soust.uk.JMK př.č.2'!$P$72</f>
        <v>18172</v>
      </c>
      <c r="D928" s="210">
        <f>'soust.uk.JMK př.č.2'!$L$72</f>
        <v>48</v>
      </c>
      <c r="E928" s="210">
        <f t="shared" si="42"/>
        <v>3662</v>
      </c>
      <c r="F928" s="210">
        <f t="shared" si="43"/>
        <v>2657</v>
      </c>
      <c r="G928" s="262"/>
      <c r="I928" s="262"/>
      <c r="J928" s="262"/>
      <c r="K928" s="217"/>
      <c r="L928" s="220"/>
      <c r="M928" s="220"/>
      <c r="N928" s="220"/>
      <c r="O928" s="220"/>
      <c r="P928" s="210">
        <f t="shared" si="44"/>
        <v>957</v>
      </c>
    </row>
    <row r="929" spans="1:16" x14ac:dyDescent="0.2">
      <c r="A929" s="216">
        <v>929</v>
      </c>
      <c r="B929" s="255">
        <v>82.09</v>
      </c>
      <c r="C929" s="210">
        <f>'soust.uk.JMK př.č.2'!$O$72+'soust.uk.JMK př.č.2'!$P$72</f>
        <v>18172</v>
      </c>
      <c r="D929" s="210">
        <f>'soust.uk.JMK př.č.2'!$L$72</f>
        <v>48</v>
      </c>
      <c r="E929" s="210">
        <f t="shared" si="42"/>
        <v>3660</v>
      </c>
      <c r="F929" s="210">
        <f t="shared" si="43"/>
        <v>2656</v>
      </c>
      <c r="G929" s="262"/>
      <c r="I929" s="262"/>
      <c r="J929" s="262"/>
      <c r="K929" s="217"/>
      <c r="L929" s="220"/>
      <c r="M929" s="220"/>
      <c r="N929" s="220"/>
      <c r="O929" s="220"/>
      <c r="P929" s="210">
        <f t="shared" si="44"/>
        <v>956</v>
      </c>
    </row>
    <row r="930" spans="1:16" x14ac:dyDescent="0.2">
      <c r="A930" s="216">
        <v>930</v>
      </c>
      <c r="B930" s="255">
        <v>82.11</v>
      </c>
      <c r="C930" s="210">
        <f>'soust.uk.JMK př.č.2'!$O$72+'soust.uk.JMK př.č.2'!$P$72</f>
        <v>18172</v>
      </c>
      <c r="D930" s="210">
        <f>'soust.uk.JMK př.č.2'!$L$72</f>
        <v>48</v>
      </c>
      <c r="E930" s="210">
        <f t="shared" si="42"/>
        <v>3660</v>
      </c>
      <c r="F930" s="210">
        <f t="shared" si="43"/>
        <v>2656</v>
      </c>
      <c r="G930" s="262"/>
      <c r="I930" s="262"/>
      <c r="J930" s="262"/>
      <c r="K930" s="217"/>
      <c r="L930" s="220"/>
      <c r="M930" s="220"/>
      <c r="N930" s="220"/>
      <c r="O930" s="220"/>
      <c r="P930" s="210">
        <f t="shared" si="44"/>
        <v>956</v>
      </c>
    </row>
    <row r="931" spans="1:16" x14ac:dyDescent="0.2">
      <c r="A931" s="216">
        <v>931</v>
      </c>
      <c r="B931" s="255">
        <v>82.13</v>
      </c>
      <c r="C931" s="210">
        <f>'soust.uk.JMK př.č.2'!$O$72+'soust.uk.JMK př.č.2'!$P$72</f>
        <v>18172</v>
      </c>
      <c r="D931" s="210">
        <f>'soust.uk.JMK př.č.2'!$L$72</f>
        <v>48</v>
      </c>
      <c r="E931" s="210">
        <f t="shared" si="42"/>
        <v>3659</v>
      </c>
      <c r="F931" s="210">
        <f t="shared" si="43"/>
        <v>2655</v>
      </c>
      <c r="G931" s="262"/>
      <c r="I931" s="262"/>
      <c r="J931" s="262"/>
      <c r="K931" s="217"/>
      <c r="L931" s="220"/>
      <c r="M931" s="220"/>
      <c r="N931" s="220"/>
      <c r="O931" s="220"/>
      <c r="P931" s="210">
        <f t="shared" si="44"/>
        <v>956</v>
      </c>
    </row>
    <row r="932" spans="1:16" x14ac:dyDescent="0.2">
      <c r="A932" s="216">
        <v>932</v>
      </c>
      <c r="B932" s="255">
        <v>82.14</v>
      </c>
      <c r="C932" s="210">
        <f>'soust.uk.JMK př.č.2'!$O$72+'soust.uk.JMK př.č.2'!$P$72</f>
        <v>18172</v>
      </c>
      <c r="D932" s="210">
        <f>'soust.uk.JMK př.č.2'!$L$72</f>
        <v>48</v>
      </c>
      <c r="E932" s="210">
        <f t="shared" si="42"/>
        <v>3659</v>
      </c>
      <c r="F932" s="210">
        <f t="shared" si="43"/>
        <v>2655</v>
      </c>
      <c r="G932" s="262"/>
      <c r="I932" s="262"/>
      <c r="J932" s="262"/>
      <c r="K932" s="217"/>
      <c r="L932" s="220"/>
      <c r="M932" s="220"/>
      <c r="N932" s="220"/>
      <c r="O932" s="220"/>
      <c r="P932" s="210">
        <f t="shared" si="44"/>
        <v>956</v>
      </c>
    </row>
    <row r="933" spans="1:16" x14ac:dyDescent="0.2">
      <c r="A933" s="216">
        <v>933</v>
      </c>
      <c r="B933" s="255">
        <v>82.16</v>
      </c>
      <c r="C933" s="210">
        <f>'soust.uk.JMK př.č.2'!$O$72+'soust.uk.JMK př.č.2'!$P$72</f>
        <v>18172</v>
      </c>
      <c r="D933" s="210">
        <f>'soust.uk.JMK př.č.2'!$L$72</f>
        <v>48</v>
      </c>
      <c r="E933" s="210">
        <f t="shared" si="42"/>
        <v>3657</v>
      </c>
      <c r="F933" s="210">
        <f t="shared" si="43"/>
        <v>2654</v>
      </c>
      <c r="G933" s="262"/>
      <c r="I933" s="262"/>
      <c r="J933" s="262"/>
      <c r="K933" s="217"/>
      <c r="L933" s="220"/>
      <c r="M933" s="220"/>
      <c r="N933" s="220"/>
      <c r="O933" s="220"/>
      <c r="P933" s="210">
        <f t="shared" si="44"/>
        <v>955</v>
      </c>
    </row>
    <row r="934" spans="1:16" x14ac:dyDescent="0.2">
      <c r="A934" s="216">
        <v>934</v>
      </c>
      <c r="B934" s="255">
        <v>82.18</v>
      </c>
      <c r="C934" s="210">
        <f>'soust.uk.JMK př.č.2'!$O$72+'soust.uk.JMK př.č.2'!$P$72</f>
        <v>18172</v>
      </c>
      <c r="D934" s="210">
        <f>'soust.uk.JMK př.č.2'!$L$72</f>
        <v>48</v>
      </c>
      <c r="E934" s="210">
        <f t="shared" si="42"/>
        <v>3656</v>
      </c>
      <c r="F934" s="210">
        <f t="shared" si="43"/>
        <v>2653</v>
      </c>
      <c r="G934" s="262"/>
      <c r="I934" s="262"/>
      <c r="J934" s="262"/>
      <c r="K934" s="217"/>
      <c r="L934" s="220"/>
      <c r="M934" s="220"/>
      <c r="N934" s="220"/>
      <c r="O934" s="220"/>
      <c r="P934" s="210">
        <f t="shared" si="44"/>
        <v>955</v>
      </c>
    </row>
    <row r="935" spans="1:16" x14ac:dyDescent="0.2">
      <c r="A935" s="216">
        <v>935</v>
      </c>
      <c r="B935" s="255">
        <v>82.19</v>
      </c>
      <c r="C935" s="210">
        <f>'soust.uk.JMK př.č.2'!$O$72+'soust.uk.JMK př.č.2'!$P$72</f>
        <v>18172</v>
      </c>
      <c r="D935" s="210">
        <f>'soust.uk.JMK př.č.2'!$L$72</f>
        <v>48</v>
      </c>
      <c r="E935" s="210">
        <f t="shared" si="42"/>
        <v>3656</v>
      </c>
      <c r="F935" s="210">
        <f t="shared" si="43"/>
        <v>2653</v>
      </c>
      <c r="G935" s="262"/>
      <c r="I935" s="262"/>
      <c r="J935" s="262"/>
      <c r="K935" s="217"/>
      <c r="L935" s="220"/>
      <c r="M935" s="220"/>
      <c r="N935" s="220"/>
      <c r="O935" s="220"/>
      <c r="P935" s="210">
        <f t="shared" si="44"/>
        <v>955</v>
      </c>
    </row>
    <row r="936" spans="1:16" x14ac:dyDescent="0.2">
      <c r="A936" s="216">
        <v>936</v>
      </c>
      <c r="B936" s="255">
        <v>82.21</v>
      </c>
      <c r="C936" s="210">
        <f>'soust.uk.JMK př.č.2'!$O$72+'soust.uk.JMK př.č.2'!$P$72</f>
        <v>18172</v>
      </c>
      <c r="D936" s="210">
        <f>'soust.uk.JMK př.č.2'!$L$72</f>
        <v>48</v>
      </c>
      <c r="E936" s="210">
        <f t="shared" si="42"/>
        <v>3656</v>
      </c>
      <c r="F936" s="210">
        <f t="shared" si="43"/>
        <v>2653</v>
      </c>
      <c r="G936" s="262"/>
      <c r="I936" s="262"/>
      <c r="J936" s="262"/>
      <c r="K936" s="217"/>
      <c r="L936" s="220"/>
      <c r="M936" s="220"/>
      <c r="N936" s="220"/>
      <c r="O936" s="220"/>
      <c r="P936" s="210">
        <f t="shared" si="44"/>
        <v>955</v>
      </c>
    </row>
    <row r="937" spans="1:16" x14ac:dyDescent="0.2">
      <c r="A937" s="216">
        <v>937</v>
      </c>
      <c r="B937" s="255">
        <v>82.23</v>
      </c>
      <c r="C937" s="210">
        <f>'soust.uk.JMK př.č.2'!$O$72+'soust.uk.JMK př.č.2'!$P$72</f>
        <v>18172</v>
      </c>
      <c r="D937" s="210">
        <f>'soust.uk.JMK př.č.2'!$L$72</f>
        <v>48</v>
      </c>
      <c r="E937" s="210">
        <f t="shared" si="42"/>
        <v>3655</v>
      </c>
      <c r="F937" s="210">
        <f t="shared" si="43"/>
        <v>2652</v>
      </c>
      <c r="G937" s="262"/>
      <c r="I937" s="262"/>
      <c r="J937" s="262"/>
      <c r="K937" s="217"/>
      <c r="L937" s="220"/>
      <c r="M937" s="220"/>
      <c r="N937" s="220"/>
      <c r="O937" s="220"/>
      <c r="P937" s="210">
        <f t="shared" si="44"/>
        <v>955</v>
      </c>
    </row>
    <row r="938" spans="1:16" x14ac:dyDescent="0.2">
      <c r="A938" s="216">
        <v>938</v>
      </c>
      <c r="B938" s="255">
        <v>82.25</v>
      </c>
      <c r="C938" s="210">
        <f>'soust.uk.JMK př.č.2'!$O$72+'soust.uk.JMK př.č.2'!$P$72</f>
        <v>18172</v>
      </c>
      <c r="D938" s="210">
        <f>'soust.uk.JMK př.č.2'!$L$72</f>
        <v>48</v>
      </c>
      <c r="E938" s="210">
        <f t="shared" si="42"/>
        <v>3653</v>
      </c>
      <c r="F938" s="210">
        <f t="shared" si="43"/>
        <v>2651</v>
      </c>
      <c r="G938" s="262"/>
      <c r="I938" s="262"/>
      <c r="J938" s="262"/>
      <c r="K938" s="217"/>
      <c r="L938" s="220"/>
      <c r="M938" s="220"/>
      <c r="N938" s="220"/>
      <c r="O938" s="220"/>
      <c r="P938" s="210">
        <f t="shared" si="44"/>
        <v>954</v>
      </c>
    </row>
    <row r="939" spans="1:16" x14ac:dyDescent="0.2">
      <c r="A939" s="216">
        <v>939</v>
      </c>
      <c r="B939" s="255">
        <v>82.26</v>
      </c>
      <c r="C939" s="210">
        <f>'soust.uk.JMK př.č.2'!$O$72+'soust.uk.JMK př.č.2'!$P$72</f>
        <v>18172</v>
      </c>
      <c r="D939" s="210">
        <f>'soust.uk.JMK př.č.2'!$L$72</f>
        <v>48</v>
      </c>
      <c r="E939" s="210">
        <f t="shared" si="42"/>
        <v>3653</v>
      </c>
      <c r="F939" s="210">
        <f t="shared" si="43"/>
        <v>2651</v>
      </c>
      <c r="G939" s="262"/>
      <c r="I939" s="262"/>
      <c r="J939" s="262"/>
      <c r="K939" s="217"/>
      <c r="L939" s="220"/>
      <c r="M939" s="220"/>
      <c r="N939" s="220"/>
      <c r="O939" s="220"/>
      <c r="P939" s="210">
        <f t="shared" si="44"/>
        <v>954</v>
      </c>
    </row>
    <row r="940" spans="1:16" x14ac:dyDescent="0.2">
      <c r="A940" s="216">
        <v>940</v>
      </c>
      <c r="B940" s="255">
        <v>82.28</v>
      </c>
      <c r="C940" s="210">
        <f>'soust.uk.JMK př.č.2'!$O$72+'soust.uk.JMK př.č.2'!$P$72</f>
        <v>18172</v>
      </c>
      <c r="D940" s="210">
        <f>'soust.uk.JMK př.č.2'!$L$72</f>
        <v>48</v>
      </c>
      <c r="E940" s="210">
        <f t="shared" si="42"/>
        <v>3652</v>
      </c>
      <c r="F940" s="210">
        <f t="shared" si="43"/>
        <v>2650</v>
      </c>
      <c r="G940" s="262"/>
      <c r="I940" s="262"/>
      <c r="J940" s="262"/>
      <c r="K940" s="217"/>
      <c r="L940" s="220"/>
      <c r="M940" s="220"/>
      <c r="N940" s="220"/>
      <c r="O940" s="220"/>
      <c r="P940" s="210">
        <f t="shared" si="44"/>
        <v>954</v>
      </c>
    </row>
    <row r="941" spans="1:16" x14ac:dyDescent="0.2">
      <c r="A941" s="216">
        <v>941</v>
      </c>
      <c r="B941" s="255">
        <v>82.3</v>
      </c>
      <c r="C941" s="210">
        <f>'soust.uk.JMK př.č.2'!$O$72+'soust.uk.JMK př.č.2'!$P$72</f>
        <v>18172</v>
      </c>
      <c r="D941" s="210">
        <f>'soust.uk.JMK př.č.2'!$L$72</f>
        <v>48</v>
      </c>
      <c r="E941" s="210">
        <f t="shared" si="42"/>
        <v>3652</v>
      </c>
      <c r="F941" s="210">
        <f t="shared" si="43"/>
        <v>2650</v>
      </c>
      <c r="G941" s="262"/>
      <c r="I941" s="262"/>
      <c r="J941" s="262"/>
      <c r="K941" s="217"/>
      <c r="L941" s="220"/>
      <c r="M941" s="220"/>
      <c r="N941" s="220"/>
      <c r="O941" s="220"/>
      <c r="P941" s="210">
        <f t="shared" si="44"/>
        <v>954</v>
      </c>
    </row>
    <row r="942" spans="1:16" x14ac:dyDescent="0.2">
      <c r="A942" s="216">
        <v>942</v>
      </c>
      <c r="B942" s="255">
        <v>82.31</v>
      </c>
      <c r="C942" s="210">
        <f>'soust.uk.JMK př.č.2'!$O$72+'soust.uk.JMK př.č.2'!$P$72</f>
        <v>18172</v>
      </c>
      <c r="D942" s="210">
        <f>'soust.uk.JMK př.č.2'!$L$72</f>
        <v>48</v>
      </c>
      <c r="E942" s="210">
        <f t="shared" si="42"/>
        <v>3651</v>
      </c>
      <c r="F942" s="210">
        <f t="shared" si="43"/>
        <v>2649</v>
      </c>
      <c r="G942" s="262"/>
      <c r="I942" s="262"/>
      <c r="J942" s="262"/>
      <c r="K942" s="217"/>
      <c r="L942" s="220"/>
      <c r="M942" s="220"/>
      <c r="N942" s="220"/>
      <c r="O942" s="220"/>
      <c r="P942" s="210">
        <f t="shared" si="44"/>
        <v>954</v>
      </c>
    </row>
    <row r="943" spans="1:16" x14ac:dyDescent="0.2">
      <c r="A943" s="216">
        <v>943</v>
      </c>
      <c r="B943" s="255">
        <v>82.33</v>
      </c>
      <c r="C943" s="210">
        <f>'soust.uk.JMK př.č.2'!$O$72+'soust.uk.JMK př.č.2'!$P$72</f>
        <v>18172</v>
      </c>
      <c r="D943" s="210">
        <f>'soust.uk.JMK př.č.2'!$L$72</f>
        <v>48</v>
      </c>
      <c r="E943" s="210">
        <f t="shared" si="42"/>
        <v>3651</v>
      </c>
      <c r="F943" s="210">
        <f t="shared" si="43"/>
        <v>2649</v>
      </c>
      <c r="G943" s="262"/>
      <c r="I943" s="262"/>
      <c r="J943" s="262"/>
      <c r="K943" s="217"/>
      <c r="L943" s="220"/>
      <c r="M943" s="220"/>
      <c r="N943" s="220"/>
      <c r="O943" s="220"/>
      <c r="P943" s="210">
        <f t="shared" si="44"/>
        <v>954</v>
      </c>
    </row>
    <row r="944" spans="1:16" x14ac:dyDescent="0.2">
      <c r="A944" s="216">
        <v>944</v>
      </c>
      <c r="B944" s="255">
        <v>82.35</v>
      </c>
      <c r="C944" s="210">
        <f>'soust.uk.JMK př.č.2'!$O$72+'soust.uk.JMK př.č.2'!$P$72</f>
        <v>18172</v>
      </c>
      <c r="D944" s="210">
        <f>'soust.uk.JMK př.č.2'!$L$72</f>
        <v>48</v>
      </c>
      <c r="E944" s="210">
        <f t="shared" si="42"/>
        <v>3649</v>
      </c>
      <c r="F944" s="210">
        <f t="shared" si="43"/>
        <v>2648</v>
      </c>
      <c r="G944" s="262"/>
      <c r="I944" s="262"/>
      <c r="J944" s="262"/>
      <c r="K944" s="217"/>
      <c r="L944" s="220"/>
      <c r="M944" s="220"/>
      <c r="N944" s="220"/>
      <c r="O944" s="220"/>
      <c r="P944" s="210">
        <f t="shared" si="44"/>
        <v>953</v>
      </c>
    </row>
    <row r="945" spans="1:16" x14ac:dyDescent="0.2">
      <c r="A945" s="216">
        <v>945</v>
      </c>
      <c r="B945" s="255">
        <v>82.36</v>
      </c>
      <c r="C945" s="210">
        <f>'soust.uk.JMK př.č.2'!$O$72+'soust.uk.JMK př.č.2'!$P$72</f>
        <v>18172</v>
      </c>
      <c r="D945" s="210">
        <f>'soust.uk.JMK př.č.2'!$L$72</f>
        <v>48</v>
      </c>
      <c r="E945" s="210">
        <f t="shared" si="42"/>
        <v>3649</v>
      </c>
      <c r="F945" s="210">
        <f t="shared" si="43"/>
        <v>2648</v>
      </c>
      <c r="G945" s="262"/>
      <c r="I945" s="262"/>
      <c r="J945" s="262"/>
      <c r="K945" s="217"/>
      <c r="L945" s="220"/>
      <c r="M945" s="220"/>
      <c r="N945" s="220"/>
      <c r="O945" s="220"/>
      <c r="P945" s="210">
        <f t="shared" si="44"/>
        <v>953</v>
      </c>
    </row>
    <row r="946" spans="1:16" x14ac:dyDescent="0.2">
      <c r="A946" s="216">
        <v>946</v>
      </c>
      <c r="B946" s="255">
        <v>82.38</v>
      </c>
      <c r="C946" s="210">
        <f>'soust.uk.JMK př.č.2'!$O$72+'soust.uk.JMK př.č.2'!$P$72</f>
        <v>18172</v>
      </c>
      <c r="D946" s="210">
        <f>'soust.uk.JMK př.č.2'!$L$72</f>
        <v>48</v>
      </c>
      <c r="E946" s="210">
        <f t="shared" si="42"/>
        <v>3648</v>
      </c>
      <c r="F946" s="210">
        <f t="shared" si="43"/>
        <v>2647</v>
      </c>
      <c r="G946" s="262"/>
      <c r="I946" s="262"/>
      <c r="J946" s="262"/>
      <c r="K946" s="217"/>
      <c r="L946" s="220"/>
      <c r="M946" s="220"/>
      <c r="N946" s="220"/>
      <c r="O946" s="220"/>
      <c r="P946" s="210">
        <f t="shared" si="44"/>
        <v>953</v>
      </c>
    </row>
    <row r="947" spans="1:16" x14ac:dyDescent="0.2">
      <c r="A947" s="216">
        <v>947</v>
      </c>
      <c r="B947" s="255">
        <v>82.4</v>
      </c>
      <c r="C947" s="210">
        <f>'soust.uk.JMK př.č.2'!$O$72+'soust.uk.JMK př.č.2'!$P$72</f>
        <v>18172</v>
      </c>
      <c r="D947" s="210">
        <f>'soust.uk.JMK př.č.2'!$L$72</f>
        <v>48</v>
      </c>
      <c r="E947" s="210">
        <f t="shared" si="42"/>
        <v>3647</v>
      </c>
      <c r="F947" s="210">
        <f t="shared" si="43"/>
        <v>2646</v>
      </c>
      <c r="G947" s="262"/>
      <c r="I947" s="262"/>
      <c r="J947" s="262"/>
      <c r="K947" s="217"/>
      <c r="L947" s="220"/>
      <c r="M947" s="220"/>
      <c r="N947" s="220"/>
      <c r="O947" s="220"/>
      <c r="P947" s="210">
        <f t="shared" si="44"/>
        <v>953</v>
      </c>
    </row>
    <row r="948" spans="1:16" x14ac:dyDescent="0.2">
      <c r="A948" s="216">
        <v>948</v>
      </c>
      <c r="B948" s="255">
        <v>82.41</v>
      </c>
      <c r="C948" s="210">
        <f>'soust.uk.JMK př.č.2'!$O$72+'soust.uk.JMK př.č.2'!$P$72</f>
        <v>18172</v>
      </c>
      <c r="D948" s="210">
        <f>'soust.uk.JMK př.č.2'!$L$72</f>
        <v>48</v>
      </c>
      <c r="E948" s="210">
        <f t="shared" si="42"/>
        <v>3647</v>
      </c>
      <c r="F948" s="210">
        <f t="shared" si="43"/>
        <v>2646</v>
      </c>
      <c r="G948" s="262"/>
      <c r="I948" s="262"/>
      <c r="J948" s="262"/>
      <c r="K948" s="217"/>
      <c r="L948" s="220"/>
      <c r="M948" s="220"/>
      <c r="N948" s="220"/>
      <c r="O948" s="220"/>
      <c r="P948" s="210">
        <f t="shared" si="44"/>
        <v>953</v>
      </c>
    </row>
    <row r="949" spans="1:16" x14ac:dyDescent="0.2">
      <c r="A949" s="216">
        <v>949</v>
      </c>
      <c r="B949" s="255">
        <v>82.43</v>
      </c>
      <c r="C949" s="210">
        <f>'soust.uk.JMK př.č.2'!$O$72+'soust.uk.JMK př.č.2'!$P$72</f>
        <v>18172</v>
      </c>
      <c r="D949" s="210">
        <f>'soust.uk.JMK př.č.2'!$L$72</f>
        <v>48</v>
      </c>
      <c r="E949" s="210">
        <f t="shared" si="42"/>
        <v>3645</v>
      </c>
      <c r="F949" s="210">
        <f t="shared" si="43"/>
        <v>2645</v>
      </c>
      <c r="G949" s="262"/>
      <c r="I949" s="262"/>
      <c r="J949" s="262"/>
      <c r="K949" s="217"/>
      <c r="L949" s="220"/>
      <c r="M949" s="220"/>
      <c r="N949" s="220"/>
      <c r="O949" s="220"/>
      <c r="P949" s="210">
        <f t="shared" si="44"/>
        <v>952</v>
      </c>
    </row>
    <row r="950" spans="1:16" x14ac:dyDescent="0.2">
      <c r="A950" s="216">
        <v>950</v>
      </c>
      <c r="B950" s="255">
        <v>82.45</v>
      </c>
      <c r="C950" s="210">
        <f>'soust.uk.JMK př.č.2'!$O$72+'soust.uk.JMK př.č.2'!$P$72</f>
        <v>18172</v>
      </c>
      <c r="D950" s="210">
        <f>'soust.uk.JMK př.č.2'!$L$72</f>
        <v>48</v>
      </c>
      <c r="E950" s="210">
        <f t="shared" si="42"/>
        <v>3645</v>
      </c>
      <c r="F950" s="210">
        <f t="shared" si="43"/>
        <v>2645</v>
      </c>
      <c r="G950" s="262"/>
      <c r="I950" s="262"/>
      <c r="J950" s="262"/>
      <c r="K950" s="217"/>
      <c r="L950" s="220"/>
      <c r="M950" s="220"/>
      <c r="N950" s="220"/>
      <c r="O950" s="220"/>
      <c r="P950" s="210">
        <f t="shared" si="44"/>
        <v>952</v>
      </c>
    </row>
    <row r="951" spans="1:16" x14ac:dyDescent="0.2">
      <c r="A951" s="216">
        <v>951</v>
      </c>
      <c r="B951" s="255">
        <v>82.46</v>
      </c>
      <c r="C951" s="210">
        <f>'soust.uk.JMK př.č.2'!$O$72+'soust.uk.JMK př.č.2'!$P$72</f>
        <v>18172</v>
      </c>
      <c r="D951" s="210">
        <f>'soust.uk.JMK př.č.2'!$L$72</f>
        <v>48</v>
      </c>
      <c r="E951" s="210">
        <f t="shared" si="42"/>
        <v>3644</v>
      </c>
      <c r="F951" s="210">
        <f t="shared" si="43"/>
        <v>2644</v>
      </c>
      <c r="G951" s="262"/>
      <c r="I951" s="262"/>
      <c r="J951" s="262"/>
      <c r="K951" s="217"/>
      <c r="L951" s="220"/>
      <c r="M951" s="220"/>
      <c r="N951" s="220"/>
      <c r="O951" s="220"/>
      <c r="P951" s="210">
        <f t="shared" si="44"/>
        <v>952</v>
      </c>
    </row>
    <row r="952" spans="1:16" x14ac:dyDescent="0.2">
      <c r="A952" s="216">
        <v>952</v>
      </c>
      <c r="B952" s="255">
        <v>82.48</v>
      </c>
      <c r="C952" s="210">
        <f>'soust.uk.JMK př.č.2'!$O$72+'soust.uk.JMK př.č.2'!$P$72</f>
        <v>18172</v>
      </c>
      <c r="D952" s="210">
        <f>'soust.uk.JMK př.č.2'!$L$72</f>
        <v>48</v>
      </c>
      <c r="E952" s="210">
        <f t="shared" si="42"/>
        <v>3644</v>
      </c>
      <c r="F952" s="210">
        <f t="shared" si="43"/>
        <v>2644</v>
      </c>
      <c r="G952" s="262"/>
      <c r="I952" s="262"/>
      <c r="J952" s="262"/>
      <c r="K952" s="217"/>
      <c r="L952" s="220"/>
      <c r="M952" s="220"/>
      <c r="N952" s="220"/>
      <c r="O952" s="220"/>
      <c r="P952" s="210">
        <f t="shared" si="44"/>
        <v>952</v>
      </c>
    </row>
    <row r="953" spans="1:16" x14ac:dyDescent="0.2">
      <c r="A953" s="216">
        <v>953</v>
      </c>
      <c r="B953" s="255">
        <v>82.5</v>
      </c>
      <c r="C953" s="210">
        <f>'soust.uk.JMK př.č.2'!$O$72+'soust.uk.JMK př.č.2'!$P$72</f>
        <v>18172</v>
      </c>
      <c r="D953" s="210">
        <f>'soust.uk.JMK př.č.2'!$L$72</f>
        <v>48</v>
      </c>
      <c r="E953" s="210">
        <f t="shared" si="42"/>
        <v>3642</v>
      </c>
      <c r="F953" s="210">
        <f t="shared" si="43"/>
        <v>2643</v>
      </c>
      <c r="G953" s="262"/>
      <c r="I953" s="262"/>
      <c r="J953" s="262"/>
      <c r="K953" s="217"/>
      <c r="L953" s="220"/>
      <c r="M953" s="220"/>
      <c r="N953" s="220"/>
      <c r="O953" s="220"/>
      <c r="P953" s="210">
        <f t="shared" si="44"/>
        <v>951</v>
      </c>
    </row>
    <row r="954" spans="1:16" x14ac:dyDescent="0.2">
      <c r="A954" s="216">
        <v>954</v>
      </c>
      <c r="B954" s="255">
        <v>82.51</v>
      </c>
      <c r="C954" s="210">
        <f>'soust.uk.JMK př.č.2'!$O$72+'soust.uk.JMK př.č.2'!$P$72</f>
        <v>18172</v>
      </c>
      <c r="D954" s="210">
        <f>'soust.uk.JMK př.č.2'!$L$72</f>
        <v>48</v>
      </c>
      <c r="E954" s="210">
        <f t="shared" si="42"/>
        <v>3642</v>
      </c>
      <c r="F954" s="210">
        <f t="shared" si="43"/>
        <v>2643</v>
      </c>
      <c r="G954" s="262"/>
      <c r="I954" s="262"/>
      <c r="J954" s="262"/>
      <c r="K954" s="217"/>
      <c r="L954" s="220"/>
      <c r="M954" s="220"/>
      <c r="N954" s="220"/>
      <c r="O954" s="220"/>
      <c r="P954" s="210">
        <f t="shared" si="44"/>
        <v>951</v>
      </c>
    </row>
    <row r="955" spans="1:16" x14ac:dyDescent="0.2">
      <c r="A955" s="216">
        <v>955</v>
      </c>
      <c r="B955" s="255">
        <v>82.53</v>
      </c>
      <c r="C955" s="210">
        <f>'soust.uk.JMK př.č.2'!$O$72+'soust.uk.JMK př.č.2'!$P$72</f>
        <v>18172</v>
      </c>
      <c r="D955" s="210">
        <f>'soust.uk.JMK př.č.2'!$L$72</f>
        <v>48</v>
      </c>
      <c r="E955" s="210">
        <f t="shared" si="42"/>
        <v>3641</v>
      </c>
      <c r="F955" s="210">
        <f t="shared" si="43"/>
        <v>2642</v>
      </c>
      <c r="G955" s="262"/>
      <c r="I955" s="262"/>
      <c r="J955" s="262"/>
      <c r="K955" s="217"/>
      <c r="L955" s="220"/>
      <c r="M955" s="220"/>
      <c r="N955" s="220"/>
      <c r="O955" s="220"/>
      <c r="P955" s="210">
        <f t="shared" si="44"/>
        <v>951</v>
      </c>
    </row>
    <row r="956" spans="1:16" x14ac:dyDescent="0.2">
      <c r="A956" s="216">
        <v>956</v>
      </c>
      <c r="B956" s="255">
        <v>82.55</v>
      </c>
      <c r="C956" s="210">
        <f>'soust.uk.JMK př.č.2'!$O$72+'soust.uk.JMK př.č.2'!$P$72</f>
        <v>18172</v>
      </c>
      <c r="D956" s="210">
        <f>'soust.uk.JMK př.č.2'!$L$72</f>
        <v>48</v>
      </c>
      <c r="E956" s="210">
        <f t="shared" si="42"/>
        <v>3641</v>
      </c>
      <c r="F956" s="210">
        <f t="shared" si="43"/>
        <v>2642</v>
      </c>
      <c r="G956" s="262"/>
      <c r="I956" s="262"/>
      <c r="J956" s="262"/>
      <c r="K956" s="217"/>
      <c r="L956" s="220"/>
      <c r="M956" s="220"/>
      <c r="N956" s="220"/>
      <c r="O956" s="220"/>
      <c r="P956" s="210">
        <f t="shared" si="44"/>
        <v>951</v>
      </c>
    </row>
    <row r="957" spans="1:16" x14ac:dyDescent="0.2">
      <c r="A957" s="216">
        <v>957</v>
      </c>
      <c r="B957" s="255">
        <v>82.56</v>
      </c>
      <c r="C957" s="210">
        <f>'soust.uk.JMK př.č.2'!$O$72+'soust.uk.JMK př.č.2'!$P$72</f>
        <v>18172</v>
      </c>
      <c r="D957" s="210">
        <f>'soust.uk.JMK př.č.2'!$L$72</f>
        <v>48</v>
      </c>
      <c r="E957" s="210">
        <f t="shared" si="42"/>
        <v>3640</v>
      </c>
      <c r="F957" s="210">
        <f t="shared" si="43"/>
        <v>2641</v>
      </c>
      <c r="G957" s="262"/>
      <c r="I957" s="262"/>
      <c r="J957" s="262"/>
      <c r="K957" s="217"/>
      <c r="L957" s="220"/>
      <c r="M957" s="220"/>
      <c r="N957" s="220"/>
      <c r="O957" s="220"/>
      <c r="P957" s="210">
        <f t="shared" si="44"/>
        <v>951</v>
      </c>
    </row>
    <row r="958" spans="1:16" x14ac:dyDescent="0.2">
      <c r="A958" s="216">
        <v>958</v>
      </c>
      <c r="B958" s="255">
        <v>82.58</v>
      </c>
      <c r="C958" s="210">
        <f>'soust.uk.JMK př.č.2'!$O$72+'soust.uk.JMK př.č.2'!$P$72</f>
        <v>18172</v>
      </c>
      <c r="D958" s="210">
        <f>'soust.uk.JMK př.č.2'!$L$72</f>
        <v>48</v>
      </c>
      <c r="E958" s="210">
        <f t="shared" si="42"/>
        <v>3640</v>
      </c>
      <c r="F958" s="210">
        <f t="shared" si="43"/>
        <v>2641</v>
      </c>
      <c r="G958" s="262"/>
      <c r="I958" s="262"/>
      <c r="J958" s="262"/>
      <c r="K958" s="217"/>
      <c r="L958" s="220"/>
      <c r="M958" s="220"/>
      <c r="N958" s="220"/>
      <c r="O958" s="220"/>
      <c r="P958" s="210">
        <f t="shared" si="44"/>
        <v>951</v>
      </c>
    </row>
    <row r="959" spans="1:16" x14ac:dyDescent="0.2">
      <c r="A959" s="216">
        <v>959</v>
      </c>
      <c r="B959" s="255">
        <v>82.59</v>
      </c>
      <c r="C959" s="210">
        <f>'soust.uk.JMK př.č.2'!$O$72+'soust.uk.JMK př.č.2'!$P$72</f>
        <v>18172</v>
      </c>
      <c r="D959" s="210">
        <f>'soust.uk.JMK př.č.2'!$L$72</f>
        <v>48</v>
      </c>
      <c r="E959" s="210">
        <f t="shared" si="42"/>
        <v>3638</v>
      </c>
      <c r="F959" s="210">
        <f t="shared" si="43"/>
        <v>2640</v>
      </c>
      <c r="G959" s="262"/>
      <c r="I959" s="262"/>
      <c r="J959" s="262"/>
      <c r="K959" s="217"/>
      <c r="L959" s="220"/>
      <c r="M959" s="220"/>
      <c r="N959" s="220"/>
      <c r="O959" s="220"/>
      <c r="P959" s="210">
        <f t="shared" si="44"/>
        <v>950</v>
      </c>
    </row>
    <row r="960" spans="1:16" x14ac:dyDescent="0.2">
      <c r="A960" s="216">
        <v>960</v>
      </c>
      <c r="B960" s="255">
        <v>82.61</v>
      </c>
      <c r="C960" s="210">
        <f>'soust.uk.JMK př.č.2'!$O$72+'soust.uk.JMK př.č.2'!$P$72</f>
        <v>18172</v>
      </c>
      <c r="D960" s="210">
        <f>'soust.uk.JMK př.č.2'!$L$72</f>
        <v>48</v>
      </c>
      <c r="E960" s="210">
        <f t="shared" si="42"/>
        <v>3638</v>
      </c>
      <c r="F960" s="210">
        <f t="shared" si="43"/>
        <v>2640</v>
      </c>
      <c r="G960" s="262"/>
      <c r="I960" s="262"/>
      <c r="J960" s="262"/>
      <c r="K960" s="217"/>
      <c r="L960" s="220"/>
      <c r="M960" s="220"/>
      <c r="N960" s="220"/>
      <c r="O960" s="220"/>
      <c r="P960" s="210">
        <f t="shared" si="44"/>
        <v>950</v>
      </c>
    </row>
    <row r="961" spans="1:16" x14ac:dyDescent="0.2">
      <c r="A961" s="216">
        <v>961</v>
      </c>
      <c r="B961" s="255">
        <v>82.63</v>
      </c>
      <c r="C961" s="210">
        <f>'soust.uk.JMK př.č.2'!$O$72+'soust.uk.JMK př.č.2'!$P$72</f>
        <v>18172</v>
      </c>
      <c r="D961" s="210">
        <f>'soust.uk.JMK př.č.2'!$L$72</f>
        <v>48</v>
      </c>
      <c r="E961" s="210">
        <f t="shared" si="42"/>
        <v>3637</v>
      </c>
      <c r="F961" s="210">
        <f t="shared" si="43"/>
        <v>2639</v>
      </c>
      <c r="G961" s="262"/>
      <c r="I961" s="262"/>
      <c r="J961" s="262"/>
      <c r="K961" s="217"/>
      <c r="L961" s="220"/>
      <c r="M961" s="220"/>
      <c r="N961" s="220"/>
      <c r="O961" s="220"/>
      <c r="P961" s="210">
        <f t="shared" si="44"/>
        <v>950</v>
      </c>
    </row>
    <row r="962" spans="1:16" x14ac:dyDescent="0.2">
      <c r="A962" s="216">
        <v>962</v>
      </c>
      <c r="B962" s="255">
        <v>82.64</v>
      </c>
      <c r="C962" s="210">
        <f>'soust.uk.JMK př.č.2'!$O$72+'soust.uk.JMK př.č.2'!$P$72</f>
        <v>18172</v>
      </c>
      <c r="D962" s="210">
        <f>'soust.uk.JMK př.č.2'!$L$72</f>
        <v>48</v>
      </c>
      <c r="E962" s="210">
        <f t="shared" si="42"/>
        <v>3637</v>
      </c>
      <c r="F962" s="210">
        <f t="shared" si="43"/>
        <v>2639</v>
      </c>
      <c r="G962" s="262"/>
      <c r="I962" s="262"/>
      <c r="J962" s="262"/>
      <c r="K962" s="217"/>
      <c r="L962" s="220"/>
      <c r="M962" s="220"/>
      <c r="N962" s="220"/>
      <c r="O962" s="220"/>
      <c r="P962" s="210">
        <f t="shared" si="44"/>
        <v>950</v>
      </c>
    </row>
    <row r="963" spans="1:16" x14ac:dyDescent="0.2">
      <c r="A963" s="216">
        <v>963</v>
      </c>
      <c r="B963" s="255">
        <v>82.66</v>
      </c>
      <c r="C963" s="210">
        <f>'soust.uk.JMK př.č.2'!$O$72+'soust.uk.JMK př.č.2'!$P$72</f>
        <v>18172</v>
      </c>
      <c r="D963" s="210">
        <f>'soust.uk.JMK př.č.2'!$L$72</f>
        <v>48</v>
      </c>
      <c r="E963" s="210">
        <f t="shared" si="42"/>
        <v>3636</v>
      </c>
      <c r="F963" s="210">
        <f t="shared" si="43"/>
        <v>2638</v>
      </c>
      <c r="G963" s="262"/>
      <c r="I963" s="262"/>
      <c r="J963" s="262"/>
      <c r="K963" s="217"/>
      <c r="L963" s="220"/>
      <c r="M963" s="220"/>
      <c r="N963" s="220"/>
      <c r="O963" s="220"/>
      <c r="P963" s="210">
        <f t="shared" si="44"/>
        <v>950</v>
      </c>
    </row>
    <row r="964" spans="1:16" x14ac:dyDescent="0.2">
      <c r="A964" s="216">
        <v>964</v>
      </c>
      <c r="B964" s="255">
        <v>82.68</v>
      </c>
      <c r="C964" s="210">
        <f>'soust.uk.JMK př.č.2'!$O$72+'soust.uk.JMK př.č.2'!$P$72</f>
        <v>18172</v>
      </c>
      <c r="D964" s="210">
        <f>'soust.uk.JMK př.č.2'!$L$72</f>
        <v>48</v>
      </c>
      <c r="E964" s="210">
        <f t="shared" si="42"/>
        <v>3634</v>
      </c>
      <c r="F964" s="210">
        <f t="shared" si="43"/>
        <v>2637</v>
      </c>
      <c r="G964" s="262"/>
      <c r="I964" s="262"/>
      <c r="J964" s="262"/>
      <c r="K964" s="217"/>
      <c r="L964" s="220"/>
      <c r="M964" s="220"/>
      <c r="N964" s="220"/>
      <c r="O964" s="220"/>
      <c r="P964" s="210">
        <f t="shared" si="44"/>
        <v>949</v>
      </c>
    </row>
    <row r="965" spans="1:16" x14ac:dyDescent="0.2">
      <c r="A965" s="216">
        <v>965</v>
      </c>
      <c r="B965" s="255">
        <v>82.69</v>
      </c>
      <c r="C965" s="210">
        <f>'soust.uk.JMK př.č.2'!$O$72+'soust.uk.JMK př.č.2'!$P$72</f>
        <v>18172</v>
      </c>
      <c r="D965" s="210">
        <f>'soust.uk.JMK př.č.2'!$L$72</f>
        <v>48</v>
      </c>
      <c r="E965" s="210">
        <f t="shared" si="42"/>
        <v>3634</v>
      </c>
      <c r="F965" s="210">
        <f t="shared" si="43"/>
        <v>2637</v>
      </c>
      <c r="G965" s="262"/>
      <c r="I965" s="262"/>
      <c r="J965" s="262"/>
      <c r="K965" s="217"/>
      <c r="L965" s="220"/>
      <c r="M965" s="220"/>
      <c r="N965" s="220"/>
      <c r="O965" s="220"/>
      <c r="P965" s="210">
        <f t="shared" si="44"/>
        <v>949</v>
      </c>
    </row>
    <row r="966" spans="1:16" x14ac:dyDescent="0.2">
      <c r="A966" s="216">
        <v>966</v>
      </c>
      <c r="B966" s="255">
        <v>82.71</v>
      </c>
      <c r="C966" s="210">
        <f>'soust.uk.JMK př.č.2'!$O$72+'soust.uk.JMK př.č.2'!$P$72</f>
        <v>18172</v>
      </c>
      <c r="D966" s="210">
        <f>'soust.uk.JMK př.č.2'!$L$72</f>
        <v>48</v>
      </c>
      <c r="E966" s="210">
        <f t="shared" si="42"/>
        <v>3633</v>
      </c>
      <c r="F966" s="210">
        <f t="shared" si="43"/>
        <v>2636</v>
      </c>
      <c r="G966" s="262"/>
      <c r="I966" s="262"/>
      <c r="J966" s="262"/>
      <c r="K966" s="217"/>
      <c r="L966" s="220"/>
      <c r="M966" s="220"/>
      <c r="N966" s="220"/>
      <c r="O966" s="220"/>
      <c r="P966" s="210">
        <f t="shared" si="44"/>
        <v>949</v>
      </c>
    </row>
    <row r="967" spans="1:16" x14ac:dyDescent="0.2">
      <c r="A967" s="216">
        <v>967</v>
      </c>
      <c r="B967" s="255">
        <v>82.73</v>
      </c>
      <c r="C967" s="210">
        <f>'soust.uk.JMK př.č.2'!$O$72+'soust.uk.JMK př.č.2'!$P$72</f>
        <v>18172</v>
      </c>
      <c r="D967" s="210">
        <f>'soust.uk.JMK př.č.2'!$L$72</f>
        <v>48</v>
      </c>
      <c r="E967" s="210">
        <f t="shared" si="42"/>
        <v>3633</v>
      </c>
      <c r="F967" s="210">
        <f t="shared" si="43"/>
        <v>2636</v>
      </c>
      <c r="G967" s="262"/>
      <c r="I967" s="262"/>
      <c r="J967" s="262"/>
      <c r="K967" s="217"/>
      <c r="L967" s="220"/>
      <c r="M967" s="220"/>
      <c r="N967" s="220"/>
      <c r="O967" s="220"/>
      <c r="P967" s="210">
        <f t="shared" si="44"/>
        <v>949</v>
      </c>
    </row>
    <row r="968" spans="1:16" x14ac:dyDescent="0.2">
      <c r="A968" s="216">
        <v>968</v>
      </c>
      <c r="B968" s="255">
        <v>82.74</v>
      </c>
      <c r="C968" s="210">
        <f>'soust.uk.JMK př.č.2'!$O$72+'soust.uk.JMK př.č.2'!$P$72</f>
        <v>18172</v>
      </c>
      <c r="D968" s="210">
        <f>'soust.uk.JMK př.č.2'!$L$72</f>
        <v>48</v>
      </c>
      <c r="E968" s="210">
        <f t="shared" si="42"/>
        <v>3633</v>
      </c>
      <c r="F968" s="210">
        <f t="shared" si="43"/>
        <v>2636</v>
      </c>
      <c r="G968" s="262"/>
      <c r="I968" s="262"/>
      <c r="J968" s="262"/>
      <c r="K968" s="217"/>
      <c r="L968" s="220"/>
      <c r="M968" s="220"/>
      <c r="N968" s="220"/>
      <c r="O968" s="220"/>
      <c r="P968" s="210">
        <f t="shared" si="44"/>
        <v>949</v>
      </c>
    </row>
    <row r="969" spans="1:16" x14ac:dyDescent="0.2">
      <c r="A969" s="216">
        <v>969</v>
      </c>
      <c r="B969" s="255">
        <v>82.76</v>
      </c>
      <c r="C969" s="210">
        <f>'soust.uk.JMK př.č.2'!$O$72+'soust.uk.JMK př.č.2'!$P$72</f>
        <v>18172</v>
      </c>
      <c r="D969" s="210">
        <f>'soust.uk.JMK př.č.2'!$L$72</f>
        <v>48</v>
      </c>
      <c r="E969" s="210">
        <f t="shared" si="42"/>
        <v>3632</v>
      </c>
      <c r="F969" s="210">
        <f t="shared" si="43"/>
        <v>2635</v>
      </c>
      <c r="G969" s="262"/>
      <c r="I969" s="262"/>
      <c r="J969" s="262"/>
      <c r="K969" s="217"/>
      <c r="L969" s="220"/>
      <c r="M969" s="220"/>
      <c r="N969" s="220"/>
      <c r="O969" s="220"/>
      <c r="P969" s="210">
        <f t="shared" si="44"/>
        <v>949</v>
      </c>
    </row>
    <row r="970" spans="1:16" x14ac:dyDescent="0.2">
      <c r="A970" s="216">
        <v>970</v>
      </c>
      <c r="B970" s="255">
        <v>82.77</v>
      </c>
      <c r="C970" s="210">
        <f>'soust.uk.JMK př.č.2'!$O$72+'soust.uk.JMK př.č.2'!$P$72</f>
        <v>18172</v>
      </c>
      <c r="D970" s="210">
        <f>'soust.uk.JMK př.č.2'!$L$72</f>
        <v>48</v>
      </c>
      <c r="E970" s="210">
        <f t="shared" si="42"/>
        <v>3632</v>
      </c>
      <c r="F970" s="210">
        <f t="shared" si="43"/>
        <v>2635</v>
      </c>
      <c r="G970" s="262"/>
      <c r="I970" s="262"/>
      <c r="J970" s="262"/>
      <c r="K970" s="217"/>
      <c r="L970" s="220"/>
      <c r="M970" s="220"/>
      <c r="N970" s="220"/>
      <c r="O970" s="220"/>
      <c r="P970" s="210">
        <f t="shared" si="44"/>
        <v>949</v>
      </c>
    </row>
    <row r="971" spans="1:16" x14ac:dyDescent="0.2">
      <c r="A971" s="216">
        <v>971</v>
      </c>
      <c r="B971" s="255">
        <v>82.79</v>
      </c>
      <c r="C971" s="210">
        <f>'soust.uk.JMK př.č.2'!$O$72+'soust.uk.JMK př.č.2'!$P$72</f>
        <v>18172</v>
      </c>
      <c r="D971" s="210">
        <f>'soust.uk.JMK př.č.2'!$L$72</f>
        <v>48</v>
      </c>
      <c r="E971" s="210">
        <f t="shared" si="42"/>
        <v>3630</v>
      </c>
      <c r="F971" s="210">
        <f t="shared" si="43"/>
        <v>2634</v>
      </c>
      <c r="G971" s="262"/>
      <c r="I971" s="262"/>
      <c r="J971" s="262"/>
      <c r="K971" s="217"/>
      <c r="L971" s="220"/>
      <c r="M971" s="220"/>
      <c r="N971" s="220"/>
      <c r="O971" s="220"/>
      <c r="P971" s="210">
        <f t="shared" si="44"/>
        <v>948</v>
      </c>
    </row>
    <row r="972" spans="1:16" x14ac:dyDescent="0.2">
      <c r="A972" s="216">
        <v>972</v>
      </c>
      <c r="B972" s="255">
        <v>82.81</v>
      </c>
      <c r="C972" s="210">
        <f>'soust.uk.JMK př.č.2'!$O$72+'soust.uk.JMK př.č.2'!$P$72</f>
        <v>18172</v>
      </c>
      <c r="D972" s="210">
        <f>'soust.uk.JMK př.č.2'!$L$72</f>
        <v>48</v>
      </c>
      <c r="E972" s="210">
        <f t="shared" si="42"/>
        <v>3629</v>
      </c>
      <c r="F972" s="210">
        <f t="shared" si="43"/>
        <v>2633</v>
      </c>
      <c r="G972" s="262"/>
      <c r="I972" s="262"/>
      <c r="J972" s="262"/>
      <c r="K972" s="217"/>
      <c r="L972" s="220"/>
      <c r="M972" s="220"/>
      <c r="N972" s="220"/>
      <c r="O972" s="220"/>
      <c r="P972" s="210">
        <f t="shared" si="44"/>
        <v>948</v>
      </c>
    </row>
    <row r="973" spans="1:16" x14ac:dyDescent="0.2">
      <c r="A973" s="216">
        <v>973</v>
      </c>
      <c r="B973" s="255">
        <v>82.82</v>
      </c>
      <c r="C973" s="210">
        <f>'soust.uk.JMK př.č.2'!$O$72+'soust.uk.JMK př.č.2'!$P$72</f>
        <v>18172</v>
      </c>
      <c r="D973" s="210">
        <f>'soust.uk.JMK př.č.2'!$L$72</f>
        <v>48</v>
      </c>
      <c r="E973" s="210">
        <f t="shared" si="42"/>
        <v>3629</v>
      </c>
      <c r="F973" s="210">
        <f t="shared" si="43"/>
        <v>2633</v>
      </c>
      <c r="G973" s="262"/>
      <c r="I973" s="262"/>
      <c r="J973" s="262"/>
      <c r="K973" s="217"/>
      <c r="L973" s="220"/>
      <c r="M973" s="220"/>
      <c r="N973" s="220"/>
      <c r="O973" s="220"/>
      <c r="P973" s="210">
        <f t="shared" si="44"/>
        <v>948</v>
      </c>
    </row>
    <row r="974" spans="1:16" x14ac:dyDescent="0.2">
      <c r="A974" s="216">
        <v>974</v>
      </c>
      <c r="B974" s="255">
        <v>82.84</v>
      </c>
      <c r="C974" s="210">
        <f>'soust.uk.JMK př.č.2'!$O$72+'soust.uk.JMK př.č.2'!$P$72</f>
        <v>18172</v>
      </c>
      <c r="D974" s="210">
        <f>'soust.uk.JMK př.č.2'!$L$72</f>
        <v>48</v>
      </c>
      <c r="E974" s="210">
        <f t="shared" ref="E974:E1000" si="45">SUM(F974,P974,D974)</f>
        <v>3628</v>
      </c>
      <c r="F974" s="210">
        <f t="shared" ref="F974:F1000" si="46">ROUND(1/B974*C974*12,0)</f>
        <v>2632</v>
      </c>
      <c r="G974" s="262"/>
      <c r="I974" s="262"/>
      <c r="J974" s="262"/>
      <c r="K974" s="217"/>
      <c r="L974" s="220"/>
      <c r="M974" s="220"/>
      <c r="N974" s="220"/>
      <c r="O974" s="220"/>
      <c r="P974" s="210">
        <f t="shared" si="44"/>
        <v>948</v>
      </c>
    </row>
    <row r="975" spans="1:16" x14ac:dyDescent="0.2">
      <c r="A975" s="216">
        <v>975</v>
      </c>
      <c r="B975" s="255">
        <v>82.85</v>
      </c>
      <c r="C975" s="210">
        <f>'soust.uk.JMK př.č.2'!$O$72+'soust.uk.JMK př.č.2'!$P$72</f>
        <v>18172</v>
      </c>
      <c r="D975" s="210">
        <f>'soust.uk.JMK př.č.2'!$L$72</f>
        <v>48</v>
      </c>
      <c r="E975" s="210">
        <f t="shared" si="45"/>
        <v>3628</v>
      </c>
      <c r="F975" s="210">
        <f t="shared" si="46"/>
        <v>2632</v>
      </c>
      <c r="G975" s="262"/>
      <c r="I975" s="262"/>
      <c r="J975" s="262"/>
      <c r="K975" s="217"/>
      <c r="L975" s="220"/>
      <c r="M975" s="220"/>
      <c r="N975" s="220"/>
      <c r="O975" s="220"/>
      <c r="P975" s="210">
        <f t="shared" ref="P975:P1000" si="47">ROUND((F975*36%),0)</f>
        <v>948</v>
      </c>
    </row>
    <row r="976" spans="1:16" x14ac:dyDescent="0.2">
      <c r="A976" s="216">
        <v>976</v>
      </c>
      <c r="B976" s="255">
        <v>82.87</v>
      </c>
      <c r="C976" s="210">
        <f>'soust.uk.JMK př.č.2'!$O$72+'soust.uk.JMK př.č.2'!$P$72</f>
        <v>18172</v>
      </c>
      <c r="D976" s="210">
        <f>'soust.uk.JMK př.č.2'!$L$72</f>
        <v>48</v>
      </c>
      <c r="E976" s="210">
        <f t="shared" si="45"/>
        <v>3626</v>
      </c>
      <c r="F976" s="210">
        <f t="shared" si="46"/>
        <v>2631</v>
      </c>
      <c r="G976" s="262"/>
      <c r="I976" s="262"/>
      <c r="J976" s="262"/>
      <c r="K976" s="217"/>
      <c r="L976" s="220"/>
      <c r="M976" s="220"/>
      <c r="N976" s="220"/>
      <c r="O976" s="220"/>
      <c r="P976" s="210">
        <f t="shared" si="47"/>
        <v>947</v>
      </c>
    </row>
    <row r="977" spans="1:16" x14ac:dyDescent="0.2">
      <c r="A977" s="216">
        <v>977</v>
      </c>
      <c r="B977" s="255">
        <v>82.89</v>
      </c>
      <c r="C977" s="210">
        <f>'soust.uk.JMK př.č.2'!$O$72+'soust.uk.JMK př.č.2'!$P$72</f>
        <v>18172</v>
      </c>
      <c r="D977" s="210">
        <f>'soust.uk.JMK př.č.2'!$L$72</f>
        <v>48</v>
      </c>
      <c r="E977" s="210">
        <f t="shared" si="45"/>
        <v>3626</v>
      </c>
      <c r="F977" s="210">
        <f t="shared" si="46"/>
        <v>2631</v>
      </c>
      <c r="G977" s="262"/>
      <c r="I977" s="262"/>
      <c r="J977" s="262"/>
      <c r="K977" s="217"/>
      <c r="L977" s="220"/>
      <c r="M977" s="220"/>
      <c r="N977" s="220"/>
      <c r="O977" s="220"/>
      <c r="P977" s="210">
        <f t="shared" si="47"/>
        <v>947</v>
      </c>
    </row>
    <row r="978" spans="1:16" x14ac:dyDescent="0.2">
      <c r="A978" s="216">
        <v>978</v>
      </c>
      <c r="B978" s="255">
        <v>82.9</v>
      </c>
      <c r="C978" s="210">
        <f>'soust.uk.JMK př.č.2'!$O$72+'soust.uk.JMK př.č.2'!$P$72</f>
        <v>18172</v>
      </c>
      <c r="D978" s="210">
        <f>'soust.uk.JMK př.č.2'!$L$72</f>
        <v>48</v>
      </c>
      <c r="E978" s="210">
        <f t="shared" si="45"/>
        <v>3625</v>
      </c>
      <c r="F978" s="210">
        <f t="shared" si="46"/>
        <v>2630</v>
      </c>
      <c r="G978" s="262"/>
      <c r="I978" s="262"/>
      <c r="J978" s="262"/>
      <c r="K978" s="217"/>
      <c r="L978" s="220"/>
      <c r="M978" s="220"/>
      <c r="N978" s="220"/>
      <c r="O978" s="220"/>
      <c r="P978" s="210">
        <f t="shared" si="47"/>
        <v>947</v>
      </c>
    </row>
    <row r="979" spans="1:16" x14ac:dyDescent="0.2">
      <c r="A979" s="216">
        <v>979</v>
      </c>
      <c r="B979" s="255">
        <v>82.92</v>
      </c>
      <c r="C979" s="210">
        <f>'soust.uk.JMK př.č.2'!$O$72+'soust.uk.JMK př.č.2'!$P$72</f>
        <v>18172</v>
      </c>
      <c r="D979" s="210">
        <f>'soust.uk.JMK př.č.2'!$L$72</f>
        <v>48</v>
      </c>
      <c r="E979" s="210">
        <f t="shared" si="45"/>
        <v>3625</v>
      </c>
      <c r="F979" s="210">
        <f t="shared" si="46"/>
        <v>2630</v>
      </c>
      <c r="G979" s="262"/>
      <c r="I979" s="262"/>
      <c r="J979" s="262"/>
      <c r="K979" s="217"/>
      <c r="L979" s="220"/>
      <c r="M979" s="220"/>
      <c r="N979" s="220"/>
      <c r="O979" s="220"/>
      <c r="P979" s="210">
        <f t="shared" si="47"/>
        <v>947</v>
      </c>
    </row>
    <row r="980" spans="1:16" x14ac:dyDescent="0.2">
      <c r="A980" s="216">
        <v>980</v>
      </c>
      <c r="B980" s="255">
        <v>82.94</v>
      </c>
      <c r="C980" s="210">
        <f>'soust.uk.JMK př.č.2'!$O$72+'soust.uk.JMK př.č.2'!$P$72</f>
        <v>18172</v>
      </c>
      <c r="D980" s="210">
        <f>'soust.uk.JMK př.č.2'!$L$72</f>
        <v>48</v>
      </c>
      <c r="E980" s="210">
        <f t="shared" si="45"/>
        <v>3623</v>
      </c>
      <c r="F980" s="210">
        <f t="shared" si="46"/>
        <v>2629</v>
      </c>
      <c r="G980" s="262"/>
      <c r="I980" s="262"/>
      <c r="J980" s="262"/>
      <c r="K980" s="217"/>
      <c r="L980" s="220"/>
      <c r="M980" s="220"/>
      <c r="N980" s="220"/>
      <c r="O980" s="220"/>
      <c r="P980" s="210">
        <f t="shared" si="47"/>
        <v>946</v>
      </c>
    </row>
    <row r="981" spans="1:16" x14ac:dyDescent="0.2">
      <c r="A981" s="216">
        <v>981</v>
      </c>
      <c r="B981" s="255">
        <v>82.95</v>
      </c>
      <c r="C981" s="210">
        <f>'soust.uk.JMK př.č.2'!$O$72+'soust.uk.JMK př.č.2'!$P$72</f>
        <v>18172</v>
      </c>
      <c r="D981" s="210">
        <f>'soust.uk.JMK př.č.2'!$L$72</f>
        <v>48</v>
      </c>
      <c r="E981" s="210">
        <f t="shared" si="45"/>
        <v>3623</v>
      </c>
      <c r="F981" s="210">
        <f t="shared" si="46"/>
        <v>2629</v>
      </c>
      <c r="G981" s="262"/>
      <c r="I981" s="262"/>
      <c r="J981" s="262"/>
      <c r="K981" s="217"/>
      <c r="L981" s="220"/>
      <c r="M981" s="220"/>
      <c r="N981" s="220"/>
      <c r="O981" s="220"/>
      <c r="P981" s="210">
        <f t="shared" si="47"/>
        <v>946</v>
      </c>
    </row>
    <row r="982" spans="1:16" x14ac:dyDescent="0.2">
      <c r="A982" s="216">
        <v>982</v>
      </c>
      <c r="B982" s="255">
        <v>82.97</v>
      </c>
      <c r="C982" s="210">
        <f>'soust.uk.JMK př.č.2'!$O$72+'soust.uk.JMK př.č.2'!$P$72</f>
        <v>18172</v>
      </c>
      <c r="D982" s="210">
        <f>'soust.uk.JMK př.č.2'!$L$72</f>
        <v>48</v>
      </c>
      <c r="E982" s="210">
        <f t="shared" si="45"/>
        <v>3622</v>
      </c>
      <c r="F982" s="210">
        <f t="shared" si="46"/>
        <v>2628</v>
      </c>
      <c r="G982" s="262"/>
      <c r="I982" s="262"/>
      <c r="J982" s="262"/>
      <c r="K982" s="217"/>
      <c r="L982" s="220"/>
      <c r="M982" s="220"/>
      <c r="N982" s="220"/>
      <c r="O982" s="220"/>
      <c r="P982" s="210">
        <f t="shared" si="47"/>
        <v>946</v>
      </c>
    </row>
    <row r="983" spans="1:16" x14ac:dyDescent="0.2">
      <c r="A983" s="216">
        <v>983</v>
      </c>
      <c r="B983" s="255">
        <v>82.98</v>
      </c>
      <c r="C983" s="210">
        <f>'soust.uk.JMK př.č.2'!$O$72+'soust.uk.JMK př.č.2'!$P$72</f>
        <v>18172</v>
      </c>
      <c r="D983" s="210">
        <f>'soust.uk.JMK př.č.2'!$L$72</f>
        <v>48</v>
      </c>
      <c r="E983" s="210">
        <f t="shared" si="45"/>
        <v>3622</v>
      </c>
      <c r="F983" s="210">
        <f t="shared" si="46"/>
        <v>2628</v>
      </c>
      <c r="G983" s="262"/>
      <c r="I983" s="262"/>
      <c r="J983" s="262"/>
      <c r="K983" s="217"/>
      <c r="L983" s="220"/>
      <c r="M983" s="220"/>
      <c r="N983" s="220"/>
      <c r="O983" s="220"/>
      <c r="P983" s="210">
        <f t="shared" si="47"/>
        <v>946</v>
      </c>
    </row>
    <row r="984" spans="1:16" x14ac:dyDescent="0.2">
      <c r="A984" s="216">
        <v>984</v>
      </c>
      <c r="B984" s="255">
        <v>83</v>
      </c>
      <c r="C984" s="210">
        <f>'soust.uk.JMK př.č.2'!$O$72+'soust.uk.JMK př.č.2'!$P$72</f>
        <v>18172</v>
      </c>
      <c r="D984" s="210">
        <f>'soust.uk.JMK př.č.2'!$L$72</f>
        <v>48</v>
      </c>
      <c r="E984" s="210">
        <f t="shared" si="45"/>
        <v>3621</v>
      </c>
      <c r="F984" s="210">
        <f t="shared" si="46"/>
        <v>2627</v>
      </c>
      <c r="G984" s="262"/>
      <c r="I984" s="262"/>
      <c r="J984" s="262"/>
      <c r="K984" s="217"/>
      <c r="L984" s="220"/>
      <c r="M984" s="220"/>
      <c r="N984" s="220"/>
      <c r="O984" s="220"/>
      <c r="P984" s="210">
        <f t="shared" si="47"/>
        <v>946</v>
      </c>
    </row>
    <row r="985" spans="1:16" x14ac:dyDescent="0.2">
      <c r="A985" s="216">
        <v>985</v>
      </c>
      <c r="B985" s="255">
        <v>83.02</v>
      </c>
      <c r="C985" s="210">
        <f>'soust.uk.JMK př.č.2'!$O$72+'soust.uk.JMK př.č.2'!$P$72</f>
        <v>18172</v>
      </c>
      <c r="D985" s="210">
        <f>'soust.uk.JMK př.č.2'!$L$72</f>
        <v>48</v>
      </c>
      <c r="E985" s="210">
        <f t="shared" si="45"/>
        <v>3621</v>
      </c>
      <c r="F985" s="210">
        <f t="shared" si="46"/>
        <v>2627</v>
      </c>
      <c r="G985" s="262"/>
      <c r="I985" s="262"/>
      <c r="J985" s="262"/>
      <c r="K985" s="217"/>
      <c r="L985" s="220"/>
      <c r="M985" s="220"/>
      <c r="N985" s="220"/>
      <c r="O985" s="220"/>
      <c r="P985" s="210">
        <f t="shared" si="47"/>
        <v>946</v>
      </c>
    </row>
    <row r="986" spans="1:16" x14ac:dyDescent="0.2">
      <c r="A986" s="216">
        <v>986</v>
      </c>
      <c r="B986" s="255">
        <v>83.03</v>
      </c>
      <c r="C986" s="210">
        <f>'soust.uk.JMK př.č.2'!$O$72+'soust.uk.JMK př.č.2'!$P$72</f>
        <v>18172</v>
      </c>
      <c r="D986" s="210">
        <f>'soust.uk.JMK př.č.2'!$L$72</f>
        <v>48</v>
      </c>
      <c r="E986" s="210">
        <f t="shared" si="45"/>
        <v>3619</v>
      </c>
      <c r="F986" s="210">
        <f t="shared" si="46"/>
        <v>2626</v>
      </c>
      <c r="G986" s="262"/>
      <c r="I986" s="262"/>
      <c r="J986" s="262"/>
      <c r="K986" s="217"/>
      <c r="L986" s="220"/>
      <c r="M986" s="220"/>
      <c r="N986" s="220"/>
      <c r="O986" s="220"/>
      <c r="P986" s="210">
        <f t="shared" si="47"/>
        <v>945</v>
      </c>
    </row>
    <row r="987" spans="1:16" x14ac:dyDescent="0.2">
      <c r="A987" s="216">
        <v>987</v>
      </c>
      <c r="B987" s="255">
        <v>83.05</v>
      </c>
      <c r="C987" s="210">
        <f>'soust.uk.JMK př.č.2'!$O$72+'soust.uk.JMK př.č.2'!$P$72</f>
        <v>18172</v>
      </c>
      <c r="D987" s="210">
        <f>'soust.uk.JMK př.č.2'!$L$72</f>
        <v>48</v>
      </c>
      <c r="E987" s="210">
        <f t="shared" si="45"/>
        <v>3619</v>
      </c>
      <c r="F987" s="210">
        <f t="shared" si="46"/>
        <v>2626</v>
      </c>
      <c r="G987" s="262"/>
      <c r="I987" s="262"/>
      <c r="J987" s="262"/>
      <c r="K987" s="217"/>
      <c r="L987" s="220"/>
      <c r="M987" s="220"/>
      <c r="N987" s="220"/>
      <c r="O987" s="220"/>
      <c r="P987" s="210">
        <f t="shared" si="47"/>
        <v>945</v>
      </c>
    </row>
    <row r="988" spans="1:16" x14ac:dyDescent="0.2">
      <c r="A988" s="216">
        <v>988</v>
      </c>
      <c r="B988" s="255">
        <v>83.06</v>
      </c>
      <c r="C988" s="210">
        <f>'soust.uk.JMK př.č.2'!$O$72+'soust.uk.JMK př.č.2'!$P$72</f>
        <v>18172</v>
      </c>
      <c r="D988" s="210">
        <f>'soust.uk.JMK př.č.2'!$L$72</f>
        <v>48</v>
      </c>
      <c r="E988" s="210">
        <f t="shared" si="45"/>
        <v>3618</v>
      </c>
      <c r="F988" s="210">
        <f t="shared" si="46"/>
        <v>2625</v>
      </c>
      <c r="G988" s="262"/>
      <c r="I988" s="262"/>
      <c r="J988" s="262"/>
      <c r="K988" s="217"/>
      <c r="L988" s="220"/>
      <c r="M988" s="220"/>
      <c r="N988" s="220"/>
      <c r="O988" s="220"/>
      <c r="P988" s="210">
        <f t="shared" si="47"/>
        <v>945</v>
      </c>
    </row>
    <row r="989" spans="1:16" x14ac:dyDescent="0.2">
      <c r="A989" s="216">
        <v>989</v>
      </c>
      <c r="B989" s="255">
        <v>83.08</v>
      </c>
      <c r="C989" s="210">
        <f>'soust.uk.JMK př.č.2'!$O$72+'soust.uk.JMK př.č.2'!$P$72</f>
        <v>18172</v>
      </c>
      <c r="D989" s="210">
        <f>'soust.uk.JMK př.č.2'!$L$72</f>
        <v>48</v>
      </c>
      <c r="E989" s="210">
        <f t="shared" si="45"/>
        <v>3618</v>
      </c>
      <c r="F989" s="210">
        <f t="shared" si="46"/>
        <v>2625</v>
      </c>
      <c r="G989" s="262"/>
      <c r="I989" s="262"/>
      <c r="J989" s="262"/>
      <c r="K989" s="217"/>
      <c r="L989" s="220"/>
      <c r="M989" s="220"/>
      <c r="N989" s="220"/>
      <c r="O989" s="220"/>
      <c r="P989" s="210">
        <f t="shared" si="47"/>
        <v>945</v>
      </c>
    </row>
    <row r="990" spans="1:16" x14ac:dyDescent="0.2">
      <c r="A990" s="216">
        <v>990</v>
      </c>
      <c r="B990" s="255">
        <v>83.09</v>
      </c>
      <c r="C990" s="210">
        <f>'soust.uk.JMK př.č.2'!$O$72+'soust.uk.JMK př.č.2'!$P$72</f>
        <v>18172</v>
      </c>
      <c r="D990" s="210">
        <f>'soust.uk.JMK př.č.2'!$L$72</f>
        <v>48</v>
      </c>
      <c r="E990" s="210">
        <f t="shared" si="45"/>
        <v>3617</v>
      </c>
      <c r="F990" s="210">
        <f t="shared" si="46"/>
        <v>2624</v>
      </c>
      <c r="G990" s="262"/>
      <c r="I990" s="262"/>
      <c r="J990" s="262"/>
      <c r="K990" s="217"/>
      <c r="L990" s="220"/>
      <c r="M990" s="220"/>
      <c r="N990" s="220"/>
      <c r="O990" s="220"/>
      <c r="P990" s="210">
        <f t="shared" si="47"/>
        <v>945</v>
      </c>
    </row>
    <row r="991" spans="1:16" x14ac:dyDescent="0.2">
      <c r="A991" s="216">
        <v>991</v>
      </c>
      <c r="B991" s="255">
        <v>83.11</v>
      </c>
      <c r="C991" s="210">
        <f>'soust.uk.JMK př.č.2'!$O$72+'soust.uk.JMK př.č.2'!$P$72</f>
        <v>18172</v>
      </c>
      <c r="D991" s="210">
        <f>'soust.uk.JMK př.č.2'!$L$72</f>
        <v>48</v>
      </c>
      <c r="E991" s="210">
        <f t="shared" si="45"/>
        <v>3617</v>
      </c>
      <c r="F991" s="210">
        <f t="shared" si="46"/>
        <v>2624</v>
      </c>
      <c r="G991" s="262"/>
      <c r="I991" s="262"/>
      <c r="J991" s="262"/>
      <c r="K991" s="217"/>
      <c r="L991" s="220"/>
      <c r="M991" s="220"/>
      <c r="N991" s="220"/>
      <c r="O991" s="220"/>
      <c r="P991" s="210">
        <f t="shared" si="47"/>
        <v>945</v>
      </c>
    </row>
    <row r="992" spans="1:16" x14ac:dyDescent="0.2">
      <c r="A992" s="216">
        <v>992</v>
      </c>
      <c r="B992" s="255">
        <v>83.13</v>
      </c>
      <c r="C992" s="210">
        <f>'soust.uk.JMK př.č.2'!$O$72+'soust.uk.JMK př.č.2'!$P$72</f>
        <v>18172</v>
      </c>
      <c r="D992" s="210">
        <f>'soust.uk.JMK př.č.2'!$L$72</f>
        <v>48</v>
      </c>
      <c r="E992" s="210">
        <f t="shared" si="45"/>
        <v>3615</v>
      </c>
      <c r="F992" s="210">
        <f t="shared" si="46"/>
        <v>2623</v>
      </c>
      <c r="G992" s="262"/>
      <c r="I992" s="262"/>
      <c r="J992" s="262"/>
      <c r="K992" s="217"/>
      <c r="L992" s="220"/>
      <c r="M992" s="220"/>
      <c r="N992" s="220"/>
      <c r="O992" s="220"/>
      <c r="P992" s="210">
        <f t="shared" si="47"/>
        <v>944</v>
      </c>
    </row>
    <row r="993" spans="1:16" x14ac:dyDescent="0.2">
      <c r="A993" s="216">
        <v>993</v>
      </c>
      <c r="B993" s="255">
        <v>83.14</v>
      </c>
      <c r="C993" s="210">
        <f>'soust.uk.JMK př.č.2'!$O$72+'soust.uk.JMK př.č.2'!$P$72</f>
        <v>18172</v>
      </c>
      <c r="D993" s="210">
        <f>'soust.uk.JMK př.č.2'!$L$72</f>
        <v>48</v>
      </c>
      <c r="E993" s="210">
        <f t="shared" si="45"/>
        <v>3615</v>
      </c>
      <c r="F993" s="210">
        <f t="shared" si="46"/>
        <v>2623</v>
      </c>
      <c r="G993" s="262"/>
      <c r="I993" s="262"/>
      <c r="J993" s="262"/>
      <c r="K993" s="217"/>
      <c r="L993" s="220"/>
      <c r="M993" s="220"/>
      <c r="N993" s="220"/>
      <c r="O993" s="220"/>
      <c r="P993" s="210">
        <f t="shared" si="47"/>
        <v>944</v>
      </c>
    </row>
    <row r="994" spans="1:16" x14ac:dyDescent="0.2">
      <c r="A994" s="216">
        <v>994</v>
      </c>
      <c r="B994" s="255">
        <v>83.16</v>
      </c>
      <c r="C994" s="210">
        <f>'soust.uk.JMK př.č.2'!$O$72+'soust.uk.JMK př.č.2'!$P$72</f>
        <v>18172</v>
      </c>
      <c r="D994" s="210">
        <f>'soust.uk.JMK př.č.2'!$L$72</f>
        <v>48</v>
      </c>
      <c r="E994" s="210">
        <f t="shared" si="45"/>
        <v>3614</v>
      </c>
      <c r="F994" s="210">
        <f t="shared" si="46"/>
        <v>2622</v>
      </c>
      <c r="G994" s="262"/>
      <c r="I994" s="262"/>
      <c r="J994" s="262"/>
      <c r="K994" s="217"/>
      <c r="L994" s="220"/>
      <c r="M994" s="220"/>
      <c r="N994" s="220"/>
      <c r="O994" s="220"/>
      <c r="P994" s="210">
        <f t="shared" si="47"/>
        <v>944</v>
      </c>
    </row>
    <row r="995" spans="1:16" x14ac:dyDescent="0.2">
      <c r="A995" s="216">
        <v>995</v>
      </c>
      <c r="B995" s="255">
        <v>83.17</v>
      </c>
      <c r="C995" s="210">
        <f>'soust.uk.JMK př.č.2'!$O$72+'soust.uk.JMK př.č.2'!$P$72</f>
        <v>18172</v>
      </c>
      <c r="D995" s="210">
        <f>'soust.uk.JMK př.č.2'!$L$72</f>
        <v>48</v>
      </c>
      <c r="E995" s="210">
        <f t="shared" si="45"/>
        <v>3614</v>
      </c>
      <c r="F995" s="210">
        <f t="shared" si="46"/>
        <v>2622</v>
      </c>
      <c r="G995" s="262"/>
      <c r="I995" s="262"/>
      <c r="J995" s="262"/>
      <c r="K995" s="217"/>
      <c r="L995" s="220"/>
      <c r="M995" s="220"/>
      <c r="N995" s="220"/>
      <c r="O995" s="220"/>
      <c r="P995" s="210">
        <f t="shared" si="47"/>
        <v>944</v>
      </c>
    </row>
    <row r="996" spans="1:16" x14ac:dyDescent="0.2">
      <c r="A996" s="216">
        <v>996</v>
      </c>
      <c r="B996" s="255">
        <v>83.19</v>
      </c>
      <c r="C996" s="210">
        <f>'soust.uk.JMK př.č.2'!$O$72+'soust.uk.JMK př.č.2'!$P$72</f>
        <v>18172</v>
      </c>
      <c r="D996" s="210">
        <f>'soust.uk.JMK př.č.2'!$L$72</f>
        <v>48</v>
      </c>
      <c r="E996" s="210">
        <f t="shared" si="45"/>
        <v>3613</v>
      </c>
      <c r="F996" s="210">
        <f t="shared" si="46"/>
        <v>2621</v>
      </c>
      <c r="G996" s="262"/>
      <c r="I996" s="262"/>
      <c r="J996" s="262"/>
      <c r="K996" s="217"/>
      <c r="L996" s="220"/>
      <c r="M996" s="220"/>
      <c r="N996" s="220"/>
      <c r="O996" s="220"/>
      <c r="P996" s="210">
        <f t="shared" si="47"/>
        <v>944</v>
      </c>
    </row>
    <row r="997" spans="1:16" x14ac:dyDescent="0.2">
      <c r="A997" s="216">
        <v>997</v>
      </c>
      <c r="B997" s="255">
        <v>83.2</v>
      </c>
      <c r="C997" s="210">
        <f>'soust.uk.JMK př.č.2'!$O$72+'soust.uk.JMK př.č.2'!$P$72</f>
        <v>18172</v>
      </c>
      <c r="D997" s="210">
        <f>'soust.uk.JMK př.č.2'!$L$72</f>
        <v>48</v>
      </c>
      <c r="E997" s="210">
        <f t="shared" si="45"/>
        <v>3613</v>
      </c>
      <c r="F997" s="210">
        <f t="shared" si="46"/>
        <v>2621</v>
      </c>
      <c r="G997" s="262"/>
      <c r="I997" s="262"/>
      <c r="J997" s="262"/>
      <c r="K997" s="217"/>
      <c r="L997" s="220"/>
      <c r="M997" s="220"/>
      <c r="N997" s="220"/>
      <c r="O997" s="220"/>
      <c r="P997" s="210">
        <f t="shared" si="47"/>
        <v>944</v>
      </c>
    </row>
    <row r="998" spans="1:16" x14ac:dyDescent="0.2">
      <c r="A998" s="216">
        <v>998</v>
      </c>
      <c r="B998" s="255">
        <v>83.22</v>
      </c>
      <c r="C998" s="210">
        <f>'soust.uk.JMK př.č.2'!$O$72+'soust.uk.JMK př.č.2'!$P$72</f>
        <v>18172</v>
      </c>
      <c r="D998" s="210">
        <f>'soust.uk.JMK př.č.2'!$L$72</f>
        <v>48</v>
      </c>
      <c r="E998" s="210">
        <f t="shared" si="45"/>
        <v>3611</v>
      </c>
      <c r="F998" s="210">
        <f t="shared" si="46"/>
        <v>2620</v>
      </c>
      <c r="G998" s="262"/>
      <c r="I998" s="262"/>
      <c r="J998" s="262"/>
      <c r="K998" s="217"/>
      <c r="L998" s="220"/>
      <c r="M998" s="220"/>
      <c r="N998" s="220"/>
      <c r="O998" s="220"/>
      <c r="P998" s="210">
        <f t="shared" si="47"/>
        <v>943</v>
      </c>
    </row>
    <row r="999" spans="1:16" x14ac:dyDescent="0.2">
      <c r="A999" s="216">
        <v>999</v>
      </c>
      <c r="B999" s="255">
        <v>83.24</v>
      </c>
      <c r="C999" s="210">
        <f>'soust.uk.JMK př.č.2'!$O$72+'soust.uk.JMK př.č.2'!$P$72</f>
        <v>18172</v>
      </c>
      <c r="D999" s="210">
        <f>'soust.uk.JMK př.č.2'!$L$72</f>
        <v>48</v>
      </c>
      <c r="E999" s="210">
        <f t="shared" si="45"/>
        <v>3611</v>
      </c>
      <c r="F999" s="210">
        <f t="shared" si="46"/>
        <v>2620</v>
      </c>
      <c r="G999" s="262"/>
      <c r="I999" s="262"/>
      <c r="J999" s="262"/>
      <c r="K999" s="217"/>
      <c r="L999" s="220"/>
      <c r="M999" s="220"/>
      <c r="N999" s="220"/>
      <c r="O999" s="220"/>
      <c r="P999" s="210">
        <f t="shared" si="47"/>
        <v>943</v>
      </c>
    </row>
    <row r="1000" spans="1:16" x14ac:dyDescent="0.2">
      <c r="A1000" s="216">
        <v>1000</v>
      </c>
      <c r="B1000" s="255">
        <v>83.25</v>
      </c>
      <c r="C1000" s="210">
        <f>'soust.uk.JMK př.č.2'!$O$72+'soust.uk.JMK př.č.2'!$P$72</f>
        <v>18172</v>
      </c>
      <c r="D1000" s="210">
        <f>'soust.uk.JMK př.č.2'!$L$72</f>
        <v>48</v>
      </c>
      <c r="E1000" s="210">
        <f t="shared" si="45"/>
        <v>3610</v>
      </c>
      <c r="F1000" s="210">
        <f t="shared" si="46"/>
        <v>2619</v>
      </c>
      <c r="G1000" s="262"/>
      <c r="I1000" s="262"/>
      <c r="J1000" s="262"/>
      <c r="K1000" s="217"/>
      <c r="L1000" s="220"/>
      <c r="M1000" s="220"/>
      <c r="N1000" s="220"/>
      <c r="O1000" s="220"/>
      <c r="P1000" s="210">
        <f t="shared" si="47"/>
        <v>943</v>
      </c>
    </row>
    <row r="1001" spans="1:16" x14ac:dyDescent="0.2">
      <c r="A1001" s="238"/>
      <c r="B1001" s="215"/>
      <c r="J1001" s="220"/>
      <c r="K1001" s="217"/>
      <c r="L1001" s="220"/>
      <c r="M1001" s="220"/>
      <c r="N1001" s="220"/>
      <c r="O1001" s="220"/>
    </row>
    <row r="1002" spans="1:16" x14ac:dyDescent="0.2">
      <c r="A1002" s="238"/>
      <c r="B1002" s="215"/>
      <c r="J1002" s="220"/>
      <c r="K1002" s="217"/>
      <c r="L1002" s="220"/>
      <c r="M1002" s="220"/>
      <c r="N1002" s="220"/>
      <c r="O1002" s="220"/>
    </row>
    <row r="1003" spans="1:16" x14ac:dyDescent="0.2">
      <c r="A1003" s="238"/>
      <c r="B1003" s="215"/>
      <c r="J1003" s="220"/>
      <c r="K1003" s="217"/>
      <c r="L1003" s="220"/>
      <c r="M1003" s="220"/>
      <c r="N1003" s="220"/>
      <c r="O1003" s="220"/>
    </row>
    <row r="1004" spans="1:16" ht="13.5" thickBot="1" x14ac:dyDescent="0.25">
      <c r="A1004" s="218" t="s">
        <v>663</v>
      </c>
      <c r="B1004" s="222"/>
      <c r="C1004" s="222"/>
      <c r="D1004" s="198"/>
      <c r="E1004" s="198"/>
      <c r="F1004" s="222"/>
      <c r="G1004" s="222"/>
      <c r="H1004" s="198"/>
      <c r="I1004" s="220"/>
      <c r="J1004" s="249"/>
      <c r="K1004" s="222"/>
      <c r="L1004" s="198"/>
      <c r="M1004" s="198"/>
      <c r="N1004" s="222"/>
      <c r="O1004" s="222"/>
    </row>
    <row r="1005" spans="1:16" ht="13.5" thickBot="1" x14ac:dyDescent="0.25">
      <c r="A1005" s="292" t="s">
        <v>704</v>
      </c>
      <c r="B1005" s="563" t="s">
        <v>673</v>
      </c>
      <c r="C1005" s="631"/>
      <c r="D1005" s="625" t="s">
        <v>674</v>
      </c>
      <c r="E1005" s="625"/>
      <c r="F1005" s="631" t="s">
        <v>675</v>
      </c>
      <c r="G1005" s="564"/>
      <c r="H1005" s="553" t="s">
        <v>676</v>
      </c>
      <c r="I1005" s="564"/>
      <c r="J1005" s="553" t="s">
        <v>677</v>
      </c>
      <c r="K1005" s="554"/>
      <c r="L1005" s="553" t="s">
        <v>678</v>
      </c>
      <c r="M1005" s="564"/>
      <c r="N1005" s="553" t="s">
        <v>679</v>
      </c>
      <c r="O1005" s="554"/>
    </row>
    <row r="1006" spans="1:16" x14ac:dyDescent="0.2">
      <c r="A1006" s="233" t="s">
        <v>712</v>
      </c>
      <c r="B1006" s="677">
        <v>32.97</v>
      </c>
      <c r="C1006" s="678"/>
      <c r="D1006" s="628"/>
      <c r="E1006" s="628"/>
      <c r="F1006" s="678"/>
      <c r="G1006" s="679"/>
      <c r="H1006" s="680"/>
      <c r="I1006" s="679"/>
      <c r="J1006" s="629"/>
      <c r="K1006" s="629"/>
      <c r="L1006" s="642"/>
      <c r="M1006" s="603"/>
      <c r="N1006" s="581"/>
      <c r="O1006" s="582"/>
    </row>
    <row r="1007" spans="1:16" x14ac:dyDescent="0.2">
      <c r="A1007" s="236" t="s">
        <v>713</v>
      </c>
      <c r="B1007" s="663">
        <v>27.037680699999999</v>
      </c>
      <c r="C1007" s="663"/>
      <c r="D1007" s="659">
        <v>0.46804150900000002</v>
      </c>
      <c r="E1007" s="658"/>
      <c r="F1007" s="654">
        <v>-3.3807252600000001E-3</v>
      </c>
      <c r="G1007" s="655"/>
      <c r="H1007" s="654">
        <v>1.42276411E-5</v>
      </c>
      <c r="I1007" s="655"/>
      <c r="J1007" s="654">
        <v>-3.1781790699999997E-8</v>
      </c>
      <c r="K1007" s="655"/>
      <c r="L1007" s="654">
        <v>3.55272413E-11</v>
      </c>
      <c r="M1007" s="655"/>
      <c r="N1007" s="654">
        <v>-1.5695531899999999E-14</v>
      </c>
      <c r="O1007" s="656"/>
    </row>
    <row r="1008" spans="1:16" ht="13.5" thickBot="1" x14ac:dyDescent="0.25">
      <c r="A1008" s="237" t="s">
        <v>714</v>
      </c>
      <c r="B1008" s="681">
        <v>57.927917800000003</v>
      </c>
      <c r="C1008" s="681"/>
      <c r="D1008" s="682">
        <v>3.50129489E-2</v>
      </c>
      <c r="E1008" s="683"/>
      <c r="F1008" s="684">
        <v>-9.6889726400000006E-6</v>
      </c>
      <c r="G1008" s="685"/>
      <c r="H1008" s="684"/>
      <c r="I1008" s="685"/>
      <c r="J1008" s="684"/>
      <c r="K1008" s="685"/>
      <c r="L1008" s="684"/>
      <c r="M1008" s="685"/>
      <c r="N1008" s="684"/>
      <c r="O1008" s="686"/>
    </row>
    <row r="1009" spans="1:16" x14ac:dyDescent="0.2">
      <c r="A1009" s="194"/>
      <c r="J1009" s="220"/>
      <c r="K1009" s="217"/>
      <c r="L1009" s="220"/>
      <c r="M1009" s="220"/>
      <c r="N1009" s="220"/>
      <c r="O1009" s="220"/>
    </row>
    <row r="1010" spans="1:16" x14ac:dyDescent="0.2">
      <c r="A1010" s="194"/>
      <c r="J1010" s="220"/>
      <c r="K1010" s="217"/>
      <c r="L1010" s="220"/>
      <c r="M1010" s="220"/>
      <c r="N1010" s="220"/>
      <c r="O1010" s="220"/>
    </row>
    <row r="1011" spans="1:16" x14ac:dyDescent="0.2">
      <c r="A1011" s="194"/>
      <c r="J1011" s="220"/>
      <c r="K1011" s="217"/>
      <c r="L1011" s="220"/>
      <c r="M1011" s="220"/>
      <c r="N1011" s="220"/>
      <c r="O1011" s="220"/>
    </row>
    <row r="1012" spans="1:16" x14ac:dyDescent="0.2">
      <c r="A1012" s="194"/>
      <c r="B1012" s="194"/>
      <c r="E1012" s="194"/>
      <c r="H1012" s="194"/>
      <c r="K1012" s="194"/>
      <c r="P1012" s="220"/>
    </row>
    <row r="1013" spans="1:16" x14ac:dyDescent="0.2">
      <c r="A1013" s="194"/>
      <c r="B1013" s="194"/>
      <c r="E1013" s="194"/>
      <c r="H1013" s="194"/>
      <c r="K1013" s="194"/>
      <c r="P1013" s="220"/>
    </row>
  </sheetData>
  <mergeCells count="30">
    <mergeCell ref="L1007:M1007"/>
    <mergeCell ref="N1007:O1007"/>
    <mergeCell ref="B1008:C1008"/>
    <mergeCell ref="D1008:E1008"/>
    <mergeCell ref="F1008:G1008"/>
    <mergeCell ref="H1008:I1008"/>
    <mergeCell ref="J1008:K1008"/>
    <mergeCell ref="L1008:M1008"/>
    <mergeCell ref="N1008:O1008"/>
    <mergeCell ref="B1007:C1007"/>
    <mergeCell ref="D1007:E1007"/>
    <mergeCell ref="F1007:G1007"/>
    <mergeCell ref="H1007:I1007"/>
    <mergeCell ref="J1007:K1007"/>
    <mergeCell ref="B3:D3"/>
    <mergeCell ref="E3:F3"/>
    <mergeCell ref="L1005:M1005"/>
    <mergeCell ref="N1005:O1005"/>
    <mergeCell ref="B1006:C1006"/>
    <mergeCell ref="D1006:E1006"/>
    <mergeCell ref="F1006:G1006"/>
    <mergeCell ref="H1006:I1006"/>
    <mergeCell ref="J1006:K1006"/>
    <mergeCell ref="L1006:M1006"/>
    <mergeCell ref="N1006:O1006"/>
    <mergeCell ref="B1005:C1005"/>
    <mergeCell ref="D1005:E1005"/>
    <mergeCell ref="F1005:G1005"/>
    <mergeCell ref="H1005:I1005"/>
    <mergeCell ref="J1005:K1005"/>
  </mergeCells>
  <conditionalFormatting sqref="G15:G1000">
    <cfRule type="cellIs" dxfId="2" priority="1" stopIfTrue="1" operator="greaterThan">
      <formula>0</formula>
    </cfRule>
  </conditionalFormatting>
  <printOptions horizontalCentered="1"/>
  <pageMargins left="0.59055118110236227" right="0" top="0.51181102362204722" bottom="0.39370078740157483" header="0.31496062992125984" footer="0.11811023622047245"/>
  <pageSetup paperSize="9" scale="73" fitToHeight="3" orientation="portrait" horizontalDpi="300" verticalDpi="300" r:id="rId1"/>
  <headerFooter alignWithMargins="0">
    <oddHeader>&amp;R&amp;"Times New Roman,Kurzíva"&amp;12&amp;UPříloha č. 2j
 pracovního postupu  Rozpis rozpočtu přímých výdajů na vzdělávání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P1813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G30" sqref="G30"/>
    </sheetView>
  </sheetViews>
  <sheetFormatPr defaultColWidth="9.140625" defaultRowHeight="12.75" x14ac:dyDescent="0.2"/>
  <cols>
    <col min="1" max="1" width="8.140625" style="193" customWidth="1"/>
    <col min="2" max="2" width="7.7109375" style="193" customWidth="1"/>
    <col min="3" max="3" width="10.140625" style="194" customWidth="1"/>
    <col min="4" max="4" width="8" style="194" customWidth="1"/>
    <col min="5" max="5" width="10.28515625" style="193" customWidth="1"/>
    <col min="6" max="6" width="8.5703125" style="194" customWidth="1"/>
    <col min="7" max="7" width="8.140625" style="194" customWidth="1"/>
    <col min="8" max="8" width="7.7109375" style="193" customWidth="1"/>
    <col min="9" max="9" width="7.7109375" style="194" customWidth="1"/>
    <col min="10" max="10" width="8.140625" style="194" customWidth="1"/>
    <col min="11" max="11" width="7.7109375" style="193" customWidth="1"/>
    <col min="12" max="12" width="7.7109375" style="194" customWidth="1"/>
    <col min="13" max="13" width="8.140625" style="194" customWidth="1"/>
    <col min="14" max="15" width="7.7109375" style="194" customWidth="1"/>
    <col min="16" max="16" width="9.140625" style="194"/>
    <col min="17" max="17" width="10" style="194" customWidth="1"/>
    <col min="18" max="19" width="9.28515625" style="194" bestFit="1" customWidth="1"/>
    <col min="20" max="21" width="4.140625" style="194" customWidth="1"/>
    <col min="22" max="16384" width="9.140625" style="194"/>
  </cols>
  <sheetData>
    <row r="1" spans="1:16" s="289" customFormat="1" ht="15.75" x14ac:dyDescent="0.25">
      <c r="A1" s="279" t="s">
        <v>715</v>
      </c>
      <c r="B1" s="282"/>
      <c r="E1" s="282"/>
      <c r="H1" s="282"/>
      <c r="K1" s="282"/>
    </row>
    <row r="2" spans="1:16" s="289" customFormat="1" ht="15.75" x14ac:dyDescent="0.25">
      <c r="A2" s="279"/>
      <c r="B2" s="282"/>
      <c r="E2" s="282"/>
      <c r="H2" s="282"/>
      <c r="K2" s="282"/>
    </row>
    <row r="3" spans="1:16" ht="33.75" customHeight="1" x14ac:dyDescent="0.2">
      <c r="A3" s="483"/>
      <c r="B3" s="624" t="s">
        <v>659</v>
      </c>
      <c r="C3" s="624"/>
      <c r="D3" s="624"/>
      <c r="E3" s="552" t="s">
        <v>660</v>
      </c>
      <c r="F3" s="552"/>
    </row>
    <row r="4" spans="1:16" x14ac:dyDescent="0.2">
      <c r="A4" s="481" t="s">
        <v>704</v>
      </c>
      <c r="B4" s="481" t="s">
        <v>663</v>
      </c>
      <c r="C4" s="482" t="s">
        <v>665</v>
      </c>
      <c r="D4" s="482" t="s">
        <v>9</v>
      </c>
      <c r="E4" s="482" t="s">
        <v>666</v>
      </c>
      <c r="F4" s="482" t="s">
        <v>667</v>
      </c>
      <c r="G4" s="238"/>
      <c r="H4" s="238"/>
      <c r="I4" s="212"/>
      <c r="J4" s="238"/>
      <c r="K4" s="238"/>
      <c r="L4" s="212"/>
      <c r="M4" s="238"/>
      <c r="N4" s="238"/>
      <c r="P4" s="247" t="s">
        <v>668</v>
      </c>
    </row>
    <row r="5" spans="1:16" hidden="1" x14ac:dyDescent="0.2">
      <c r="A5" s="205"/>
      <c r="B5" s="205"/>
      <c r="C5" s="206"/>
      <c r="D5" s="206"/>
      <c r="E5" s="206"/>
      <c r="F5" s="206"/>
      <c r="G5" s="238"/>
      <c r="H5" s="238"/>
      <c r="I5" s="212"/>
      <c r="J5" s="238"/>
      <c r="K5" s="238"/>
      <c r="L5" s="212"/>
      <c r="M5" s="238"/>
      <c r="N5" s="238"/>
      <c r="P5" s="205"/>
    </row>
    <row r="6" spans="1:16" hidden="1" x14ac:dyDescent="0.2">
      <c r="A6" s="205"/>
      <c r="B6" s="205"/>
      <c r="C6" s="206"/>
      <c r="D6" s="206"/>
      <c r="E6" s="206"/>
      <c r="F6" s="206"/>
      <c r="G6" s="238"/>
      <c r="H6" s="238"/>
      <c r="I6" s="212"/>
      <c r="J6" s="238"/>
      <c r="K6" s="238"/>
      <c r="L6" s="212"/>
      <c r="M6" s="238"/>
      <c r="N6" s="238"/>
      <c r="P6" s="205"/>
    </row>
    <row r="7" spans="1:16" hidden="1" x14ac:dyDescent="0.2">
      <c r="A7" s="205"/>
      <c r="B7" s="205"/>
      <c r="C7" s="206"/>
      <c r="D7" s="206"/>
      <c r="E7" s="206"/>
      <c r="F7" s="206"/>
      <c r="G7" s="238"/>
      <c r="H7" s="238"/>
      <c r="I7" s="212"/>
      <c r="J7" s="238"/>
      <c r="K7" s="238"/>
      <c r="L7" s="212"/>
      <c r="M7" s="238"/>
      <c r="N7" s="238"/>
      <c r="P7" s="205"/>
    </row>
    <row r="8" spans="1:16" hidden="1" x14ac:dyDescent="0.2">
      <c r="A8" s="205"/>
      <c r="B8" s="205"/>
      <c r="C8" s="206"/>
      <c r="D8" s="206"/>
      <c r="E8" s="206"/>
      <c r="F8" s="206"/>
      <c r="G8" s="238"/>
      <c r="H8" s="238"/>
      <c r="I8" s="212"/>
      <c r="J8" s="238"/>
      <c r="K8" s="238"/>
      <c r="L8" s="212"/>
      <c r="M8" s="238"/>
      <c r="N8" s="238"/>
      <c r="P8" s="205"/>
    </row>
    <row r="9" spans="1:16" hidden="1" x14ac:dyDescent="0.2">
      <c r="A9" s="205"/>
      <c r="B9" s="205"/>
      <c r="C9" s="206"/>
      <c r="D9" s="206"/>
      <c r="E9" s="206"/>
      <c r="F9" s="206"/>
      <c r="G9" s="238"/>
      <c r="H9" s="238"/>
      <c r="I9" s="212"/>
      <c r="J9" s="238"/>
      <c r="K9" s="238"/>
      <c r="L9" s="212"/>
      <c r="M9" s="238"/>
      <c r="N9" s="238"/>
      <c r="P9" s="205"/>
    </row>
    <row r="10" spans="1:16" hidden="1" x14ac:dyDescent="0.2">
      <c r="A10" s="205"/>
      <c r="B10" s="205"/>
      <c r="C10" s="206"/>
      <c r="D10" s="206"/>
      <c r="E10" s="206"/>
      <c r="F10" s="206"/>
      <c r="G10" s="238"/>
      <c r="H10" s="238"/>
      <c r="I10" s="212"/>
      <c r="J10" s="238"/>
      <c r="K10" s="238"/>
      <c r="L10" s="212"/>
      <c r="M10" s="238"/>
      <c r="N10" s="238"/>
      <c r="P10" s="205"/>
    </row>
    <row r="11" spans="1:16" hidden="1" x14ac:dyDescent="0.2">
      <c r="A11" s="205"/>
      <c r="B11" s="205"/>
      <c r="C11" s="206"/>
      <c r="D11" s="206"/>
      <c r="E11" s="206"/>
      <c r="F11" s="206"/>
      <c r="G11" s="238"/>
      <c r="H11" s="238"/>
      <c r="I11" s="212"/>
      <c r="J11" s="238"/>
      <c r="K11" s="238"/>
      <c r="L11" s="212"/>
      <c r="M11" s="238"/>
      <c r="N11" s="238"/>
      <c r="P11" s="205"/>
    </row>
    <row r="12" spans="1:16" hidden="1" x14ac:dyDescent="0.2">
      <c r="A12" s="205"/>
      <c r="B12" s="205"/>
      <c r="C12" s="206"/>
      <c r="D12" s="206"/>
      <c r="E12" s="206"/>
      <c r="F12" s="206"/>
      <c r="G12" s="238"/>
      <c r="H12" s="238"/>
      <c r="I12" s="212"/>
      <c r="J12" s="238"/>
      <c r="K12" s="238"/>
      <c r="L12" s="212"/>
      <c r="M12" s="238"/>
      <c r="N12" s="238"/>
      <c r="P12" s="205"/>
    </row>
    <row r="13" spans="1:16" hidden="1" x14ac:dyDescent="0.2">
      <c r="A13" s="205"/>
      <c r="B13" s="205"/>
      <c r="C13" s="206"/>
      <c r="D13" s="206"/>
      <c r="E13" s="206"/>
      <c r="F13" s="206"/>
      <c r="G13" s="238"/>
      <c r="H13" s="238"/>
      <c r="I13" s="212"/>
      <c r="J13" s="238"/>
      <c r="K13" s="238"/>
      <c r="L13" s="212"/>
      <c r="M13" s="238"/>
      <c r="N13" s="238"/>
      <c r="P13" s="205"/>
    </row>
    <row r="14" spans="1:16" x14ac:dyDescent="0.2">
      <c r="A14" s="208" t="s">
        <v>712</v>
      </c>
      <c r="B14" s="255">
        <v>29.67</v>
      </c>
      <c r="C14" s="210">
        <f>'soust.uk.JMK př.č.2'!$O$75+'soust.uk.JMK př.č.2'!$P$75</f>
        <v>18172</v>
      </c>
      <c r="D14" s="210">
        <f>'soust.uk.JMK př.č.2'!$L$75</f>
        <v>72</v>
      </c>
      <c r="E14" s="210">
        <f t="shared" ref="E14:E77" si="0">SUM(F14,P14,D14)</f>
        <v>10068</v>
      </c>
      <c r="F14" s="210">
        <f>ROUND(1/B14*C14*12,0)</f>
        <v>7350</v>
      </c>
      <c r="G14" s="262"/>
      <c r="I14" s="262"/>
      <c r="J14" s="262"/>
      <c r="L14" s="220"/>
      <c r="P14" s="210">
        <f>ROUND((F14*36%),0)</f>
        <v>2646</v>
      </c>
    </row>
    <row r="15" spans="1:16" x14ac:dyDescent="0.2">
      <c r="A15" s="216">
        <v>15</v>
      </c>
      <c r="B15" s="255">
        <v>30.01</v>
      </c>
      <c r="C15" s="210">
        <f>'soust.uk.JMK př.č.2'!$O$75+'soust.uk.JMK př.č.2'!$P$75</f>
        <v>18172</v>
      </c>
      <c r="D15" s="210">
        <f>'soust.uk.JMK př.č.2'!$L$75</f>
        <v>72</v>
      </c>
      <c r="E15" s="210">
        <f t="shared" si="0"/>
        <v>9954</v>
      </c>
      <c r="F15" s="210">
        <f t="shared" ref="F15:F78" si="1">ROUND(1/B15*C15*12,0)</f>
        <v>7266</v>
      </c>
      <c r="G15" s="248"/>
      <c r="H15" s="249"/>
      <c r="I15" s="262"/>
      <c r="J15" s="262"/>
      <c r="L15" s="220"/>
      <c r="P15" s="210">
        <f t="shared" ref="P15:P78" si="2">ROUND((F15*36%),0)</f>
        <v>2616</v>
      </c>
    </row>
    <row r="16" spans="1:16" x14ac:dyDescent="0.2">
      <c r="A16" s="216">
        <v>16</v>
      </c>
      <c r="B16" s="255">
        <v>30.34</v>
      </c>
      <c r="C16" s="210">
        <f>'soust.uk.JMK př.č.2'!$O$75+'soust.uk.JMK př.č.2'!$P$75</f>
        <v>18172</v>
      </c>
      <c r="D16" s="210">
        <f>'soust.uk.JMK př.č.2'!$L$75</f>
        <v>72</v>
      </c>
      <c r="E16" s="210">
        <f t="shared" si="0"/>
        <v>9846</v>
      </c>
      <c r="F16" s="210">
        <f t="shared" si="1"/>
        <v>7187</v>
      </c>
      <c r="G16" s="248"/>
      <c r="H16" s="249"/>
      <c r="I16" s="262"/>
      <c r="J16" s="262"/>
      <c r="L16" s="220"/>
      <c r="P16" s="210">
        <f t="shared" si="2"/>
        <v>2587</v>
      </c>
    </row>
    <row r="17" spans="1:16" x14ac:dyDescent="0.2">
      <c r="A17" s="216">
        <v>17</v>
      </c>
      <c r="B17" s="255">
        <v>30.67</v>
      </c>
      <c r="C17" s="210">
        <f>'soust.uk.JMK př.č.2'!$O$75+'soust.uk.JMK př.č.2'!$P$75</f>
        <v>18172</v>
      </c>
      <c r="D17" s="210">
        <f>'soust.uk.JMK př.č.2'!$L$75</f>
        <v>72</v>
      </c>
      <c r="E17" s="210">
        <f t="shared" si="0"/>
        <v>9742</v>
      </c>
      <c r="F17" s="210">
        <f t="shared" si="1"/>
        <v>7110</v>
      </c>
      <c r="G17" s="248"/>
      <c r="H17" s="249"/>
      <c r="I17" s="262"/>
      <c r="J17" s="262"/>
      <c r="L17" s="220"/>
      <c r="P17" s="210">
        <f t="shared" si="2"/>
        <v>2560</v>
      </c>
    </row>
    <row r="18" spans="1:16" x14ac:dyDescent="0.2">
      <c r="A18" s="216">
        <v>18</v>
      </c>
      <c r="B18" s="255">
        <v>31</v>
      </c>
      <c r="C18" s="210">
        <f>'soust.uk.JMK př.č.2'!$O$75+'soust.uk.JMK př.č.2'!$P$75</f>
        <v>18172</v>
      </c>
      <c r="D18" s="210">
        <f>'soust.uk.JMK př.č.2'!$L$75</f>
        <v>72</v>
      </c>
      <c r="E18" s="210">
        <f t="shared" si="0"/>
        <v>9638</v>
      </c>
      <c r="F18" s="210">
        <f t="shared" si="1"/>
        <v>7034</v>
      </c>
      <c r="G18" s="248"/>
      <c r="H18" s="249"/>
      <c r="I18" s="262"/>
      <c r="J18" s="262"/>
      <c r="L18" s="220"/>
      <c r="P18" s="210">
        <f t="shared" si="2"/>
        <v>2532</v>
      </c>
    </row>
    <row r="19" spans="1:16" x14ac:dyDescent="0.2">
      <c r="A19" s="216">
        <v>19</v>
      </c>
      <c r="B19" s="255">
        <v>31.32</v>
      </c>
      <c r="C19" s="210">
        <f>'soust.uk.JMK př.č.2'!$O$75+'soust.uk.JMK př.č.2'!$P$75</f>
        <v>18172</v>
      </c>
      <c r="D19" s="210">
        <f>'soust.uk.JMK př.č.2'!$L$75</f>
        <v>72</v>
      </c>
      <c r="E19" s="210">
        <f t="shared" si="0"/>
        <v>9540</v>
      </c>
      <c r="F19" s="210">
        <f t="shared" si="1"/>
        <v>6962</v>
      </c>
      <c r="G19" s="248"/>
      <c r="H19" s="249"/>
      <c r="I19" s="262"/>
      <c r="J19" s="262"/>
      <c r="L19" s="220"/>
      <c r="P19" s="210">
        <f t="shared" si="2"/>
        <v>2506</v>
      </c>
    </row>
    <row r="20" spans="1:16" x14ac:dyDescent="0.2">
      <c r="A20" s="216">
        <v>20</v>
      </c>
      <c r="B20" s="255">
        <v>31.64</v>
      </c>
      <c r="C20" s="210">
        <f>'soust.uk.JMK př.č.2'!$O$75+'soust.uk.JMK př.č.2'!$P$75</f>
        <v>18172</v>
      </c>
      <c r="D20" s="210">
        <f>'soust.uk.JMK př.č.2'!$L$75</f>
        <v>72</v>
      </c>
      <c r="E20" s="210">
        <f t="shared" si="0"/>
        <v>9445</v>
      </c>
      <c r="F20" s="210">
        <f t="shared" si="1"/>
        <v>6892</v>
      </c>
      <c r="G20" s="248"/>
      <c r="H20" s="249"/>
      <c r="I20" s="262"/>
      <c r="J20" s="262"/>
      <c r="L20" s="220"/>
      <c r="P20" s="210">
        <f t="shared" si="2"/>
        <v>2481</v>
      </c>
    </row>
    <row r="21" spans="1:16" x14ac:dyDescent="0.2">
      <c r="A21" s="216">
        <v>21</v>
      </c>
      <c r="B21" s="255">
        <v>31.95</v>
      </c>
      <c r="C21" s="210">
        <f>'soust.uk.JMK př.č.2'!$O$75+'soust.uk.JMK př.č.2'!$P$75</f>
        <v>18172</v>
      </c>
      <c r="D21" s="210">
        <f>'soust.uk.JMK př.č.2'!$L$75</f>
        <v>72</v>
      </c>
      <c r="E21" s="210">
        <f t="shared" si="0"/>
        <v>9354</v>
      </c>
      <c r="F21" s="210">
        <f t="shared" si="1"/>
        <v>6825</v>
      </c>
      <c r="G21" s="248"/>
      <c r="H21" s="249"/>
      <c r="I21" s="262"/>
      <c r="J21" s="262"/>
      <c r="L21" s="220"/>
      <c r="P21" s="210">
        <f t="shared" si="2"/>
        <v>2457</v>
      </c>
    </row>
    <row r="22" spans="1:16" x14ac:dyDescent="0.2">
      <c r="A22" s="216">
        <v>22</v>
      </c>
      <c r="B22" s="255">
        <v>32.26</v>
      </c>
      <c r="C22" s="210">
        <f>'soust.uk.JMK př.č.2'!$O$75+'soust.uk.JMK př.č.2'!$P$75</f>
        <v>18172</v>
      </c>
      <c r="D22" s="210">
        <f>'soust.uk.JMK př.č.2'!$L$75</f>
        <v>72</v>
      </c>
      <c r="E22" s="210">
        <f t="shared" si="0"/>
        <v>9266</v>
      </c>
      <c r="F22" s="210">
        <f t="shared" si="1"/>
        <v>6760</v>
      </c>
      <c r="G22" s="248"/>
      <c r="H22" s="249"/>
      <c r="I22" s="262"/>
      <c r="J22" s="262"/>
      <c r="L22" s="220"/>
      <c r="P22" s="210">
        <f t="shared" si="2"/>
        <v>2434</v>
      </c>
    </row>
    <row r="23" spans="1:16" x14ac:dyDescent="0.2">
      <c r="A23" s="216">
        <v>23</v>
      </c>
      <c r="B23" s="255">
        <v>32.56</v>
      </c>
      <c r="C23" s="210">
        <f>'soust.uk.JMK př.č.2'!$O$75+'soust.uk.JMK př.č.2'!$P$75</f>
        <v>18172</v>
      </c>
      <c r="D23" s="210">
        <f>'soust.uk.JMK př.č.2'!$L$75</f>
        <v>72</v>
      </c>
      <c r="E23" s="210">
        <f t="shared" si="0"/>
        <v>9180</v>
      </c>
      <c r="F23" s="210">
        <f t="shared" si="1"/>
        <v>6697</v>
      </c>
      <c r="G23" s="248"/>
      <c r="H23" s="249"/>
      <c r="I23" s="262"/>
      <c r="J23" s="262"/>
      <c r="L23" s="220"/>
      <c r="P23" s="210">
        <f t="shared" si="2"/>
        <v>2411</v>
      </c>
    </row>
    <row r="24" spans="1:16" x14ac:dyDescent="0.2">
      <c r="A24" s="216">
        <v>24</v>
      </c>
      <c r="B24" s="255">
        <v>32.86</v>
      </c>
      <c r="C24" s="210">
        <f>'soust.uk.JMK př.č.2'!$O$75+'soust.uk.JMK př.č.2'!$P$75</f>
        <v>18172</v>
      </c>
      <c r="D24" s="210">
        <f>'soust.uk.JMK př.č.2'!$L$75</f>
        <v>72</v>
      </c>
      <c r="E24" s="210">
        <f t="shared" si="0"/>
        <v>9097</v>
      </c>
      <c r="F24" s="210">
        <f t="shared" si="1"/>
        <v>6636</v>
      </c>
      <c r="G24" s="248"/>
      <c r="H24" s="249"/>
      <c r="I24" s="262"/>
      <c r="J24" s="262"/>
      <c r="L24" s="220"/>
      <c r="P24" s="210">
        <f t="shared" si="2"/>
        <v>2389</v>
      </c>
    </row>
    <row r="25" spans="1:16" x14ac:dyDescent="0.2">
      <c r="A25" s="216">
        <v>25</v>
      </c>
      <c r="B25" s="255">
        <v>33.15</v>
      </c>
      <c r="C25" s="210">
        <f>'soust.uk.JMK př.č.2'!$O$75+'soust.uk.JMK př.č.2'!$P$75</f>
        <v>18172</v>
      </c>
      <c r="D25" s="210">
        <f>'soust.uk.JMK př.č.2'!$L$75</f>
        <v>72</v>
      </c>
      <c r="E25" s="210">
        <f t="shared" si="0"/>
        <v>9018</v>
      </c>
      <c r="F25" s="210">
        <f t="shared" si="1"/>
        <v>6578</v>
      </c>
      <c r="G25" s="248"/>
      <c r="H25" s="249"/>
      <c r="I25" s="262"/>
      <c r="J25" s="262"/>
      <c r="L25" s="220"/>
      <c r="P25" s="210">
        <f t="shared" si="2"/>
        <v>2368</v>
      </c>
    </row>
    <row r="26" spans="1:16" x14ac:dyDescent="0.2">
      <c r="A26" s="216">
        <v>26</v>
      </c>
      <c r="B26" s="255">
        <v>33.44</v>
      </c>
      <c r="C26" s="210">
        <f>'soust.uk.JMK př.č.2'!$O$75+'soust.uk.JMK př.č.2'!$P$75</f>
        <v>18172</v>
      </c>
      <c r="D26" s="210">
        <f>'soust.uk.JMK př.č.2'!$L$75</f>
        <v>72</v>
      </c>
      <c r="E26" s="210">
        <f t="shared" si="0"/>
        <v>8941</v>
      </c>
      <c r="F26" s="210">
        <f t="shared" si="1"/>
        <v>6521</v>
      </c>
      <c r="G26" s="248"/>
      <c r="H26" s="249"/>
      <c r="I26" s="262"/>
      <c r="J26" s="262"/>
      <c r="L26" s="220"/>
      <c r="P26" s="210">
        <f t="shared" si="2"/>
        <v>2348</v>
      </c>
    </row>
    <row r="27" spans="1:16" x14ac:dyDescent="0.2">
      <c r="A27" s="216">
        <v>27</v>
      </c>
      <c r="B27" s="255">
        <v>33.729999999999997</v>
      </c>
      <c r="C27" s="210">
        <f>'soust.uk.JMK př.č.2'!$O$75+'soust.uk.JMK př.č.2'!$P$75</f>
        <v>18172</v>
      </c>
      <c r="D27" s="210">
        <f>'soust.uk.JMK př.č.2'!$L$75</f>
        <v>72</v>
      </c>
      <c r="E27" s="210">
        <f t="shared" si="0"/>
        <v>8864</v>
      </c>
      <c r="F27" s="210">
        <f t="shared" si="1"/>
        <v>6465</v>
      </c>
      <c r="G27" s="248"/>
      <c r="H27" s="249"/>
      <c r="I27" s="262"/>
      <c r="J27" s="262"/>
      <c r="L27" s="220"/>
      <c r="P27" s="210">
        <f t="shared" si="2"/>
        <v>2327</v>
      </c>
    </row>
    <row r="28" spans="1:16" x14ac:dyDescent="0.2">
      <c r="A28" s="216">
        <v>28</v>
      </c>
      <c r="B28" s="255">
        <v>34.01</v>
      </c>
      <c r="C28" s="210">
        <f>'soust.uk.JMK př.č.2'!$O$75+'soust.uk.JMK př.č.2'!$P$75</f>
        <v>18172</v>
      </c>
      <c r="D28" s="210">
        <f>'soust.uk.JMK př.č.2'!$L$75</f>
        <v>72</v>
      </c>
      <c r="E28" s="210">
        <f t="shared" si="0"/>
        <v>8792</v>
      </c>
      <c r="F28" s="210">
        <f t="shared" si="1"/>
        <v>6412</v>
      </c>
      <c r="G28" s="248"/>
      <c r="H28" s="249"/>
      <c r="I28" s="262"/>
      <c r="J28" s="262"/>
      <c r="L28" s="220"/>
      <c r="P28" s="210">
        <f t="shared" si="2"/>
        <v>2308</v>
      </c>
    </row>
    <row r="29" spans="1:16" x14ac:dyDescent="0.2">
      <c r="A29" s="216">
        <v>29</v>
      </c>
      <c r="B29" s="255">
        <v>34.28</v>
      </c>
      <c r="C29" s="210">
        <f>'soust.uk.JMK př.č.2'!$O$75+'soust.uk.JMK př.č.2'!$P$75</f>
        <v>18172</v>
      </c>
      <c r="D29" s="210">
        <f>'soust.uk.JMK př.č.2'!$L$75</f>
        <v>72</v>
      </c>
      <c r="E29" s="210">
        <f t="shared" si="0"/>
        <v>8723</v>
      </c>
      <c r="F29" s="210">
        <f t="shared" si="1"/>
        <v>6361</v>
      </c>
      <c r="G29" s="248"/>
      <c r="H29" s="249"/>
      <c r="I29" s="262"/>
      <c r="J29" s="262"/>
      <c r="L29" s="220"/>
      <c r="P29" s="210">
        <f t="shared" si="2"/>
        <v>2290</v>
      </c>
    </row>
    <row r="30" spans="1:16" x14ac:dyDescent="0.2">
      <c r="A30" s="216">
        <v>30</v>
      </c>
      <c r="B30" s="255">
        <v>34.56</v>
      </c>
      <c r="C30" s="210">
        <f>'soust.uk.JMK př.č.2'!$O$75+'soust.uk.JMK př.č.2'!$P$75</f>
        <v>18172</v>
      </c>
      <c r="D30" s="210">
        <f>'soust.uk.JMK př.č.2'!$L$75</f>
        <v>72</v>
      </c>
      <c r="E30" s="210">
        <f t="shared" si="0"/>
        <v>8654</v>
      </c>
      <c r="F30" s="210">
        <f t="shared" si="1"/>
        <v>6310</v>
      </c>
      <c r="G30" s="248"/>
      <c r="H30" s="249"/>
      <c r="I30" s="262"/>
      <c r="J30" s="262"/>
      <c r="L30" s="220"/>
      <c r="P30" s="210">
        <f t="shared" si="2"/>
        <v>2272</v>
      </c>
    </row>
    <row r="31" spans="1:16" x14ac:dyDescent="0.2">
      <c r="A31" s="216">
        <v>31</v>
      </c>
      <c r="B31" s="255">
        <v>34.82</v>
      </c>
      <c r="C31" s="210">
        <f>'soust.uk.JMK př.č.2'!$O$75+'soust.uk.JMK př.č.2'!$P$75</f>
        <v>18172</v>
      </c>
      <c r="D31" s="210">
        <f>'soust.uk.JMK př.č.2'!$L$75</f>
        <v>72</v>
      </c>
      <c r="E31" s="210">
        <f t="shared" si="0"/>
        <v>8590</v>
      </c>
      <c r="F31" s="210">
        <f t="shared" si="1"/>
        <v>6263</v>
      </c>
      <c r="G31" s="248"/>
      <c r="H31" s="249"/>
      <c r="I31" s="262"/>
      <c r="J31" s="262"/>
      <c r="L31" s="220"/>
      <c r="P31" s="210">
        <f t="shared" si="2"/>
        <v>2255</v>
      </c>
    </row>
    <row r="32" spans="1:16" x14ac:dyDescent="0.2">
      <c r="A32" s="216">
        <v>32</v>
      </c>
      <c r="B32" s="255">
        <v>35.090000000000003</v>
      </c>
      <c r="C32" s="210">
        <f>'soust.uk.JMK př.č.2'!$O$75+'soust.uk.JMK př.č.2'!$P$75</f>
        <v>18172</v>
      </c>
      <c r="D32" s="210">
        <f>'soust.uk.JMK př.č.2'!$L$75</f>
        <v>72</v>
      </c>
      <c r="E32" s="210">
        <f t="shared" si="0"/>
        <v>8523</v>
      </c>
      <c r="F32" s="210">
        <f t="shared" si="1"/>
        <v>6214</v>
      </c>
      <c r="G32" s="248"/>
      <c r="H32" s="249"/>
      <c r="I32" s="262"/>
      <c r="J32" s="262"/>
      <c r="L32" s="220"/>
      <c r="P32" s="210">
        <f t="shared" si="2"/>
        <v>2237</v>
      </c>
    </row>
    <row r="33" spans="1:16" x14ac:dyDescent="0.2">
      <c r="A33" s="216">
        <v>33</v>
      </c>
      <c r="B33" s="255">
        <v>35.35</v>
      </c>
      <c r="C33" s="210">
        <f>'soust.uk.JMK př.č.2'!$O$75+'soust.uk.JMK př.č.2'!$P$75</f>
        <v>18172</v>
      </c>
      <c r="D33" s="210">
        <f>'soust.uk.JMK př.č.2'!$L$75</f>
        <v>72</v>
      </c>
      <c r="E33" s="210">
        <f t="shared" si="0"/>
        <v>8462</v>
      </c>
      <c r="F33" s="210">
        <f t="shared" si="1"/>
        <v>6169</v>
      </c>
      <c r="G33" s="248"/>
      <c r="H33" s="249"/>
      <c r="I33" s="262"/>
      <c r="J33" s="262"/>
      <c r="L33" s="220"/>
      <c r="P33" s="210">
        <f t="shared" si="2"/>
        <v>2221</v>
      </c>
    </row>
    <row r="34" spans="1:16" x14ac:dyDescent="0.2">
      <c r="A34" s="216">
        <v>34</v>
      </c>
      <c r="B34" s="255">
        <v>35.6</v>
      </c>
      <c r="C34" s="210">
        <f>'soust.uk.JMK př.č.2'!$O$75+'soust.uk.JMK př.č.2'!$P$75</f>
        <v>18172</v>
      </c>
      <c r="D34" s="210">
        <f>'soust.uk.JMK př.č.2'!$L$75</f>
        <v>72</v>
      </c>
      <c r="E34" s="210">
        <f t="shared" si="0"/>
        <v>8402</v>
      </c>
      <c r="F34" s="210">
        <f t="shared" si="1"/>
        <v>6125</v>
      </c>
      <c r="G34" s="248"/>
      <c r="H34" s="249"/>
      <c r="I34" s="262"/>
      <c r="J34" s="262"/>
      <c r="L34" s="220"/>
      <c r="P34" s="210">
        <f t="shared" si="2"/>
        <v>2205</v>
      </c>
    </row>
    <row r="35" spans="1:16" x14ac:dyDescent="0.2">
      <c r="A35" s="216">
        <v>35</v>
      </c>
      <c r="B35" s="255">
        <v>35.86</v>
      </c>
      <c r="C35" s="210">
        <f>'soust.uk.JMK př.č.2'!$O$75+'soust.uk.JMK př.č.2'!$P$75</f>
        <v>18172</v>
      </c>
      <c r="D35" s="210">
        <f>'soust.uk.JMK př.č.2'!$L$75</f>
        <v>72</v>
      </c>
      <c r="E35" s="210">
        <f t="shared" si="0"/>
        <v>8342</v>
      </c>
      <c r="F35" s="210">
        <f t="shared" si="1"/>
        <v>6081</v>
      </c>
      <c r="G35" s="248"/>
      <c r="H35" s="249"/>
      <c r="I35" s="262"/>
      <c r="J35" s="262"/>
      <c r="L35" s="220"/>
      <c r="P35" s="210">
        <f t="shared" si="2"/>
        <v>2189</v>
      </c>
    </row>
    <row r="36" spans="1:16" x14ac:dyDescent="0.2">
      <c r="A36" s="216">
        <v>36</v>
      </c>
      <c r="B36" s="255">
        <v>36.11</v>
      </c>
      <c r="C36" s="210">
        <f>'soust.uk.JMK př.č.2'!$O$75+'soust.uk.JMK př.č.2'!$P$75</f>
        <v>18172</v>
      </c>
      <c r="D36" s="210">
        <f>'soust.uk.JMK př.č.2'!$L$75</f>
        <v>72</v>
      </c>
      <c r="E36" s="210">
        <f t="shared" si="0"/>
        <v>8285</v>
      </c>
      <c r="F36" s="210">
        <f t="shared" si="1"/>
        <v>6039</v>
      </c>
      <c r="G36" s="248"/>
      <c r="H36" s="249"/>
      <c r="I36" s="262"/>
      <c r="J36" s="262"/>
      <c r="L36" s="220"/>
      <c r="P36" s="210">
        <f t="shared" si="2"/>
        <v>2174</v>
      </c>
    </row>
    <row r="37" spans="1:16" x14ac:dyDescent="0.2">
      <c r="A37" s="216">
        <v>37</v>
      </c>
      <c r="B37" s="255">
        <v>36.35</v>
      </c>
      <c r="C37" s="210">
        <f>'soust.uk.JMK př.č.2'!$O$75+'soust.uk.JMK př.č.2'!$P$75</f>
        <v>18172</v>
      </c>
      <c r="D37" s="210">
        <f>'soust.uk.JMK př.č.2'!$L$75</f>
        <v>72</v>
      </c>
      <c r="E37" s="210">
        <f t="shared" si="0"/>
        <v>8231</v>
      </c>
      <c r="F37" s="210">
        <f t="shared" si="1"/>
        <v>5999</v>
      </c>
      <c r="G37" s="248"/>
      <c r="H37" s="249"/>
      <c r="I37" s="262"/>
      <c r="J37" s="262"/>
      <c r="L37" s="220"/>
      <c r="P37" s="210">
        <f t="shared" si="2"/>
        <v>2160</v>
      </c>
    </row>
    <row r="38" spans="1:16" x14ac:dyDescent="0.2">
      <c r="A38" s="216">
        <v>38</v>
      </c>
      <c r="B38" s="255">
        <v>36.590000000000003</v>
      </c>
      <c r="C38" s="210">
        <f>'soust.uk.JMK př.č.2'!$O$75+'soust.uk.JMK př.č.2'!$P$75</f>
        <v>18172</v>
      </c>
      <c r="D38" s="210">
        <f>'soust.uk.JMK př.č.2'!$L$75</f>
        <v>72</v>
      </c>
      <c r="E38" s="210">
        <f t="shared" si="0"/>
        <v>8178</v>
      </c>
      <c r="F38" s="210">
        <f t="shared" si="1"/>
        <v>5960</v>
      </c>
      <c r="G38" s="248"/>
      <c r="H38" s="249"/>
      <c r="I38" s="262"/>
      <c r="J38" s="262"/>
      <c r="L38" s="220"/>
      <c r="P38" s="210">
        <f t="shared" si="2"/>
        <v>2146</v>
      </c>
    </row>
    <row r="39" spans="1:16" x14ac:dyDescent="0.2">
      <c r="A39" s="216">
        <v>39</v>
      </c>
      <c r="B39" s="255">
        <v>36.83</v>
      </c>
      <c r="C39" s="210">
        <f>'soust.uk.JMK př.č.2'!$O$75+'soust.uk.JMK př.č.2'!$P$75</f>
        <v>18172</v>
      </c>
      <c r="D39" s="210">
        <f>'soust.uk.JMK př.č.2'!$L$75</f>
        <v>72</v>
      </c>
      <c r="E39" s="210">
        <f t="shared" si="0"/>
        <v>8125</v>
      </c>
      <c r="F39" s="210">
        <f t="shared" si="1"/>
        <v>5921</v>
      </c>
      <c r="G39" s="248"/>
      <c r="H39" s="249"/>
      <c r="I39" s="262"/>
      <c r="J39" s="262"/>
      <c r="L39" s="220"/>
      <c r="P39" s="210">
        <f t="shared" si="2"/>
        <v>2132</v>
      </c>
    </row>
    <row r="40" spans="1:16" x14ac:dyDescent="0.2">
      <c r="A40" s="216">
        <v>40</v>
      </c>
      <c r="B40" s="255">
        <v>37.06</v>
      </c>
      <c r="C40" s="210">
        <f>'soust.uk.JMK př.č.2'!$O$75+'soust.uk.JMK př.č.2'!$P$75</f>
        <v>18172</v>
      </c>
      <c r="D40" s="210">
        <f>'soust.uk.JMK př.č.2'!$L$75</f>
        <v>72</v>
      </c>
      <c r="E40" s="210">
        <f t="shared" si="0"/>
        <v>8074</v>
      </c>
      <c r="F40" s="210">
        <f t="shared" si="1"/>
        <v>5884</v>
      </c>
      <c r="G40" s="248"/>
      <c r="H40" s="249"/>
      <c r="I40" s="262"/>
      <c r="J40" s="262"/>
      <c r="L40" s="220"/>
      <c r="P40" s="210">
        <f t="shared" si="2"/>
        <v>2118</v>
      </c>
    </row>
    <row r="41" spans="1:16" x14ac:dyDescent="0.2">
      <c r="A41" s="216">
        <v>41</v>
      </c>
      <c r="B41" s="255">
        <v>37.29</v>
      </c>
      <c r="C41" s="210">
        <f>'soust.uk.JMK př.č.2'!$O$75+'soust.uk.JMK př.č.2'!$P$75</f>
        <v>18172</v>
      </c>
      <c r="D41" s="210">
        <f>'soust.uk.JMK př.č.2'!$L$75</f>
        <v>72</v>
      </c>
      <c r="E41" s="210">
        <f t="shared" si="0"/>
        <v>8025</v>
      </c>
      <c r="F41" s="210">
        <f t="shared" si="1"/>
        <v>5848</v>
      </c>
      <c r="G41" s="248"/>
      <c r="H41" s="249"/>
      <c r="I41" s="262"/>
      <c r="J41" s="262"/>
      <c r="L41" s="220"/>
      <c r="P41" s="210">
        <f t="shared" si="2"/>
        <v>2105</v>
      </c>
    </row>
    <row r="42" spans="1:16" x14ac:dyDescent="0.2">
      <c r="A42" s="216">
        <v>42</v>
      </c>
      <c r="B42" s="255">
        <v>37.520000000000003</v>
      </c>
      <c r="C42" s="210">
        <f>'soust.uk.JMK př.č.2'!$O$75+'soust.uk.JMK př.č.2'!$P$75</f>
        <v>18172</v>
      </c>
      <c r="D42" s="210">
        <f>'soust.uk.JMK př.č.2'!$L$75</f>
        <v>72</v>
      </c>
      <c r="E42" s="210">
        <f t="shared" si="0"/>
        <v>7976</v>
      </c>
      <c r="F42" s="210">
        <f t="shared" si="1"/>
        <v>5812</v>
      </c>
      <c r="G42" s="248"/>
      <c r="H42" s="249"/>
      <c r="I42" s="262"/>
      <c r="J42" s="262"/>
      <c r="L42" s="220"/>
      <c r="P42" s="210">
        <f t="shared" si="2"/>
        <v>2092</v>
      </c>
    </row>
    <row r="43" spans="1:16" x14ac:dyDescent="0.2">
      <c r="A43" s="216">
        <v>43</v>
      </c>
      <c r="B43" s="255">
        <v>37.75</v>
      </c>
      <c r="C43" s="210">
        <f>'soust.uk.JMK př.č.2'!$O$75+'soust.uk.JMK př.č.2'!$P$75</f>
        <v>18172</v>
      </c>
      <c r="D43" s="210">
        <f>'soust.uk.JMK př.č.2'!$L$75</f>
        <v>72</v>
      </c>
      <c r="E43" s="210">
        <f t="shared" si="0"/>
        <v>7929</v>
      </c>
      <c r="F43" s="210">
        <f t="shared" si="1"/>
        <v>5777</v>
      </c>
      <c r="G43" s="248"/>
      <c r="H43" s="249"/>
      <c r="I43" s="262"/>
      <c r="J43" s="262"/>
      <c r="L43" s="220"/>
      <c r="P43" s="210">
        <f t="shared" si="2"/>
        <v>2080</v>
      </c>
    </row>
    <row r="44" spans="1:16" x14ac:dyDescent="0.2">
      <c r="A44" s="216">
        <v>44</v>
      </c>
      <c r="B44" s="255">
        <v>37.97</v>
      </c>
      <c r="C44" s="210">
        <f>'soust.uk.JMK př.č.2'!$O$75+'soust.uk.JMK př.č.2'!$P$75</f>
        <v>18172</v>
      </c>
      <c r="D44" s="210">
        <f>'soust.uk.JMK př.č.2'!$L$75</f>
        <v>72</v>
      </c>
      <c r="E44" s="210">
        <f t="shared" si="0"/>
        <v>7882</v>
      </c>
      <c r="F44" s="210">
        <f t="shared" si="1"/>
        <v>5743</v>
      </c>
      <c r="G44" s="248"/>
      <c r="H44" s="249"/>
      <c r="I44" s="262"/>
      <c r="J44" s="262"/>
      <c r="L44" s="220"/>
      <c r="P44" s="210">
        <f t="shared" si="2"/>
        <v>2067</v>
      </c>
    </row>
    <row r="45" spans="1:16" x14ac:dyDescent="0.2">
      <c r="A45" s="216">
        <v>45</v>
      </c>
      <c r="B45" s="255">
        <v>38.18</v>
      </c>
      <c r="C45" s="210">
        <f>'soust.uk.JMK př.č.2'!$O$75+'soust.uk.JMK př.č.2'!$P$75</f>
        <v>18172</v>
      </c>
      <c r="D45" s="210">
        <f>'soust.uk.JMK př.č.2'!$L$75</f>
        <v>72</v>
      </c>
      <c r="E45" s="210">
        <f t="shared" si="0"/>
        <v>7839</v>
      </c>
      <c r="F45" s="210">
        <f t="shared" si="1"/>
        <v>5711</v>
      </c>
      <c r="G45" s="248"/>
      <c r="H45" s="249"/>
      <c r="I45" s="262"/>
      <c r="J45" s="262"/>
      <c r="L45" s="220"/>
      <c r="P45" s="210">
        <f t="shared" si="2"/>
        <v>2056</v>
      </c>
    </row>
    <row r="46" spans="1:16" x14ac:dyDescent="0.2">
      <c r="A46" s="216">
        <v>46</v>
      </c>
      <c r="B46" s="255">
        <v>38.4</v>
      </c>
      <c r="C46" s="210">
        <f>'soust.uk.JMK př.č.2'!$O$75+'soust.uk.JMK př.č.2'!$P$75</f>
        <v>18172</v>
      </c>
      <c r="D46" s="210">
        <f>'soust.uk.JMK př.č.2'!$L$75</f>
        <v>72</v>
      </c>
      <c r="E46" s="210">
        <f t="shared" si="0"/>
        <v>7795</v>
      </c>
      <c r="F46" s="210">
        <f t="shared" si="1"/>
        <v>5679</v>
      </c>
      <c r="G46" s="248"/>
      <c r="H46" s="249"/>
      <c r="I46" s="262"/>
      <c r="J46" s="262"/>
      <c r="L46" s="220"/>
      <c r="P46" s="210">
        <f t="shared" si="2"/>
        <v>2044</v>
      </c>
    </row>
    <row r="47" spans="1:16" x14ac:dyDescent="0.2">
      <c r="A47" s="216">
        <v>47</v>
      </c>
      <c r="B47" s="255">
        <v>38.61</v>
      </c>
      <c r="C47" s="210">
        <f>'soust.uk.JMK př.č.2'!$O$75+'soust.uk.JMK př.č.2'!$P$75</f>
        <v>18172</v>
      </c>
      <c r="D47" s="210">
        <f>'soust.uk.JMK př.č.2'!$L$75</f>
        <v>72</v>
      </c>
      <c r="E47" s="210">
        <f t="shared" si="0"/>
        <v>7753</v>
      </c>
      <c r="F47" s="210">
        <f t="shared" si="1"/>
        <v>5648</v>
      </c>
      <c r="G47" s="248"/>
      <c r="H47" s="249"/>
      <c r="I47" s="262"/>
      <c r="J47" s="262"/>
      <c r="L47" s="220"/>
      <c r="P47" s="210">
        <f t="shared" si="2"/>
        <v>2033</v>
      </c>
    </row>
    <row r="48" spans="1:16" x14ac:dyDescent="0.2">
      <c r="A48" s="216">
        <v>48</v>
      </c>
      <c r="B48" s="255">
        <v>38.82</v>
      </c>
      <c r="C48" s="210">
        <f>'soust.uk.JMK př.č.2'!$O$75+'soust.uk.JMK př.č.2'!$P$75</f>
        <v>18172</v>
      </c>
      <c r="D48" s="210">
        <f>'soust.uk.JMK př.č.2'!$L$75</f>
        <v>72</v>
      </c>
      <c r="E48" s="210">
        <f t="shared" si="0"/>
        <v>7711</v>
      </c>
      <c r="F48" s="210">
        <f t="shared" si="1"/>
        <v>5617</v>
      </c>
      <c r="G48" s="248"/>
      <c r="H48" s="249"/>
      <c r="I48" s="262"/>
      <c r="J48" s="262"/>
      <c r="L48" s="220"/>
      <c r="P48" s="210">
        <f t="shared" si="2"/>
        <v>2022</v>
      </c>
    </row>
    <row r="49" spans="1:16" x14ac:dyDescent="0.2">
      <c r="A49" s="216">
        <v>49</v>
      </c>
      <c r="B49" s="255">
        <v>39.020000000000003</v>
      </c>
      <c r="C49" s="210">
        <f>'soust.uk.JMK př.č.2'!$O$75+'soust.uk.JMK př.č.2'!$P$75</f>
        <v>18172</v>
      </c>
      <c r="D49" s="210">
        <f>'soust.uk.JMK př.č.2'!$L$75</f>
        <v>72</v>
      </c>
      <c r="E49" s="210">
        <f t="shared" si="0"/>
        <v>7673</v>
      </c>
      <c r="F49" s="210">
        <f t="shared" si="1"/>
        <v>5589</v>
      </c>
      <c r="G49" s="248"/>
      <c r="H49" s="249"/>
      <c r="I49" s="262"/>
      <c r="J49" s="262"/>
      <c r="L49" s="220"/>
      <c r="P49" s="210">
        <f t="shared" si="2"/>
        <v>2012</v>
      </c>
    </row>
    <row r="50" spans="1:16" x14ac:dyDescent="0.2">
      <c r="A50" s="216">
        <v>50</v>
      </c>
      <c r="B50" s="255">
        <v>39.22</v>
      </c>
      <c r="C50" s="210">
        <f>'soust.uk.JMK př.č.2'!$O$75+'soust.uk.JMK př.č.2'!$P$75</f>
        <v>18172</v>
      </c>
      <c r="D50" s="210">
        <f>'soust.uk.JMK př.č.2'!$L$75</f>
        <v>72</v>
      </c>
      <c r="E50" s="210">
        <f t="shared" si="0"/>
        <v>7634</v>
      </c>
      <c r="F50" s="210">
        <f t="shared" si="1"/>
        <v>5560</v>
      </c>
      <c r="G50" s="248"/>
      <c r="H50" s="249"/>
      <c r="I50" s="262"/>
      <c r="J50" s="262"/>
      <c r="L50" s="220"/>
      <c r="P50" s="210">
        <f t="shared" si="2"/>
        <v>2002</v>
      </c>
    </row>
    <row r="51" spans="1:16" x14ac:dyDescent="0.2">
      <c r="A51" s="216">
        <v>51</v>
      </c>
      <c r="B51" s="255">
        <v>39.42</v>
      </c>
      <c r="C51" s="210">
        <f>'soust.uk.JMK př.č.2'!$O$75+'soust.uk.JMK př.č.2'!$P$75</f>
        <v>18172</v>
      </c>
      <c r="D51" s="210">
        <f>'soust.uk.JMK př.č.2'!$L$75</f>
        <v>72</v>
      </c>
      <c r="E51" s="210">
        <f t="shared" si="0"/>
        <v>7596</v>
      </c>
      <c r="F51" s="210">
        <f t="shared" si="1"/>
        <v>5532</v>
      </c>
      <c r="G51" s="248"/>
      <c r="H51" s="249"/>
      <c r="I51" s="262"/>
      <c r="J51" s="262"/>
      <c r="L51" s="220"/>
      <c r="P51" s="210">
        <f t="shared" si="2"/>
        <v>1992</v>
      </c>
    </row>
    <row r="52" spans="1:16" x14ac:dyDescent="0.2">
      <c r="A52" s="216">
        <v>52</v>
      </c>
      <c r="B52" s="255">
        <v>39.61</v>
      </c>
      <c r="C52" s="210">
        <f>'soust.uk.JMK př.č.2'!$O$75+'soust.uk.JMK př.č.2'!$P$75</f>
        <v>18172</v>
      </c>
      <c r="D52" s="210">
        <f>'soust.uk.JMK př.č.2'!$L$75</f>
        <v>72</v>
      </c>
      <c r="E52" s="210">
        <f t="shared" si="0"/>
        <v>7559</v>
      </c>
      <c r="F52" s="210">
        <f t="shared" si="1"/>
        <v>5505</v>
      </c>
      <c r="G52" s="248"/>
      <c r="H52" s="249"/>
      <c r="I52" s="262"/>
      <c r="J52" s="262"/>
      <c r="L52" s="220"/>
      <c r="P52" s="210">
        <f t="shared" si="2"/>
        <v>1982</v>
      </c>
    </row>
    <row r="53" spans="1:16" x14ac:dyDescent="0.2">
      <c r="A53" s="216">
        <v>53</v>
      </c>
      <c r="B53" s="255">
        <v>39.81</v>
      </c>
      <c r="C53" s="210">
        <f>'soust.uk.JMK př.č.2'!$O$75+'soust.uk.JMK př.č.2'!$P$75</f>
        <v>18172</v>
      </c>
      <c r="D53" s="210">
        <f>'soust.uk.JMK př.č.2'!$L$75</f>
        <v>72</v>
      </c>
      <c r="E53" s="210">
        <f t="shared" si="0"/>
        <v>7522</v>
      </c>
      <c r="F53" s="210">
        <f t="shared" si="1"/>
        <v>5478</v>
      </c>
      <c r="G53" s="248"/>
      <c r="H53" s="249"/>
      <c r="I53" s="262"/>
      <c r="J53" s="262"/>
      <c r="L53" s="220"/>
      <c r="P53" s="210">
        <f t="shared" si="2"/>
        <v>1972</v>
      </c>
    </row>
    <row r="54" spans="1:16" x14ac:dyDescent="0.2">
      <c r="A54" s="216">
        <v>54</v>
      </c>
      <c r="B54" s="255">
        <v>40</v>
      </c>
      <c r="C54" s="210">
        <f>'soust.uk.JMK př.č.2'!$O$75+'soust.uk.JMK př.č.2'!$P$75</f>
        <v>18172</v>
      </c>
      <c r="D54" s="210">
        <f>'soust.uk.JMK př.č.2'!$L$75</f>
        <v>72</v>
      </c>
      <c r="E54" s="210">
        <f t="shared" si="0"/>
        <v>7487</v>
      </c>
      <c r="F54" s="210">
        <f t="shared" si="1"/>
        <v>5452</v>
      </c>
      <c r="G54" s="248"/>
      <c r="H54" s="249"/>
      <c r="I54" s="262"/>
      <c r="J54" s="262"/>
      <c r="L54" s="220"/>
      <c r="P54" s="210">
        <f t="shared" si="2"/>
        <v>1963</v>
      </c>
    </row>
    <row r="55" spans="1:16" x14ac:dyDescent="0.2">
      <c r="A55" s="216">
        <v>55</v>
      </c>
      <c r="B55" s="255">
        <v>40.18</v>
      </c>
      <c r="C55" s="210">
        <f>'soust.uk.JMK př.č.2'!$O$75+'soust.uk.JMK př.č.2'!$P$75</f>
        <v>18172</v>
      </c>
      <c r="D55" s="210">
        <f>'soust.uk.JMK př.č.2'!$L$75</f>
        <v>72</v>
      </c>
      <c r="E55" s="210">
        <f t="shared" si="0"/>
        <v>7453</v>
      </c>
      <c r="F55" s="210">
        <f t="shared" si="1"/>
        <v>5427</v>
      </c>
      <c r="G55" s="248"/>
      <c r="H55" s="249"/>
      <c r="I55" s="262"/>
      <c r="J55" s="262"/>
      <c r="L55" s="220"/>
      <c r="P55" s="210">
        <f t="shared" si="2"/>
        <v>1954</v>
      </c>
    </row>
    <row r="56" spans="1:16" x14ac:dyDescent="0.2">
      <c r="A56" s="216">
        <v>56</v>
      </c>
      <c r="B56" s="255">
        <v>40.369999999999997</v>
      </c>
      <c r="C56" s="210">
        <f>'soust.uk.JMK př.č.2'!$O$75+'soust.uk.JMK př.č.2'!$P$75</f>
        <v>18172</v>
      </c>
      <c r="D56" s="210">
        <f>'soust.uk.JMK př.č.2'!$L$75</f>
        <v>72</v>
      </c>
      <c r="E56" s="210">
        <f t="shared" si="0"/>
        <v>7419</v>
      </c>
      <c r="F56" s="210">
        <f t="shared" si="1"/>
        <v>5402</v>
      </c>
      <c r="G56" s="248"/>
      <c r="H56" s="249"/>
      <c r="I56" s="262"/>
      <c r="J56" s="262"/>
      <c r="L56" s="220"/>
      <c r="P56" s="210">
        <f t="shared" si="2"/>
        <v>1945</v>
      </c>
    </row>
    <row r="57" spans="1:16" x14ac:dyDescent="0.2">
      <c r="A57" s="216">
        <v>57</v>
      </c>
      <c r="B57" s="255">
        <v>40.549999999999997</v>
      </c>
      <c r="C57" s="210">
        <f>'soust.uk.JMK př.č.2'!$O$75+'soust.uk.JMK př.č.2'!$P$75</f>
        <v>18172</v>
      </c>
      <c r="D57" s="210">
        <f>'soust.uk.JMK př.č.2'!$L$75</f>
        <v>72</v>
      </c>
      <c r="E57" s="210">
        <f t="shared" si="0"/>
        <v>7386</v>
      </c>
      <c r="F57" s="210">
        <f t="shared" si="1"/>
        <v>5378</v>
      </c>
      <c r="G57" s="248"/>
      <c r="H57" s="249"/>
      <c r="I57" s="262"/>
      <c r="J57" s="262"/>
      <c r="L57" s="220"/>
      <c r="P57" s="210">
        <f t="shared" si="2"/>
        <v>1936</v>
      </c>
    </row>
    <row r="58" spans="1:16" x14ac:dyDescent="0.2">
      <c r="A58" s="216">
        <v>58</v>
      </c>
      <c r="B58" s="255">
        <v>40.729999999999997</v>
      </c>
      <c r="C58" s="210">
        <f>'soust.uk.JMK př.č.2'!$O$75+'soust.uk.JMK př.č.2'!$P$75</f>
        <v>18172</v>
      </c>
      <c r="D58" s="210">
        <f>'soust.uk.JMK př.č.2'!$L$75</f>
        <v>72</v>
      </c>
      <c r="E58" s="210">
        <f t="shared" si="0"/>
        <v>7353</v>
      </c>
      <c r="F58" s="210">
        <f t="shared" si="1"/>
        <v>5354</v>
      </c>
      <c r="G58" s="248"/>
      <c r="H58" s="249"/>
      <c r="I58" s="262"/>
      <c r="J58" s="262"/>
      <c r="L58" s="220"/>
      <c r="P58" s="210">
        <f t="shared" si="2"/>
        <v>1927</v>
      </c>
    </row>
    <row r="59" spans="1:16" x14ac:dyDescent="0.2">
      <c r="A59" s="216">
        <v>59</v>
      </c>
      <c r="B59" s="255">
        <v>40.9</v>
      </c>
      <c r="C59" s="210">
        <f>'soust.uk.JMK př.č.2'!$O$75+'soust.uk.JMK př.č.2'!$P$75</f>
        <v>18172</v>
      </c>
      <c r="D59" s="210">
        <f>'soust.uk.JMK př.č.2'!$L$75</f>
        <v>72</v>
      </c>
      <c r="E59" s="210">
        <f t="shared" si="0"/>
        <v>7324</v>
      </c>
      <c r="F59" s="210">
        <f t="shared" si="1"/>
        <v>5332</v>
      </c>
      <c r="G59" s="248"/>
      <c r="H59" s="249"/>
      <c r="I59" s="262"/>
      <c r="J59" s="262"/>
      <c r="L59" s="220"/>
      <c r="P59" s="210">
        <f t="shared" si="2"/>
        <v>1920</v>
      </c>
    </row>
    <row r="60" spans="1:16" x14ac:dyDescent="0.2">
      <c r="A60" s="216">
        <v>60</v>
      </c>
      <c r="B60" s="255">
        <v>41.07</v>
      </c>
      <c r="C60" s="210">
        <f>'soust.uk.JMK př.č.2'!$O$75+'soust.uk.JMK př.č.2'!$P$75</f>
        <v>18172</v>
      </c>
      <c r="D60" s="210">
        <f>'soust.uk.JMK př.č.2'!$L$75</f>
        <v>72</v>
      </c>
      <c r="E60" s="210">
        <f t="shared" si="0"/>
        <v>7294</v>
      </c>
      <c r="F60" s="210">
        <f t="shared" si="1"/>
        <v>5310</v>
      </c>
      <c r="G60" s="248"/>
      <c r="H60" s="249"/>
      <c r="I60" s="262"/>
      <c r="J60" s="262"/>
      <c r="L60" s="220"/>
      <c r="P60" s="210">
        <f t="shared" si="2"/>
        <v>1912</v>
      </c>
    </row>
    <row r="61" spans="1:16" x14ac:dyDescent="0.2">
      <c r="A61" s="216">
        <v>61</v>
      </c>
      <c r="B61" s="255">
        <v>41.24</v>
      </c>
      <c r="C61" s="210">
        <f>'soust.uk.JMK př.č.2'!$O$75+'soust.uk.JMK př.č.2'!$P$75</f>
        <v>18172</v>
      </c>
      <c r="D61" s="210">
        <f>'soust.uk.JMK př.č.2'!$L$75</f>
        <v>72</v>
      </c>
      <c r="E61" s="210">
        <f t="shared" si="0"/>
        <v>7264</v>
      </c>
      <c r="F61" s="210">
        <f t="shared" si="1"/>
        <v>5288</v>
      </c>
      <c r="G61" s="248"/>
      <c r="H61" s="249"/>
      <c r="I61" s="262"/>
      <c r="J61" s="262"/>
      <c r="L61" s="220"/>
      <c r="P61" s="210">
        <f t="shared" si="2"/>
        <v>1904</v>
      </c>
    </row>
    <row r="62" spans="1:16" x14ac:dyDescent="0.2">
      <c r="A62" s="216">
        <v>62</v>
      </c>
      <c r="B62" s="255">
        <v>41.41</v>
      </c>
      <c r="C62" s="210">
        <f>'soust.uk.JMK př.č.2'!$O$75+'soust.uk.JMK př.č.2'!$P$75</f>
        <v>18172</v>
      </c>
      <c r="D62" s="210">
        <f>'soust.uk.JMK př.č.2'!$L$75</f>
        <v>72</v>
      </c>
      <c r="E62" s="210">
        <f t="shared" si="0"/>
        <v>7234</v>
      </c>
      <c r="F62" s="210">
        <f t="shared" si="1"/>
        <v>5266</v>
      </c>
      <c r="G62" s="248"/>
      <c r="H62" s="249"/>
      <c r="I62" s="262"/>
      <c r="J62" s="262"/>
      <c r="L62" s="220"/>
      <c r="P62" s="210">
        <f t="shared" si="2"/>
        <v>1896</v>
      </c>
    </row>
    <row r="63" spans="1:16" x14ac:dyDescent="0.2">
      <c r="A63" s="216">
        <v>63</v>
      </c>
      <c r="B63" s="255">
        <v>41.58</v>
      </c>
      <c r="C63" s="210">
        <f>'soust.uk.JMK př.č.2'!$O$75+'soust.uk.JMK př.č.2'!$P$75</f>
        <v>18172</v>
      </c>
      <c r="D63" s="210">
        <f>'soust.uk.JMK př.č.2'!$L$75</f>
        <v>72</v>
      </c>
      <c r="E63" s="210">
        <f t="shared" si="0"/>
        <v>7204</v>
      </c>
      <c r="F63" s="210">
        <f t="shared" si="1"/>
        <v>5244</v>
      </c>
      <c r="G63" s="248"/>
      <c r="H63" s="249"/>
      <c r="I63" s="262"/>
      <c r="J63" s="262"/>
      <c r="L63" s="220"/>
      <c r="P63" s="210">
        <f t="shared" si="2"/>
        <v>1888</v>
      </c>
    </row>
    <row r="64" spans="1:16" x14ac:dyDescent="0.2">
      <c r="A64" s="216">
        <v>64</v>
      </c>
      <c r="B64" s="255">
        <v>41.74</v>
      </c>
      <c r="C64" s="210">
        <f>'soust.uk.JMK př.č.2'!$O$75+'soust.uk.JMK př.č.2'!$P$75</f>
        <v>18172</v>
      </c>
      <c r="D64" s="210">
        <f>'soust.uk.JMK př.č.2'!$L$75</f>
        <v>72</v>
      </c>
      <c r="E64" s="210">
        <f t="shared" si="0"/>
        <v>7177</v>
      </c>
      <c r="F64" s="210">
        <f t="shared" si="1"/>
        <v>5224</v>
      </c>
      <c r="G64" s="248"/>
      <c r="H64" s="249"/>
      <c r="I64" s="262"/>
      <c r="J64" s="262"/>
      <c r="L64" s="220"/>
      <c r="P64" s="210">
        <f t="shared" si="2"/>
        <v>1881</v>
      </c>
    </row>
    <row r="65" spans="1:16" x14ac:dyDescent="0.2">
      <c r="A65" s="216">
        <v>65</v>
      </c>
      <c r="B65" s="255">
        <v>41.9</v>
      </c>
      <c r="C65" s="210">
        <f>'soust.uk.JMK př.č.2'!$O$75+'soust.uk.JMK př.č.2'!$P$75</f>
        <v>18172</v>
      </c>
      <c r="D65" s="210">
        <f>'soust.uk.JMK př.č.2'!$L$75</f>
        <v>72</v>
      </c>
      <c r="E65" s="210">
        <f t="shared" si="0"/>
        <v>7149</v>
      </c>
      <c r="F65" s="210">
        <f t="shared" si="1"/>
        <v>5204</v>
      </c>
      <c r="G65" s="248"/>
      <c r="H65" s="249"/>
      <c r="I65" s="262"/>
      <c r="J65" s="262"/>
      <c r="L65" s="220"/>
      <c r="P65" s="210">
        <f t="shared" si="2"/>
        <v>1873</v>
      </c>
    </row>
    <row r="66" spans="1:16" x14ac:dyDescent="0.2">
      <c r="A66" s="216">
        <v>66</v>
      </c>
      <c r="B66" s="255">
        <v>42.06</v>
      </c>
      <c r="C66" s="210">
        <f>'soust.uk.JMK př.č.2'!$O$75+'soust.uk.JMK př.č.2'!$P$75</f>
        <v>18172</v>
      </c>
      <c r="D66" s="210">
        <f>'soust.uk.JMK př.č.2'!$L$75</f>
        <v>72</v>
      </c>
      <c r="E66" s="210">
        <f t="shared" si="0"/>
        <v>7124</v>
      </c>
      <c r="F66" s="210">
        <f t="shared" si="1"/>
        <v>5185</v>
      </c>
      <c r="G66" s="248"/>
      <c r="H66" s="249"/>
      <c r="I66" s="262"/>
      <c r="J66" s="262"/>
      <c r="L66" s="220"/>
      <c r="P66" s="210">
        <f t="shared" si="2"/>
        <v>1867</v>
      </c>
    </row>
    <row r="67" spans="1:16" x14ac:dyDescent="0.2">
      <c r="A67" s="216">
        <v>67</v>
      </c>
      <c r="B67" s="255">
        <v>42.22</v>
      </c>
      <c r="C67" s="210">
        <f>'soust.uk.JMK př.č.2'!$O$75+'soust.uk.JMK př.č.2'!$P$75</f>
        <v>18172</v>
      </c>
      <c r="D67" s="210">
        <f>'soust.uk.JMK př.č.2'!$L$75</f>
        <v>72</v>
      </c>
      <c r="E67" s="210">
        <f t="shared" si="0"/>
        <v>7096</v>
      </c>
      <c r="F67" s="210">
        <f t="shared" si="1"/>
        <v>5165</v>
      </c>
      <c r="G67" s="248"/>
      <c r="H67" s="249"/>
      <c r="I67" s="262"/>
      <c r="J67" s="262"/>
      <c r="L67" s="220"/>
      <c r="P67" s="210">
        <f t="shared" si="2"/>
        <v>1859</v>
      </c>
    </row>
    <row r="68" spans="1:16" x14ac:dyDescent="0.2">
      <c r="A68" s="216">
        <v>68</v>
      </c>
      <c r="B68" s="255">
        <v>42.37</v>
      </c>
      <c r="C68" s="210">
        <f>'soust.uk.JMK př.č.2'!$O$75+'soust.uk.JMK př.č.2'!$P$75</f>
        <v>18172</v>
      </c>
      <c r="D68" s="210">
        <f>'soust.uk.JMK př.č.2'!$L$75</f>
        <v>72</v>
      </c>
      <c r="E68" s="210">
        <f t="shared" si="0"/>
        <v>7072</v>
      </c>
      <c r="F68" s="210">
        <f t="shared" si="1"/>
        <v>5147</v>
      </c>
      <c r="G68" s="248"/>
      <c r="H68" s="249"/>
      <c r="I68" s="262"/>
      <c r="J68" s="262"/>
      <c r="L68" s="220"/>
      <c r="P68" s="210">
        <f t="shared" si="2"/>
        <v>1853</v>
      </c>
    </row>
    <row r="69" spans="1:16" x14ac:dyDescent="0.2">
      <c r="A69" s="216">
        <v>69</v>
      </c>
      <c r="B69" s="255">
        <v>42.52</v>
      </c>
      <c r="C69" s="210">
        <f>'soust.uk.JMK př.č.2'!$O$75+'soust.uk.JMK př.č.2'!$P$75</f>
        <v>18172</v>
      </c>
      <c r="D69" s="210">
        <f>'soust.uk.JMK př.č.2'!$L$75</f>
        <v>72</v>
      </c>
      <c r="E69" s="210">
        <f t="shared" si="0"/>
        <v>7047</v>
      </c>
      <c r="F69" s="210">
        <f t="shared" si="1"/>
        <v>5129</v>
      </c>
      <c r="G69" s="248"/>
      <c r="H69" s="249"/>
      <c r="I69" s="262"/>
      <c r="J69" s="262"/>
      <c r="L69" s="220"/>
      <c r="P69" s="210">
        <f t="shared" si="2"/>
        <v>1846</v>
      </c>
    </row>
    <row r="70" spans="1:16" x14ac:dyDescent="0.2">
      <c r="A70" s="216">
        <v>70</v>
      </c>
      <c r="B70" s="255">
        <v>42.67</v>
      </c>
      <c r="C70" s="210">
        <f>'soust.uk.JMK př.č.2'!$O$75+'soust.uk.JMK př.č.2'!$P$75</f>
        <v>18172</v>
      </c>
      <c r="D70" s="210">
        <f>'soust.uk.JMK př.č.2'!$L$75</f>
        <v>72</v>
      </c>
      <c r="E70" s="210">
        <f t="shared" si="0"/>
        <v>7022</v>
      </c>
      <c r="F70" s="210">
        <f t="shared" si="1"/>
        <v>5110</v>
      </c>
      <c r="G70" s="248"/>
      <c r="H70" s="249"/>
      <c r="I70" s="262"/>
      <c r="J70" s="262"/>
      <c r="L70" s="220"/>
      <c r="P70" s="210">
        <f t="shared" si="2"/>
        <v>1840</v>
      </c>
    </row>
    <row r="71" spans="1:16" x14ac:dyDescent="0.2">
      <c r="A71" s="216">
        <v>71</v>
      </c>
      <c r="B71" s="255">
        <v>42.82</v>
      </c>
      <c r="C71" s="210">
        <f>'soust.uk.JMK př.č.2'!$O$75+'soust.uk.JMK př.č.2'!$P$75</f>
        <v>18172</v>
      </c>
      <c r="D71" s="210">
        <f>'soust.uk.JMK př.č.2'!$L$75</f>
        <v>72</v>
      </c>
      <c r="E71" s="210">
        <f t="shared" si="0"/>
        <v>6998</v>
      </c>
      <c r="F71" s="210">
        <f t="shared" si="1"/>
        <v>5093</v>
      </c>
      <c r="G71" s="248"/>
      <c r="H71" s="249"/>
      <c r="I71" s="262"/>
      <c r="J71" s="262"/>
      <c r="L71" s="220"/>
      <c r="P71" s="210">
        <f t="shared" si="2"/>
        <v>1833</v>
      </c>
    </row>
    <row r="72" spans="1:16" x14ac:dyDescent="0.2">
      <c r="A72" s="216">
        <v>72</v>
      </c>
      <c r="B72" s="255">
        <v>42.96</v>
      </c>
      <c r="C72" s="210">
        <f>'soust.uk.JMK př.č.2'!$O$75+'soust.uk.JMK př.č.2'!$P$75</f>
        <v>18172</v>
      </c>
      <c r="D72" s="210">
        <f>'soust.uk.JMK př.č.2'!$L$75</f>
        <v>72</v>
      </c>
      <c r="E72" s="210">
        <f t="shared" si="0"/>
        <v>6975</v>
      </c>
      <c r="F72" s="210">
        <f t="shared" si="1"/>
        <v>5076</v>
      </c>
      <c r="G72" s="248"/>
      <c r="H72" s="249"/>
      <c r="I72" s="262"/>
      <c r="J72" s="262"/>
      <c r="L72" s="220"/>
      <c r="P72" s="210">
        <f t="shared" si="2"/>
        <v>1827</v>
      </c>
    </row>
    <row r="73" spans="1:16" x14ac:dyDescent="0.2">
      <c r="A73" s="216">
        <v>73</v>
      </c>
      <c r="B73" s="255">
        <v>43.1</v>
      </c>
      <c r="C73" s="210">
        <f>'soust.uk.JMK př.č.2'!$O$75+'soust.uk.JMK př.č.2'!$P$75</f>
        <v>18172</v>
      </c>
      <c r="D73" s="210">
        <f>'soust.uk.JMK př.č.2'!$L$75</f>
        <v>72</v>
      </c>
      <c r="E73" s="210">
        <f t="shared" si="0"/>
        <v>6952</v>
      </c>
      <c r="F73" s="210">
        <f t="shared" si="1"/>
        <v>5059</v>
      </c>
      <c r="G73" s="248"/>
      <c r="H73" s="249"/>
      <c r="I73" s="262"/>
      <c r="J73" s="262"/>
      <c r="L73" s="220"/>
      <c r="P73" s="210">
        <f t="shared" si="2"/>
        <v>1821</v>
      </c>
    </row>
    <row r="74" spans="1:16" x14ac:dyDescent="0.2">
      <c r="A74" s="216">
        <v>74</v>
      </c>
      <c r="B74" s="255">
        <v>43.24</v>
      </c>
      <c r="C74" s="210">
        <f>'soust.uk.JMK př.č.2'!$O$75+'soust.uk.JMK př.č.2'!$P$75</f>
        <v>18172</v>
      </c>
      <c r="D74" s="210">
        <f>'soust.uk.JMK př.č.2'!$L$75</f>
        <v>72</v>
      </c>
      <c r="E74" s="210">
        <f t="shared" si="0"/>
        <v>6930</v>
      </c>
      <c r="F74" s="210">
        <f t="shared" si="1"/>
        <v>5043</v>
      </c>
      <c r="G74" s="248"/>
      <c r="H74" s="249"/>
      <c r="I74" s="262"/>
      <c r="J74" s="262"/>
      <c r="L74" s="220"/>
      <c r="P74" s="210">
        <f t="shared" si="2"/>
        <v>1815</v>
      </c>
    </row>
    <row r="75" spans="1:16" x14ac:dyDescent="0.2">
      <c r="A75" s="216">
        <v>75</v>
      </c>
      <c r="B75" s="255">
        <v>43.38</v>
      </c>
      <c r="C75" s="210">
        <f>'soust.uk.JMK př.č.2'!$O$75+'soust.uk.JMK př.č.2'!$P$75</f>
        <v>18172</v>
      </c>
      <c r="D75" s="210">
        <f>'soust.uk.JMK př.č.2'!$L$75</f>
        <v>72</v>
      </c>
      <c r="E75" s="210">
        <f t="shared" si="0"/>
        <v>6909</v>
      </c>
      <c r="F75" s="210">
        <f t="shared" si="1"/>
        <v>5027</v>
      </c>
      <c r="G75" s="248"/>
      <c r="H75" s="249"/>
      <c r="I75" s="262"/>
      <c r="J75" s="262"/>
      <c r="L75" s="220"/>
      <c r="P75" s="210">
        <f t="shared" si="2"/>
        <v>1810</v>
      </c>
    </row>
    <row r="76" spans="1:16" x14ac:dyDescent="0.2">
      <c r="A76" s="216">
        <v>76</v>
      </c>
      <c r="B76" s="255">
        <v>43.52</v>
      </c>
      <c r="C76" s="210">
        <f>'soust.uk.JMK př.č.2'!$O$75+'soust.uk.JMK př.č.2'!$P$75</f>
        <v>18172</v>
      </c>
      <c r="D76" s="210">
        <f>'soust.uk.JMK př.č.2'!$L$75</f>
        <v>72</v>
      </c>
      <c r="E76" s="210">
        <f t="shared" si="0"/>
        <v>6887</v>
      </c>
      <c r="F76" s="210">
        <f t="shared" si="1"/>
        <v>5011</v>
      </c>
      <c r="G76" s="248"/>
      <c r="H76" s="249"/>
      <c r="I76" s="262"/>
      <c r="J76" s="262"/>
      <c r="K76" s="249"/>
      <c r="L76" s="220"/>
      <c r="M76" s="220"/>
      <c r="N76" s="220"/>
      <c r="P76" s="210">
        <f t="shared" si="2"/>
        <v>1804</v>
      </c>
    </row>
    <row r="77" spans="1:16" x14ac:dyDescent="0.2">
      <c r="A77" s="216">
        <v>77</v>
      </c>
      <c r="B77" s="255">
        <v>43.65</v>
      </c>
      <c r="C77" s="210">
        <f>'soust.uk.JMK př.č.2'!$O$75+'soust.uk.JMK př.č.2'!$P$75</f>
        <v>18172</v>
      </c>
      <c r="D77" s="210">
        <f>'soust.uk.JMK př.č.2'!$L$75</f>
        <v>72</v>
      </c>
      <c r="E77" s="210">
        <f t="shared" si="0"/>
        <v>6867</v>
      </c>
      <c r="F77" s="210">
        <f t="shared" si="1"/>
        <v>4996</v>
      </c>
      <c r="G77" s="248"/>
      <c r="H77" s="249"/>
      <c r="I77" s="262"/>
      <c r="J77" s="262"/>
      <c r="K77" s="249"/>
      <c r="L77" s="220"/>
      <c r="M77" s="220"/>
      <c r="N77" s="220"/>
      <c r="P77" s="210">
        <f t="shared" si="2"/>
        <v>1799</v>
      </c>
    </row>
    <row r="78" spans="1:16" x14ac:dyDescent="0.2">
      <c r="A78" s="216">
        <v>78</v>
      </c>
      <c r="B78" s="255">
        <v>43.79</v>
      </c>
      <c r="C78" s="210">
        <f>'soust.uk.JMK př.č.2'!$O$75+'soust.uk.JMK př.č.2'!$P$75</f>
        <v>18172</v>
      </c>
      <c r="D78" s="210">
        <f>'soust.uk.JMK př.č.2'!$L$75</f>
        <v>72</v>
      </c>
      <c r="E78" s="210">
        <f t="shared" ref="E78:E141" si="3">SUM(F78,P78,D78)</f>
        <v>6845</v>
      </c>
      <c r="F78" s="210">
        <f t="shared" si="1"/>
        <v>4980</v>
      </c>
      <c r="G78" s="248"/>
      <c r="H78" s="249"/>
      <c r="I78" s="262"/>
      <c r="J78" s="262"/>
      <c r="K78" s="249"/>
      <c r="L78" s="220"/>
      <c r="M78" s="220"/>
      <c r="N78" s="220"/>
      <c r="P78" s="210">
        <f t="shared" si="2"/>
        <v>1793</v>
      </c>
    </row>
    <row r="79" spans="1:16" x14ac:dyDescent="0.2">
      <c r="A79" s="216">
        <v>79</v>
      </c>
      <c r="B79" s="255">
        <v>43.92</v>
      </c>
      <c r="C79" s="210">
        <f>'soust.uk.JMK př.č.2'!$O$75+'soust.uk.JMK př.č.2'!$P$75</f>
        <v>18172</v>
      </c>
      <c r="D79" s="210">
        <f>'soust.uk.JMK př.č.2'!$L$75</f>
        <v>72</v>
      </c>
      <c r="E79" s="210">
        <f t="shared" si="3"/>
        <v>6824</v>
      </c>
      <c r="F79" s="210">
        <f t="shared" ref="F79:F142" si="4">ROUND(1/B79*C79*12,0)</f>
        <v>4965</v>
      </c>
      <c r="G79" s="248"/>
      <c r="H79" s="249"/>
      <c r="I79" s="262"/>
      <c r="J79" s="262"/>
      <c r="K79" s="249"/>
      <c r="L79" s="220"/>
      <c r="M79" s="220"/>
      <c r="N79" s="220"/>
      <c r="P79" s="210">
        <f t="shared" ref="P79:P142" si="5">ROUND((F79*36%),0)</f>
        <v>1787</v>
      </c>
    </row>
    <row r="80" spans="1:16" x14ac:dyDescent="0.2">
      <c r="A80" s="216">
        <v>80</v>
      </c>
      <c r="B80" s="255">
        <v>44.05</v>
      </c>
      <c r="C80" s="210">
        <f>'soust.uk.JMK př.č.2'!$O$75+'soust.uk.JMK př.č.2'!$P$75</f>
        <v>18172</v>
      </c>
      <c r="D80" s="210">
        <f>'soust.uk.JMK př.č.2'!$L$75</f>
        <v>72</v>
      </c>
      <c r="E80" s="210">
        <f t="shared" si="3"/>
        <v>6804</v>
      </c>
      <c r="F80" s="210">
        <f t="shared" si="4"/>
        <v>4950</v>
      </c>
      <c r="G80" s="248"/>
      <c r="H80" s="249"/>
      <c r="I80" s="262"/>
      <c r="J80" s="262"/>
      <c r="K80" s="249"/>
      <c r="L80" s="220"/>
      <c r="M80" s="220"/>
      <c r="N80" s="220"/>
      <c r="P80" s="210">
        <f t="shared" si="5"/>
        <v>1782</v>
      </c>
    </row>
    <row r="81" spans="1:16" x14ac:dyDescent="0.2">
      <c r="A81" s="216">
        <v>81</v>
      </c>
      <c r="B81" s="255">
        <v>44.17</v>
      </c>
      <c r="C81" s="210">
        <f>'soust.uk.JMK př.č.2'!$O$75+'soust.uk.JMK př.č.2'!$P$75</f>
        <v>18172</v>
      </c>
      <c r="D81" s="210">
        <f>'soust.uk.JMK př.č.2'!$L$75</f>
        <v>72</v>
      </c>
      <c r="E81" s="210">
        <f t="shared" si="3"/>
        <v>6786</v>
      </c>
      <c r="F81" s="210">
        <f t="shared" si="4"/>
        <v>4937</v>
      </c>
      <c r="G81" s="248"/>
      <c r="H81" s="249"/>
      <c r="I81" s="262"/>
      <c r="J81" s="262"/>
      <c r="K81" s="249"/>
      <c r="L81" s="220"/>
      <c r="M81" s="220"/>
      <c r="N81" s="220"/>
      <c r="P81" s="210">
        <f t="shared" si="5"/>
        <v>1777</v>
      </c>
    </row>
    <row r="82" spans="1:16" x14ac:dyDescent="0.2">
      <c r="A82" s="216">
        <v>82</v>
      </c>
      <c r="B82" s="255">
        <v>44.3</v>
      </c>
      <c r="C82" s="210">
        <f>'soust.uk.JMK př.č.2'!$O$75+'soust.uk.JMK př.č.2'!$P$75</f>
        <v>18172</v>
      </c>
      <c r="D82" s="210">
        <f>'soust.uk.JMK př.č.2'!$L$75</f>
        <v>72</v>
      </c>
      <c r="E82" s="210">
        <f t="shared" si="3"/>
        <v>6766</v>
      </c>
      <c r="F82" s="210">
        <f t="shared" si="4"/>
        <v>4922</v>
      </c>
      <c r="G82" s="248"/>
      <c r="H82" s="249"/>
      <c r="I82" s="262"/>
      <c r="J82" s="262"/>
      <c r="K82" s="249"/>
      <c r="L82" s="220"/>
      <c r="M82" s="220"/>
      <c r="N82" s="220"/>
      <c r="P82" s="210">
        <f t="shared" si="5"/>
        <v>1772</v>
      </c>
    </row>
    <row r="83" spans="1:16" x14ac:dyDescent="0.2">
      <c r="A83" s="216">
        <v>83</v>
      </c>
      <c r="B83" s="255">
        <v>44.42</v>
      </c>
      <c r="C83" s="210">
        <f>'soust.uk.JMK př.č.2'!$O$75+'soust.uk.JMK př.č.2'!$P$75</f>
        <v>18172</v>
      </c>
      <c r="D83" s="210">
        <f>'soust.uk.JMK př.č.2'!$L$75</f>
        <v>72</v>
      </c>
      <c r="E83" s="210">
        <f t="shared" si="3"/>
        <v>6748</v>
      </c>
      <c r="F83" s="210">
        <f t="shared" si="4"/>
        <v>4909</v>
      </c>
      <c r="G83" s="248"/>
      <c r="H83" s="249"/>
      <c r="I83" s="262"/>
      <c r="J83" s="262"/>
      <c r="K83" s="249"/>
      <c r="L83" s="220"/>
      <c r="M83" s="220"/>
      <c r="N83" s="220"/>
      <c r="P83" s="210">
        <f t="shared" si="5"/>
        <v>1767</v>
      </c>
    </row>
    <row r="84" spans="1:16" x14ac:dyDescent="0.2">
      <c r="A84" s="216">
        <v>84</v>
      </c>
      <c r="B84" s="255">
        <v>44.54</v>
      </c>
      <c r="C84" s="210">
        <f>'soust.uk.JMK př.č.2'!$O$75+'soust.uk.JMK př.č.2'!$P$75</f>
        <v>18172</v>
      </c>
      <c r="D84" s="210">
        <f>'soust.uk.JMK př.č.2'!$L$75</f>
        <v>72</v>
      </c>
      <c r="E84" s="210">
        <f t="shared" si="3"/>
        <v>6731</v>
      </c>
      <c r="F84" s="210">
        <f t="shared" si="4"/>
        <v>4896</v>
      </c>
      <c r="G84" s="248"/>
      <c r="H84" s="249"/>
      <c r="I84" s="262"/>
      <c r="J84" s="262"/>
      <c r="K84" s="249"/>
      <c r="L84" s="220"/>
      <c r="M84" s="220"/>
      <c r="N84" s="220"/>
      <c r="P84" s="210">
        <f t="shared" si="5"/>
        <v>1763</v>
      </c>
    </row>
    <row r="85" spans="1:16" x14ac:dyDescent="0.2">
      <c r="A85" s="216">
        <v>85</v>
      </c>
      <c r="B85" s="255">
        <v>44.66</v>
      </c>
      <c r="C85" s="210">
        <f>'soust.uk.JMK př.č.2'!$O$75+'soust.uk.JMK př.č.2'!$P$75</f>
        <v>18172</v>
      </c>
      <c r="D85" s="210">
        <f>'soust.uk.JMK př.č.2'!$L$75</f>
        <v>72</v>
      </c>
      <c r="E85" s="210">
        <f t="shared" si="3"/>
        <v>6713</v>
      </c>
      <c r="F85" s="210">
        <f t="shared" si="4"/>
        <v>4883</v>
      </c>
      <c r="G85" s="248"/>
      <c r="H85" s="249"/>
      <c r="I85" s="262"/>
      <c r="J85" s="262"/>
      <c r="K85" s="249"/>
      <c r="L85" s="220"/>
      <c r="M85" s="220"/>
      <c r="N85" s="220"/>
      <c r="P85" s="210">
        <f t="shared" si="5"/>
        <v>1758</v>
      </c>
    </row>
    <row r="86" spans="1:16" x14ac:dyDescent="0.2">
      <c r="A86" s="216">
        <v>86</v>
      </c>
      <c r="B86" s="255">
        <v>44.78</v>
      </c>
      <c r="C86" s="210">
        <f>'soust.uk.JMK př.č.2'!$O$75+'soust.uk.JMK př.č.2'!$P$75</f>
        <v>18172</v>
      </c>
      <c r="D86" s="210">
        <f>'soust.uk.JMK př.č.2'!$L$75</f>
        <v>72</v>
      </c>
      <c r="E86" s="210">
        <f t="shared" si="3"/>
        <v>6695</v>
      </c>
      <c r="F86" s="210">
        <f t="shared" si="4"/>
        <v>4870</v>
      </c>
      <c r="G86" s="248"/>
      <c r="H86" s="249"/>
      <c r="I86" s="262"/>
      <c r="J86" s="262"/>
      <c r="K86" s="249"/>
      <c r="L86" s="220"/>
      <c r="M86" s="220"/>
      <c r="N86" s="220"/>
      <c r="P86" s="210">
        <f t="shared" si="5"/>
        <v>1753</v>
      </c>
    </row>
    <row r="87" spans="1:16" x14ac:dyDescent="0.2">
      <c r="A87" s="216">
        <v>87</v>
      </c>
      <c r="B87" s="255">
        <v>44.9</v>
      </c>
      <c r="C87" s="210">
        <f>'soust.uk.JMK př.č.2'!$O$75+'soust.uk.JMK př.č.2'!$P$75</f>
        <v>18172</v>
      </c>
      <c r="D87" s="210">
        <f>'soust.uk.JMK př.č.2'!$L$75</f>
        <v>72</v>
      </c>
      <c r="E87" s="210">
        <f t="shared" si="3"/>
        <v>6678</v>
      </c>
      <c r="F87" s="210">
        <f t="shared" si="4"/>
        <v>4857</v>
      </c>
      <c r="G87" s="248"/>
      <c r="H87" s="249"/>
      <c r="I87" s="262"/>
      <c r="J87" s="262"/>
      <c r="K87" s="249"/>
      <c r="L87" s="220"/>
      <c r="M87" s="220"/>
      <c r="N87" s="220"/>
      <c r="P87" s="210">
        <f t="shared" si="5"/>
        <v>1749</v>
      </c>
    </row>
    <row r="88" spans="1:16" x14ac:dyDescent="0.2">
      <c r="A88" s="216">
        <v>88</v>
      </c>
      <c r="B88" s="255">
        <v>45.01</v>
      </c>
      <c r="C88" s="210">
        <f>'soust.uk.JMK př.č.2'!$O$75+'soust.uk.JMK př.č.2'!$P$75</f>
        <v>18172</v>
      </c>
      <c r="D88" s="210">
        <f>'soust.uk.JMK př.č.2'!$L$75</f>
        <v>72</v>
      </c>
      <c r="E88" s="210">
        <f t="shared" si="3"/>
        <v>6661</v>
      </c>
      <c r="F88" s="210">
        <f t="shared" si="4"/>
        <v>4845</v>
      </c>
      <c r="G88" s="248"/>
      <c r="H88" s="249"/>
      <c r="I88" s="262"/>
      <c r="J88" s="262"/>
      <c r="K88" s="249"/>
      <c r="L88" s="220"/>
      <c r="M88" s="220"/>
      <c r="N88" s="220"/>
      <c r="P88" s="210">
        <f t="shared" si="5"/>
        <v>1744</v>
      </c>
    </row>
    <row r="89" spans="1:16" x14ac:dyDescent="0.2">
      <c r="A89" s="216">
        <v>89</v>
      </c>
      <c r="B89" s="255">
        <v>45.13</v>
      </c>
      <c r="C89" s="210">
        <f>'soust.uk.JMK př.č.2'!$O$75+'soust.uk.JMK př.č.2'!$P$75</f>
        <v>18172</v>
      </c>
      <c r="D89" s="210">
        <f>'soust.uk.JMK př.č.2'!$L$75</f>
        <v>72</v>
      </c>
      <c r="E89" s="210">
        <f t="shared" si="3"/>
        <v>6644</v>
      </c>
      <c r="F89" s="210">
        <f t="shared" si="4"/>
        <v>4832</v>
      </c>
      <c r="G89" s="248"/>
      <c r="H89" s="249"/>
      <c r="I89" s="262"/>
      <c r="J89" s="262"/>
      <c r="K89" s="249"/>
      <c r="L89" s="220"/>
      <c r="M89" s="220"/>
      <c r="N89" s="220"/>
      <c r="P89" s="210">
        <f t="shared" si="5"/>
        <v>1740</v>
      </c>
    </row>
    <row r="90" spans="1:16" x14ac:dyDescent="0.2">
      <c r="A90" s="216">
        <v>90</v>
      </c>
      <c r="B90" s="255">
        <v>45.24</v>
      </c>
      <c r="C90" s="210">
        <f>'soust.uk.JMK př.č.2'!$O$75+'soust.uk.JMK př.č.2'!$P$75</f>
        <v>18172</v>
      </c>
      <c r="D90" s="210">
        <f>'soust.uk.JMK př.č.2'!$L$75</f>
        <v>72</v>
      </c>
      <c r="E90" s="210">
        <f t="shared" si="3"/>
        <v>6627</v>
      </c>
      <c r="F90" s="210">
        <f t="shared" si="4"/>
        <v>4820</v>
      </c>
      <c r="G90" s="248"/>
      <c r="H90" s="249"/>
      <c r="I90" s="262"/>
      <c r="J90" s="262"/>
      <c r="K90" s="249"/>
      <c r="L90" s="220"/>
      <c r="M90" s="220"/>
      <c r="N90" s="220"/>
      <c r="P90" s="210">
        <f t="shared" si="5"/>
        <v>1735</v>
      </c>
    </row>
    <row r="91" spans="1:16" x14ac:dyDescent="0.2">
      <c r="A91" s="216">
        <v>91</v>
      </c>
      <c r="B91" s="255">
        <v>45.35</v>
      </c>
      <c r="C91" s="210">
        <f>'soust.uk.JMK př.č.2'!$O$75+'soust.uk.JMK př.č.2'!$P$75</f>
        <v>18172</v>
      </c>
      <c r="D91" s="210">
        <f>'soust.uk.JMK př.č.2'!$L$75</f>
        <v>72</v>
      </c>
      <c r="E91" s="210">
        <f t="shared" si="3"/>
        <v>6611</v>
      </c>
      <c r="F91" s="210">
        <f t="shared" si="4"/>
        <v>4808</v>
      </c>
      <c r="G91" s="248"/>
      <c r="H91" s="249"/>
      <c r="I91" s="262"/>
      <c r="J91" s="262"/>
      <c r="K91" s="249"/>
      <c r="L91" s="220"/>
      <c r="M91" s="220"/>
      <c r="N91" s="220"/>
      <c r="P91" s="210">
        <f t="shared" si="5"/>
        <v>1731</v>
      </c>
    </row>
    <row r="92" spans="1:16" x14ac:dyDescent="0.2">
      <c r="A92" s="216">
        <v>92</v>
      </c>
      <c r="B92" s="255">
        <v>45.46</v>
      </c>
      <c r="C92" s="210">
        <f>'soust.uk.JMK př.č.2'!$O$75+'soust.uk.JMK př.č.2'!$P$75</f>
        <v>18172</v>
      </c>
      <c r="D92" s="210">
        <f>'soust.uk.JMK př.č.2'!$L$75</f>
        <v>72</v>
      </c>
      <c r="E92" s="210">
        <f t="shared" si="3"/>
        <v>6596</v>
      </c>
      <c r="F92" s="210">
        <f t="shared" si="4"/>
        <v>4797</v>
      </c>
      <c r="G92" s="248"/>
      <c r="H92" s="249"/>
      <c r="I92" s="262"/>
      <c r="J92" s="262"/>
      <c r="K92" s="249"/>
      <c r="L92" s="220"/>
      <c r="M92" s="220"/>
      <c r="N92" s="220"/>
      <c r="P92" s="210">
        <f t="shared" si="5"/>
        <v>1727</v>
      </c>
    </row>
    <row r="93" spans="1:16" x14ac:dyDescent="0.2">
      <c r="A93" s="216">
        <v>93</v>
      </c>
      <c r="B93" s="255">
        <v>45.57</v>
      </c>
      <c r="C93" s="210">
        <f>'soust.uk.JMK př.č.2'!$O$75+'soust.uk.JMK př.č.2'!$P$75</f>
        <v>18172</v>
      </c>
      <c r="D93" s="210">
        <f>'soust.uk.JMK př.č.2'!$L$75</f>
        <v>72</v>
      </c>
      <c r="E93" s="210">
        <f t="shared" si="3"/>
        <v>6580</v>
      </c>
      <c r="F93" s="210">
        <f t="shared" si="4"/>
        <v>4785</v>
      </c>
      <c r="G93" s="248"/>
      <c r="H93" s="249"/>
      <c r="I93" s="262"/>
      <c r="J93" s="262"/>
      <c r="K93" s="249"/>
      <c r="L93" s="220"/>
      <c r="M93" s="220"/>
      <c r="N93" s="220"/>
      <c r="P93" s="210">
        <f t="shared" si="5"/>
        <v>1723</v>
      </c>
    </row>
    <row r="94" spans="1:16" x14ac:dyDescent="0.2">
      <c r="A94" s="216">
        <v>94</v>
      </c>
      <c r="B94" s="255">
        <v>45.67</v>
      </c>
      <c r="C94" s="210">
        <f>'soust.uk.JMK př.č.2'!$O$75+'soust.uk.JMK př.č.2'!$P$75</f>
        <v>18172</v>
      </c>
      <c r="D94" s="210">
        <f>'soust.uk.JMK př.č.2'!$L$75</f>
        <v>72</v>
      </c>
      <c r="E94" s="210">
        <f t="shared" si="3"/>
        <v>6566</v>
      </c>
      <c r="F94" s="210">
        <f t="shared" si="4"/>
        <v>4775</v>
      </c>
      <c r="G94" s="248"/>
      <c r="H94" s="249"/>
      <c r="I94" s="262"/>
      <c r="J94" s="262"/>
      <c r="K94" s="249"/>
      <c r="L94" s="220"/>
      <c r="M94" s="220"/>
      <c r="N94" s="220"/>
      <c r="P94" s="210">
        <f t="shared" si="5"/>
        <v>1719</v>
      </c>
    </row>
    <row r="95" spans="1:16" x14ac:dyDescent="0.2">
      <c r="A95" s="216">
        <v>95</v>
      </c>
      <c r="B95" s="255">
        <v>45.78</v>
      </c>
      <c r="C95" s="210">
        <f>'soust.uk.JMK př.č.2'!$O$75+'soust.uk.JMK př.č.2'!$P$75</f>
        <v>18172</v>
      </c>
      <c r="D95" s="210">
        <f>'soust.uk.JMK př.č.2'!$L$75</f>
        <v>72</v>
      </c>
      <c r="E95" s="210">
        <f t="shared" si="3"/>
        <v>6550</v>
      </c>
      <c r="F95" s="210">
        <f t="shared" si="4"/>
        <v>4763</v>
      </c>
      <c r="G95" s="248"/>
      <c r="H95" s="249"/>
      <c r="I95" s="262"/>
      <c r="J95" s="262"/>
      <c r="K95" s="249"/>
      <c r="L95" s="220"/>
      <c r="M95" s="220"/>
      <c r="N95" s="220"/>
      <c r="P95" s="210">
        <f t="shared" si="5"/>
        <v>1715</v>
      </c>
    </row>
    <row r="96" spans="1:16" x14ac:dyDescent="0.2">
      <c r="A96" s="216">
        <v>96</v>
      </c>
      <c r="B96" s="255">
        <v>45.88</v>
      </c>
      <c r="C96" s="210">
        <f>'soust.uk.JMK př.č.2'!$O$75+'soust.uk.JMK př.č.2'!$P$75</f>
        <v>18172</v>
      </c>
      <c r="D96" s="210">
        <f>'soust.uk.JMK př.č.2'!$L$75</f>
        <v>72</v>
      </c>
      <c r="E96" s="210">
        <f t="shared" si="3"/>
        <v>6536</v>
      </c>
      <c r="F96" s="210">
        <f t="shared" si="4"/>
        <v>4753</v>
      </c>
      <c r="G96" s="248"/>
      <c r="H96" s="249"/>
      <c r="I96" s="262"/>
      <c r="J96" s="262"/>
      <c r="K96" s="249"/>
      <c r="L96" s="220"/>
      <c r="M96" s="220"/>
      <c r="N96" s="220"/>
      <c r="P96" s="210">
        <f t="shared" si="5"/>
        <v>1711</v>
      </c>
    </row>
    <row r="97" spans="1:16" x14ac:dyDescent="0.2">
      <c r="A97" s="216">
        <v>97</v>
      </c>
      <c r="B97" s="255">
        <v>45.98</v>
      </c>
      <c r="C97" s="210">
        <f>'soust.uk.JMK př.č.2'!$O$75+'soust.uk.JMK př.č.2'!$P$75</f>
        <v>18172</v>
      </c>
      <c r="D97" s="210">
        <f>'soust.uk.JMK př.č.2'!$L$75</f>
        <v>72</v>
      </c>
      <c r="E97" s="210">
        <f t="shared" si="3"/>
        <v>6522</v>
      </c>
      <c r="F97" s="210">
        <f t="shared" si="4"/>
        <v>4743</v>
      </c>
      <c r="G97" s="248"/>
      <c r="H97" s="249"/>
      <c r="I97" s="262"/>
      <c r="J97" s="262"/>
      <c r="K97" s="249"/>
      <c r="L97" s="220"/>
      <c r="M97" s="220"/>
      <c r="N97" s="220"/>
      <c r="P97" s="210">
        <f t="shared" si="5"/>
        <v>1707</v>
      </c>
    </row>
    <row r="98" spans="1:16" x14ac:dyDescent="0.2">
      <c r="A98" s="216">
        <v>98</v>
      </c>
      <c r="B98" s="255">
        <v>46.08</v>
      </c>
      <c r="C98" s="210">
        <f>'soust.uk.JMK př.č.2'!$O$75+'soust.uk.JMK př.č.2'!$P$75</f>
        <v>18172</v>
      </c>
      <c r="D98" s="210">
        <f>'soust.uk.JMK př.č.2'!$L$75</f>
        <v>72</v>
      </c>
      <c r="E98" s="210">
        <f t="shared" si="3"/>
        <v>6508</v>
      </c>
      <c r="F98" s="210">
        <f t="shared" si="4"/>
        <v>4732</v>
      </c>
      <c r="G98" s="248"/>
      <c r="H98" s="249"/>
      <c r="I98" s="262"/>
      <c r="J98" s="262"/>
      <c r="K98" s="249"/>
      <c r="L98" s="220"/>
      <c r="M98" s="220"/>
      <c r="N98" s="220"/>
      <c r="P98" s="210">
        <f t="shared" si="5"/>
        <v>1704</v>
      </c>
    </row>
    <row r="99" spans="1:16" x14ac:dyDescent="0.2">
      <c r="A99" s="216">
        <v>99</v>
      </c>
      <c r="B99" s="255">
        <v>46.18</v>
      </c>
      <c r="C99" s="210">
        <f>'soust.uk.JMK př.č.2'!$O$75+'soust.uk.JMK př.č.2'!$P$75</f>
        <v>18172</v>
      </c>
      <c r="D99" s="210">
        <f>'soust.uk.JMK př.č.2'!$L$75</f>
        <v>72</v>
      </c>
      <c r="E99" s="210">
        <f t="shared" si="3"/>
        <v>6494</v>
      </c>
      <c r="F99" s="210">
        <f t="shared" si="4"/>
        <v>4722</v>
      </c>
      <c r="G99" s="248"/>
      <c r="H99" s="249"/>
      <c r="I99" s="262"/>
      <c r="J99" s="262"/>
      <c r="K99" s="249"/>
      <c r="L99" s="220"/>
      <c r="M99" s="220"/>
      <c r="N99" s="220"/>
      <c r="P99" s="210">
        <f t="shared" si="5"/>
        <v>1700</v>
      </c>
    </row>
    <row r="100" spans="1:16" x14ac:dyDescent="0.2">
      <c r="A100" s="216">
        <v>100</v>
      </c>
      <c r="B100" s="255">
        <v>46.28</v>
      </c>
      <c r="C100" s="210">
        <f>'soust.uk.JMK př.č.2'!$O$75+'soust.uk.JMK př.č.2'!$P$75</f>
        <v>18172</v>
      </c>
      <c r="D100" s="210">
        <f>'soust.uk.JMK př.č.2'!$L$75</f>
        <v>72</v>
      </c>
      <c r="E100" s="210">
        <f t="shared" si="3"/>
        <v>6480</v>
      </c>
      <c r="F100" s="210">
        <f t="shared" si="4"/>
        <v>4712</v>
      </c>
      <c r="G100" s="248"/>
      <c r="H100" s="249"/>
      <c r="I100" s="262"/>
      <c r="J100" s="262"/>
      <c r="K100" s="249"/>
      <c r="L100" s="220"/>
      <c r="M100" s="220"/>
      <c r="N100" s="220"/>
      <c r="P100" s="210">
        <f t="shared" si="5"/>
        <v>1696</v>
      </c>
    </row>
    <row r="101" spans="1:16" x14ac:dyDescent="0.2">
      <c r="A101" s="216">
        <v>101</v>
      </c>
      <c r="B101" s="255">
        <v>46.38</v>
      </c>
      <c r="C101" s="210">
        <f>'soust.uk.JMK př.č.2'!$O$75+'soust.uk.JMK př.č.2'!$P$75</f>
        <v>18172</v>
      </c>
      <c r="D101" s="210">
        <f>'soust.uk.JMK př.č.2'!$L$75</f>
        <v>72</v>
      </c>
      <c r="E101" s="210">
        <f t="shared" si="3"/>
        <v>6467</v>
      </c>
      <c r="F101" s="210">
        <f t="shared" si="4"/>
        <v>4702</v>
      </c>
      <c r="G101" s="248"/>
      <c r="H101" s="249"/>
      <c r="I101" s="262"/>
      <c r="J101" s="262"/>
      <c r="K101" s="249"/>
      <c r="L101" s="220"/>
      <c r="M101" s="220"/>
      <c r="N101" s="220"/>
      <c r="P101" s="210">
        <f t="shared" si="5"/>
        <v>1693</v>
      </c>
    </row>
    <row r="102" spans="1:16" x14ac:dyDescent="0.2">
      <c r="A102" s="216">
        <v>102</v>
      </c>
      <c r="B102" s="255">
        <v>46.47</v>
      </c>
      <c r="C102" s="210">
        <f>'soust.uk.JMK př.č.2'!$O$75+'soust.uk.JMK př.č.2'!$P$75</f>
        <v>18172</v>
      </c>
      <c r="D102" s="210">
        <f>'soust.uk.JMK př.č.2'!$L$75</f>
        <v>72</v>
      </c>
      <c r="E102" s="210">
        <f t="shared" si="3"/>
        <v>6454</v>
      </c>
      <c r="F102" s="210">
        <f t="shared" si="4"/>
        <v>4693</v>
      </c>
      <c r="G102" s="248"/>
      <c r="H102" s="249"/>
      <c r="I102" s="262"/>
      <c r="J102" s="262"/>
      <c r="K102" s="249"/>
      <c r="L102" s="220"/>
      <c r="M102" s="220"/>
      <c r="N102" s="220"/>
      <c r="P102" s="210">
        <f t="shared" si="5"/>
        <v>1689</v>
      </c>
    </row>
    <row r="103" spans="1:16" x14ac:dyDescent="0.2">
      <c r="A103" s="216">
        <v>103</v>
      </c>
      <c r="B103" s="255">
        <v>46.57</v>
      </c>
      <c r="C103" s="210">
        <f>'soust.uk.JMK př.č.2'!$O$75+'soust.uk.JMK př.č.2'!$P$75</f>
        <v>18172</v>
      </c>
      <c r="D103" s="210">
        <f>'soust.uk.JMK př.č.2'!$L$75</f>
        <v>72</v>
      </c>
      <c r="E103" s="210">
        <f t="shared" si="3"/>
        <v>6440</v>
      </c>
      <c r="F103" s="210">
        <f t="shared" si="4"/>
        <v>4682</v>
      </c>
      <c r="G103" s="248"/>
      <c r="H103" s="249"/>
      <c r="I103" s="262"/>
      <c r="J103" s="262"/>
      <c r="K103" s="249"/>
      <c r="L103" s="220"/>
      <c r="M103" s="220"/>
      <c r="N103" s="220"/>
      <c r="P103" s="210">
        <f t="shared" si="5"/>
        <v>1686</v>
      </c>
    </row>
    <row r="104" spans="1:16" x14ac:dyDescent="0.2">
      <c r="A104" s="216">
        <v>104</v>
      </c>
      <c r="B104" s="255">
        <v>46.66</v>
      </c>
      <c r="C104" s="210">
        <f>'soust.uk.JMK př.č.2'!$O$75+'soust.uk.JMK př.č.2'!$P$75</f>
        <v>18172</v>
      </c>
      <c r="D104" s="210">
        <f>'soust.uk.JMK př.č.2'!$L$75</f>
        <v>72</v>
      </c>
      <c r="E104" s="210">
        <f t="shared" si="3"/>
        <v>6427</v>
      </c>
      <c r="F104" s="210">
        <f t="shared" si="4"/>
        <v>4673</v>
      </c>
      <c r="G104" s="248"/>
      <c r="H104" s="249"/>
      <c r="I104" s="262"/>
      <c r="J104" s="262"/>
      <c r="K104" s="249"/>
      <c r="L104" s="220"/>
      <c r="M104" s="220"/>
      <c r="N104" s="220"/>
      <c r="P104" s="210">
        <f t="shared" si="5"/>
        <v>1682</v>
      </c>
    </row>
    <row r="105" spans="1:16" x14ac:dyDescent="0.2">
      <c r="A105" s="216">
        <v>105</v>
      </c>
      <c r="B105" s="255">
        <v>46.75</v>
      </c>
      <c r="C105" s="210">
        <f>'soust.uk.JMK př.č.2'!$O$75+'soust.uk.JMK př.č.2'!$P$75</f>
        <v>18172</v>
      </c>
      <c r="D105" s="210">
        <f>'soust.uk.JMK př.č.2'!$L$75</f>
        <v>72</v>
      </c>
      <c r="E105" s="210">
        <f t="shared" si="3"/>
        <v>6415</v>
      </c>
      <c r="F105" s="210">
        <f t="shared" si="4"/>
        <v>4664</v>
      </c>
      <c r="G105" s="248"/>
      <c r="H105" s="249"/>
      <c r="I105" s="262"/>
      <c r="J105" s="262"/>
      <c r="K105" s="249"/>
      <c r="L105" s="220"/>
      <c r="M105" s="220"/>
      <c r="N105" s="220"/>
      <c r="P105" s="210">
        <f t="shared" si="5"/>
        <v>1679</v>
      </c>
    </row>
    <row r="106" spans="1:16" x14ac:dyDescent="0.2">
      <c r="A106" s="216">
        <v>106</v>
      </c>
      <c r="B106" s="255">
        <v>46.85</v>
      </c>
      <c r="C106" s="210">
        <f>'soust.uk.JMK př.č.2'!$O$75+'soust.uk.JMK př.č.2'!$P$75</f>
        <v>18172</v>
      </c>
      <c r="D106" s="210">
        <f>'soust.uk.JMK př.č.2'!$L$75</f>
        <v>72</v>
      </c>
      <c r="E106" s="210">
        <f t="shared" si="3"/>
        <v>6403</v>
      </c>
      <c r="F106" s="210">
        <f t="shared" si="4"/>
        <v>4655</v>
      </c>
      <c r="G106" s="248"/>
      <c r="H106" s="249"/>
      <c r="I106" s="262"/>
      <c r="J106" s="262"/>
      <c r="K106" s="249"/>
      <c r="L106" s="220"/>
      <c r="M106" s="220"/>
      <c r="N106" s="220"/>
      <c r="P106" s="210">
        <f t="shared" si="5"/>
        <v>1676</v>
      </c>
    </row>
    <row r="107" spans="1:16" x14ac:dyDescent="0.2">
      <c r="A107" s="216">
        <v>107</v>
      </c>
      <c r="B107" s="255">
        <v>46.94</v>
      </c>
      <c r="C107" s="210">
        <f>'soust.uk.JMK př.č.2'!$O$75+'soust.uk.JMK př.č.2'!$P$75</f>
        <v>18172</v>
      </c>
      <c r="D107" s="210">
        <f>'soust.uk.JMK př.č.2'!$L$75</f>
        <v>72</v>
      </c>
      <c r="E107" s="210">
        <f t="shared" si="3"/>
        <v>6391</v>
      </c>
      <c r="F107" s="210">
        <f t="shared" si="4"/>
        <v>4646</v>
      </c>
      <c r="G107" s="248"/>
      <c r="H107" s="249"/>
      <c r="I107" s="262"/>
      <c r="J107" s="262"/>
      <c r="K107" s="249"/>
      <c r="L107" s="220"/>
      <c r="M107" s="220"/>
      <c r="N107" s="220"/>
      <c r="P107" s="210">
        <f t="shared" si="5"/>
        <v>1673</v>
      </c>
    </row>
    <row r="108" spans="1:16" x14ac:dyDescent="0.2">
      <c r="A108" s="216">
        <v>108</v>
      </c>
      <c r="B108" s="255">
        <v>47.02</v>
      </c>
      <c r="C108" s="210">
        <f>'soust.uk.JMK př.č.2'!$O$75+'soust.uk.JMK př.č.2'!$P$75</f>
        <v>18172</v>
      </c>
      <c r="D108" s="210">
        <f>'soust.uk.JMK př.č.2'!$L$75</f>
        <v>72</v>
      </c>
      <c r="E108" s="210">
        <f t="shared" si="3"/>
        <v>6380</v>
      </c>
      <c r="F108" s="210">
        <f t="shared" si="4"/>
        <v>4638</v>
      </c>
      <c r="G108" s="248"/>
      <c r="H108" s="249"/>
      <c r="I108" s="262"/>
      <c r="J108" s="262"/>
      <c r="K108" s="249"/>
      <c r="L108" s="220"/>
      <c r="M108" s="220"/>
      <c r="N108" s="220"/>
      <c r="P108" s="210">
        <f t="shared" si="5"/>
        <v>1670</v>
      </c>
    </row>
    <row r="109" spans="1:16" x14ac:dyDescent="0.2">
      <c r="A109" s="216">
        <v>109</v>
      </c>
      <c r="B109" s="255">
        <v>47.11</v>
      </c>
      <c r="C109" s="210">
        <f>'soust.uk.JMK př.č.2'!$O$75+'soust.uk.JMK př.č.2'!$P$75</f>
        <v>18172</v>
      </c>
      <c r="D109" s="210">
        <f>'soust.uk.JMK př.č.2'!$L$75</f>
        <v>72</v>
      </c>
      <c r="E109" s="210">
        <f t="shared" si="3"/>
        <v>6367</v>
      </c>
      <c r="F109" s="210">
        <f t="shared" si="4"/>
        <v>4629</v>
      </c>
      <c r="G109" s="248"/>
      <c r="H109" s="249"/>
      <c r="I109" s="262"/>
      <c r="J109" s="262"/>
      <c r="K109" s="249"/>
      <c r="L109" s="220"/>
      <c r="M109" s="220"/>
      <c r="N109" s="220"/>
      <c r="P109" s="210">
        <f t="shared" si="5"/>
        <v>1666</v>
      </c>
    </row>
    <row r="110" spans="1:16" x14ac:dyDescent="0.2">
      <c r="A110" s="216">
        <v>110</v>
      </c>
      <c r="B110" s="255">
        <v>47.2</v>
      </c>
      <c r="C110" s="210">
        <f>'soust.uk.JMK př.č.2'!$O$75+'soust.uk.JMK př.č.2'!$P$75</f>
        <v>18172</v>
      </c>
      <c r="D110" s="210">
        <f>'soust.uk.JMK př.č.2'!$L$75</f>
        <v>72</v>
      </c>
      <c r="E110" s="210">
        <f t="shared" si="3"/>
        <v>6355</v>
      </c>
      <c r="F110" s="210">
        <f t="shared" si="4"/>
        <v>4620</v>
      </c>
      <c r="G110" s="248"/>
      <c r="H110" s="249"/>
      <c r="I110" s="262"/>
      <c r="J110" s="262"/>
      <c r="K110" s="249"/>
      <c r="L110" s="220"/>
      <c r="M110" s="220"/>
      <c r="N110" s="220"/>
      <c r="P110" s="210">
        <f t="shared" si="5"/>
        <v>1663</v>
      </c>
    </row>
    <row r="111" spans="1:16" x14ac:dyDescent="0.2">
      <c r="A111" s="216">
        <v>111</v>
      </c>
      <c r="B111" s="255">
        <v>47.29</v>
      </c>
      <c r="C111" s="210">
        <f>'soust.uk.JMK př.č.2'!$O$75+'soust.uk.JMK př.č.2'!$P$75</f>
        <v>18172</v>
      </c>
      <c r="D111" s="210">
        <f>'soust.uk.JMK př.č.2'!$L$75</f>
        <v>72</v>
      </c>
      <c r="E111" s="210">
        <f t="shared" si="3"/>
        <v>6343</v>
      </c>
      <c r="F111" s="210">
        <f t="shared" si="4"/>
        <v>4611</v>
      </c>
      <c r="G111" s="248"/>
      <c r="H111" s="249"/>
      <c r="I111" s="262"/>
      <c r="J111" s="262"/>
      <c r="K111" s="249"/>
      <c r="L111" s="220"/>
      <c r="M111" s="220"/>
      <c r="N111" s="220"/>
      <c r="P111" s="210">
        <f t="shared" si="5"/>
        <v>1660</v>
      </c>
    </row>
    <row r="112" spans="1:16" x14ac:dyDescent="0.2">
      <c r="A112" s="216">
        <v>112</v>
      </c>
      <c r="B112" s="255">
        <v>47.37</v>
      </c>
      <c r="C112" s="210">
        <f>'soust.uk.JMK př.č.2'!$O$75+'soust.uk.JMK př.č.2'!$P$75</f>
        <v>18172</v>
      </c>
      <c r="D112" s="210">
        <f>'soust.uk.JMK př.č.2'!$L$75</f>
        <v>72</v>
      </c>
      <c r="E112" s="210">
        <f t="shared" si="3"/>
        <v>6332</v>
      </c>
      <c r="F112" s="210">
        <f t="shared" si="4"/>
        <v>4603</v>
      </c>
      <c r="G112" s="248"/>
      <c r="H112" s="249"/>
      <c r="I112" s="262"/>
      <c r="J112" s="262"/>
      <c r="K112" s="249"/>
      <c r="L112" s="220"/>
      <c r="M112" s="220"/>
      <c r="N112" s="220"/>
      <c r="P112" s="210">
        <f t="shared" si="5"/>
        <v>1657</v>
      </c>
    </row>
    <row r="113" spans="1:16" x14ac:dyDescent="0.2">
      <c r="A113" s="216">
        <v>113</v>
      </c>
      <c r="B113" s="255">
        <v>47.45</v>
      </c>
      <c r="C113" s="210">
        <f>'soust.uk.JMK př.č.2'!$O$75+'soust.uk.JMK př.č.2'!$P$75</f>
        <v>18172</v>
      </c>
      <c r="D113" s="210">
        <f>'soust.uk.JMK př.č.2'!$L$75</f>
        <v>72</v>
      </c>
      <c r="E113" s="210">
        <f t="shared" si="3"/>
        <v>6323</v>
      </c>
      <c r="F113" s="210">
        <f t="shared" si="4"/>
        <v>4596</v>
      </c>
      <c r="G113" s="248"/>
      <c r="H113" s="249"/>
      <c r="I113" s="262"/>
      <c r="J113" s="262"/>
      <c r="K113" s="249"/>
      <c r="L113" s="220"/>
      <c r="M113" s="220"/>
      <c r="N113" s="220"/>
      <c r="P113" s="210">
        <f t="shared" si="5"/>
        <v>1655</v>
      </c>
    </row>
    <row r="114" spans="1:16" x14ac:dyDescent="0.2">
      <c r="A114" s="216">
        <v>114</v>
      </c>
      <c r="B114" s="255">
        <v>47.54</v>
      </c>
      <c r="C114" s="210">
        <f>'soust.uk.JMK př.č.2'!$O$75+'soust.uk.JMK př.č.2'!$P$75</f>
        <v>18172</v>
      </c>
      <c r="D114" s="210">
        <f>'soust.uk.JMK př.č.2'!$L$75</f>
        <v>72</v>
      </c>
      <c r="E114" s="210">
        <f t="shared" si="3"/>
        <v>6310</v>
      </c>
      <c r="F114" s="210">
        <f t="shared" si="4"/>
        <v>4587</v>
      </c>
      <c r="G114" s="248"/>
      <c r="H114" s="249"/>
      <c r="I114" s="262"/>
      <c r="J114" s="262"/>
      <c r="K114" s="249"/>
      <c r="L114" s="220"/>
      <c r="M114" s="220"/>
      <c r="N114" s="220"/>
      <c r="P114" s="210">
        <f t="shared" si="5"/>
        <v>1651</v>
      </c>
    </row>
    <row r="115" spans="1:16" x14ac:dyDescent="0.2">
      <c r="A115" s="216">
        <v>115</v>
      </c>
      <c r="B115" s="255">
        <v>47.62</v>
      </c>
      <c r="C115" s="210">
        <f>'soust.uk.JMK př.č.2'!$O$75+'soust.uk.JMK př.č.2'!$P$75</f>
        <v>18172</v>
      </c>
      <c r="D115" s="210">
        <f>'soust.uk.JMK př.č.2'!$L$75</f>
        <v>72</v>
      </c>
      <c r="E115" s="210">
        <f t="shared" si="3"/>
        <v>6299</v>
      </c>
      <c r="F115" s="210">
        <f t="shared" si="4"/>
        <v>4579</v>
      </c>
      <c r="G115" s="248"/>
      <c r="H115" s="249"/>
      <c r="I115" s="262"/>
      <c r="J115" s="262"/>
      <c r="K115" s="249"/>
      <c r="L115" s="220"/>
      <c r="M115" s="220"/>
      <c r="N115" s="220"/>
      <c r="P115" s="210">
        <f t="shared" si="5"/>
        <v>1648</v>
      </c>
    </row>
    <row r="116" spans="1:16" x14ac:dyDescent="0.2">
      <c r="A116" s="216">
        <v>116</v>
      </c>
      <c r="B116" s="255">
        <v>47.7</v>
      </c>
      <c r="C116" s="210">
        <f>'soust.uk.JMK př.č.2'!$O$75+'soust.uk.JMK př.č.2'!$P$75</f>
        <v>18172</v>
      </c>
      <c r="D116" s="210">
        <f>'soust.uk.JMK př.č.2'!$L$75</f>
        <v>72</v>
      </c>
      <c r="E116" s="210">
        <f t="shared" si="3"/>
        <v>6290</v>
      </c>
      <c r="F116" s="210">
        <f t="shared" si="4"/>
        <v>4572</v>
      </c>
      <c r="G116" s="248"/>
      <c r="H116" s="249"/>
      <c r="I116" s="262"/>
      <c r="J116" s="262"/>
      <c r="K116" s="249"/>
      <c r="L116" s="220"/>
      <c r="M116" s="220"/>
      <c r="N116" s="220"/>
      <c r="P116" s="210">
        <f t="shared" si="5"/>
        <v>1646</v>
      </c>
    </row>
    <row r="117" spans="1:16" x14ac:dyDescent="0.2">
      <c r="A117" s="216">
        <v>117</v>
      </c>
      <c r="B117" s="255">
        <v>47.78</v>
      </c>
      <c r="C117" s="210">
        <f>'soust.uk.JMK př.č.2'!$O$75+'soust.uk.JMK př.č.2'!$P$75</f>
        <v>18172</v>
      </c>
      <c r="D117" s="210">
        <f>'soust.uk.JMK př.č.2'!$L$75</f>
        <v>72</v>
      </c>
      <c r="E117" s="210">
        <f t="shared" si="3"/>
        <v>6279</v>
      </c>
      <c r="F117" s="210">
        <f t="shared" si="4"/>
        <v>4564</v>
      </c>
      <c r="G117" s="248"/>
      <c r="H117" s="249"/>
      <c r="I117" s="262"/>
      <c r="J117" s="262"/>
      <c r="K117" s="249"/>
      <c r="L117" s="220"/>
      <c r="M117" s="220"/>
      <c r="N117" s="220"/>
      <c r="P117" s="210">
        <f t="shared" si="5"/>
        <v>1643</v>
      </c>
    </row>
    <row r="118" spans="1:16" x14ac:dyDescent="0.2">
      <c r="A118" s="216">
        <v>118</v>
      </c>
      <c r="B118" s="255">
        <v>47.86</v>
      </c>
      <c r="C118" s="210">
        <f>'soust.uk.JMK př.č.2'!$O$75+'soust.uk.JMK př.č.2'!$P$75</f>
        <v>18172</v>
      </c>
      <c r="D118" s="210">
        <f>'soust.uk.JMK př.č.2'!$L$75</f>
        <v>72</v>
      </c>
      <c r="E118" s="210">
        <f t="shared" si="3"/>
        <v>6268</v>
      </c>
      <c r="F118" s="210">
        <f t="shared" si="4"/>
        <v>4556</v>
      </c>
      <c r="G118" s="248"/>
      <c r="H118" s="249"/>
      <c r="I118" s="262"/>
      <c r="J118" s="262"/>
      <c r="K118" s="249"/>
      <c r="L118" s="220"/>
      <c r="M118" s="220"/>
      <c r="N118" s="220"/>
      <c r="P118" s="210">
        <f t="shared" si="5"/>
        <v>1640</v>
      </c>
    </row>
    <row r="119" spans="1:16" x14ac:dyDescent="0.2">
      <c r="A119" s="216">
        <v>119</v>
      </c>
      <c r="B119" s="255">
        <v>47.94</v>
      </c>
      <c r="C119" s="210">
        <f>'soust.uk.JMK př.č.2'!$O$75+'soust.uk.JMK př.č.2'!$P$75</f>
        <v>18172</v>
      </c>
      <c r="D119" s="210">
        <f>'soust.uk.JMK př.č.2'!$L$75</f>
        <v>72</v>
      </c>
      <c r="E119" s="210">
        <f t="shared" si="3"/>
        <v>6259</v>
      </c>
      <c r="F119" s="210">
        <f t="shared" si="4"/>
        <v>4549</v>
      </c>
      <c r="G119" s="248"/>
      <c r="H119" s="249"/>
      <c r="I119" s="262"/>
      <c r="J119" s="262"/>
      <c r="K119" s="249"/>
      <c r="L119" s="220"/>
      <c r="M119" s="220"/>
      <c r="N119" s="220"/>
      <c r="P119" s="210">
        <f t="shared" si="5"/>
        <v>1638</v>
      </c>
    </row>
    <row r="120" spans="1:16" x14ac:dyDescent="0.2">
      <c r="A120" s="216">
        <v>120</v>
      </c>
      <c r="B120" s="255">
        <v>48.02</v>
      </c>
      <c r="C120" s="210">
        <f>'soust.uk.JMK př.č.2'!$O$75+'soust.uk.JMK př.č.2'!$P$75</f>
        <v>18172</v>
      </c>
      <c r="D120" s="210">
        <f>'soust.uk.JMK př.č.2'!$L$75</f>
        <v>72</v>
      </c>
      <c r="E120" s="210">
        <f t="shared" si="3"/>
        <v>6248</v>
      </c>
      <c r="F120" s="210">
        <f t="shared" si="4"/>
        <v>4541</v>
      </c>
      <c r="G120" s="248"/>
      <c r="H120" s="249"/>
      <c r="I120" s="262"/>
      <c r="J120" s="262"/>
      <c r="K120" s="249"/>
      <c r="L120" s="220"/>
      <c r="M120" s="220"/>
      <c r="N120" s="220"/>
      <c r="P120" s="210">
        <f t="shared" si="5"/>
        <v>1635</v>
      </c>
    </row>
    <row r="121" spans="1:16" x14ac:dyDescent="0.2">
      <c r="A121" s="216">
        <v>121</v>
      </c>
      <c r="B121" s="255">
        <v>48.09</v>
      </c>
      <c r="C121" s="210">
        <f>'soust.uk.JMK př.č.2'!$O$75+'soust.uk.JMK př.č.2'!$P$75</f>
        <v>18172</v>
      </c>
      <c r="D121" s="210">
        <f>'soust.uk.JMK př.č.2'!$L$75</f>
        <v>72</v>
      </c>
      <c r="E121" s="210">
        <f t="shared" si="3"/>
        <v>6238</v>
      </c>
      <c r="F121" s="210">
        <f t="shared" si="4"/>
        <v>4534</v>
      </c>
      <c r="G121" s="248"/>
      <c r="H121" s="249"/>
      <c r="I121" s="262"/>
      <c r="J121" s="262"/>
      <c r="K121" s="249"/>
      <c r="L121" s="220"/>
      <c r="M121" s="220"/>
      <c r="N121" s="220"/>
      <c r="P121" s="210">
        <f t="shared" si="5"/>
        <v>1632</v>
      </c>
    </row>
    <row r="122" spans="1:16" x14ac:dyDescent="0.2">
      <c r="A122" s="216">
        <v>122</v>
      </c>
      <c r="B122" s="255">
        <v>48.17</v>
      </c>
      <c r="C122" s="210">
        <f>'soust.uk.JMK př.č.2'!$O$75+'soust.uk.JMK př.č.2'!$P$75</f>
        <v>18172</v>
      </c>
      <c r="D122" s="210">
        <f>'soust.uk.JMK př.č.2'!$L$75</f>
        <v>72</v>
      </c>
      <c r="E122" s="210">
        <f t="shared" si="3"/>
        <v>6229</v>
      </c>
      <c r="F122" s="210">
        <f t="shared" si="4"/>
        <v>4527</v>
      </c>
      <c r="G122" s="248"/>
      <c r="H122" s="249"/>
      <c r="I122" s="262"/>
      <c r="J122" s="262"/>
      <c r="K122" s="249"/>
      <c r="L122" s="220"/>
      <c r="M122" s="220"/>
      <c r="N122" s="220"/>
      <c r="P122" s="210">
        <f t="shared" si="5"/>
        <v>1630</v>
      </c>
    </row>
    <row r="123" spans="1:16" x14ac:dyDescent="0.2">
      <c r="A123" s="216">
        <v>123</v>
      </c>
      <c r="B123" s="255">
        <v>48.25</v>
      </c>
      <c r="C123" s="210">
        <f>'soust.uk.JMK př.č.2'!$O$75+'soust.uk.JMK př.č.2'!$P$75</f>
        <v>18172</v>
      </c>
      <c r="D123" s="210">
        <f>'soust.uk.JMK př.č.2'!$L$75</f>
        <v>72</v>
      </c>
      <c r="E123" s="210">
        <f t="shared" si="3"/>
        <v>6218</v>
      </c>
      <c r="F123" s="210">
        <f t="shared" si="4"/>
        <v>4519</v>
      </c>
      <c r="G123" s="248"/>
      <c r="H123" s="249"/>
      <c r="I123" s="262"/>
      <c r="J123" s="262"/>
      <c r="K123" s="249"/>
      <c r="L123" s="220"/>
      <c r="M123" s="220"/>
      <c r="N123" s="220"/>
      <c r="P123" s="210">
        <f t="shared" si="5"/>
        <v>1627</v>
      </c>
    </row>
    <row r="124" spans="1:16" x14ac:dyDescent="0.2">
      <c r="A124" s="216">
        <v>124</v>
      </c>
      <c r="B124" s="255">
        <v>48.32</v>
      </c>
      <c r="C124" s="210">
        <f>'soust.uk.JMK př.č.2'!$O$75+'soust.uk.JMK př.č.2'!$P$75</f>
        <v>18172</v>
      </c>
      <c r="D124" s="210">
        <f>'soust.uk.JMK př.č.2'!$L$75</f>
        <v>72</v>
      </c>
      <c r="E124" s="210">
        <f t="shared" si="3"/>
        <v>6210</v>
      </c>
      <c r="F124" s="210">
        <f t="shared" si="4"/>
        <v>4513</v>
      </c>
      <c r="G124" s="248"/>
      <c r="H124" s="249"/>
      <c r="I124" s="262"/>
      <c r="J124" s="262"/>
      <c r="K124" s="249"/>
      <c r="L124" s="220"/>
      <c r="M124" s="220"/>
      <c r="N124" s="220"/>
      <c r="P124" s="210">
        <f t="shared" si="5"/>
        <v>1625</v>
      </c>
    </row>
    <row r="125" spans="1:16" x14ac:dyDescent="0.2">
      <c r="A125" s="216">
        <v>125</v>
      </c>
      <c r="B125" s="255">
        <v>48.4</v>
      </c>
      <c r="C125" s="210">
        <f>'soust.uk.JMK př.č.2'!$O$75+'soust.uk.JMK př.č.2'!$P$75</f>
        <v>18172</v>
      </c>
      <c r="D125" s="210">
        <f>'soust.uk.JMK př.č.2'!$L$75</f>
        <v>72</v>
      </c>
      <c r="E125" s="210">
        <f t="shared" si="3"/>
        <v>6199</v>
      </c>
      <c r="F125" s="210">
        <f t="shared" si="4"/>
        <v>4505</v>
      </c>
      <c r="G125" s="248"/>
      <c r="H125" s="249"/>
      <c r="I125" s="262"/>
      <c r="J125" s="262"/>
      <c r="K125" s="249"/>
      <c r="L125" s="220"/>
      <c r="M125" s="220"/>
      <c r="N125" s="220"/>
      <c r="P125" s="210">
        <f t="shared" si="5"/>
        <v>1622</v>
      </c>
    </row>
    <row r="126" spans="1:16" x14ac:dyDescent="0.2">
      <c r="A126" s="216">
        <v>126</v>
      </c>
      <c r="B126" s="255">
        <v>48.47</v>
      </c>
      <c r="C126" s="210">
        <f>'soust.uk.JMK př.č.2'!$O$75+'soust.uk.JMK př.č.2'!$P$75</f>
        <v>18172</v>
      </c>
      <c r="D126" s="210">
        <f>'soust.uk.JMK př.č.2'!$L$75</f>
        <v>72</v>
      </c>
      <c r="E126" s="210">
        <f t="shared" si="3"/>
        <v>6191</v>
      </c>
      <c r="F126" s="210">
        <f t="shared" si="4"/>
        <v>4499</v>
      </c>
      <c r="G126" s="248"/>
      <c r="H126" s="249"/>
      <c r="I126" s="262"/>
      <c r="J126" s="262"/>
      <c r="K126" s="249"/>
      <c r="L126" s="220"/>
      <c r="M126" s="220"/>
      <c r="N126" s="220"/>
      <c r="P126" s="210">
        <f t="shared" si="5"/>
        <v>1620</v>
      </c>
    </row>
    <row r="127" spans="1:16" x14ac:dyDescent="0.2">
      <c r="A127" s="216">
        <v>127</v>
      </c>
      <c r="B127" s="255">
        <v>48.54</v>
      </c>
      <c r="C127" s="210">
        <f>'soust.uk.JMK př.č.2'!$O$75+'soust.uk.JMK př.č.2'!$P$75</f>
        <v>18172</v>
      </c>
      <c r="D127" s="210">
        <f>'soust.uk.JMK př.č.2'!$L$75</f>
        <v>72</v>
      </c>
      <c r="E127" s="210">
        <f t="shared" si="3"/>
        <v>6181</v>
      </c>
      <c r="F127" s="210">
        <f t="shared" si="4"/>
        <v>4492</v>
      </c>
      <c r="G127" s="248"/>
      <c r="H127" s="249"/>
      <c r="I127" s="262"/>
      <c r="J127" s="262"/>
      <c r="K127" s="249"/>
      <c r="L127" s="220"/>
      <c r="M127" s="220"/>
      <c r="N127" s="220"/>
      <c r="P127" s="210">
        <f t="shared" si="5"/>
        <v>1617</v>
      </c>
    </row>
    <row r="128" spans="1:16" x14ac:dyDescent="0.2">
      <c r="A128" s="216">
        <v>128</v>
      </c>
      <c r="B128" s="255">
        <v>48.61</v>
      </c>
      <c r="C128" s="210">
        <f>'soust.uk.JMK př.č.2'!$O$75+'soust.uk.JMK př.č.2'!$P$75</f>
        <v>18172</v>
      </c>
      <c r="D128" s="210">
        <f>'soust.uk.JMK př.č.2'!$L$75</f>
        <v>72</v>
      </c>
      <c r="E128" s="210">
        <f t="shared" si="3"/>
        <v>6173</v>
      </c>
      <c r="F128" s="210">
        <f t="shared" si="4"/>
        <v>4486</v>
      </c>
      <c r="G128" s="248"/>
      <c r="H128" s="249"/>
      <c r="I128" s="262"/>
      <c r="J128" s="262"/>
      <c r="K128" s="249"/>
      <c r="L128" s="220"/>
      <c r="M128" s="220"/>
      <c r="N128" s="220"/>
      <c r="P128" s="210">
        <f t="shared" si="5"/>
        <v>1615</v>
      </c>
    </row>
    <row r="129" spans="1:16" x14ac:dyDescent="0.2">
      <c r="A129" s="216">
        <v>129</v>
      </c>
      <c r="B129" s="255">
        <v>48.69</v>
      </c>
      <c r="C129" s="210">
        <f>'soust.uk.JMK př.č.2'!$O$75+'soust.uk.JMK př.č.2'!$P$75</f>
        <v>18172</v>
      </c>
      <c r="D129" s="210">
        <f>'soust.uk.JMK př.č.2'!$L$75</f>
        <v>72</v>
      </c>
      <c r="E129" s="210">
        <f t="shared" si="3"/>
        <v>6163</v>
      </c>
      <c r="F129" s="210">
        <f t="shared" si="4"/>
        <v>4479</v>
      </c>
      <c r="G129" s="248"/>
      <c r="H129" s="249"/>
      <c r="I129" s="262"/>
      <c r="J129" s="262"/>
      <c r="K129" s="249"/>
      <c r="L129" s="220"/>
      <c r="M129" s="220"/>
      <c r="N129" s="220"/>
      <c r="P129" s="210">
        <f t="shared" si="5"/>
        <v>1612</v>
      </c>
    </row>
    <row r="130" spans="1:16" x14ac:dyDescent="0.2">
      <c r="A130" s="216">
        <v>130</v>
      </c>
      <c r="B130" s="255">
        <v>48.76</v>
      </c>
      <c r="C130" s="210">
        <f>'soust.uk.JMK př.č.2'!$O$75+'soust.uk.JMK př.č.2'!$P$75</f>
        <v>18172</v>
      </c>
      <c r="D130" s="210">
        <f>'soust.uk.JMK př.č.2'!$L$75</f>
        <v>72</v>
      </c>
      <c r="E130" s="210">
        <f t="shared" si="3"/>
        <v>6154</v>
      </c>
      <c r="F130" s="210">
        <f t="shared" si="4"/>
        <v>4472</v>
      </c>
      <c r="G130" s="248"/>
      <c r="H130" s="249"/>
      <c r="I130" s="262"/>
      <c r="J130" s="262"/>
      <c r="K130" s="249"/>
      <c r="L130" s="220"/>
      <c r="M130" s="220"/>
      <c r="N130" s="220"/>
      <c r="P130" s="210">
        <f t="shared" si="5"/>
        <v>1610</v>
      </c>
    </row>
    <row r="131" spans="1:16" x14ac:dyDescent="0.2">
      <c r="A131" s="216">
        <v>131</v>
      </c>
      <c r="B131" s="255">
        <v>48.83</v>
      </c>
      <c r="C131" s="210">
        <f>'soust.uk.JMK př.č.2'!$O$75+'soust.uk.JMK př.č.2'!$P$75</f>
        <v>18172</v>
      </c>
      <c r="D131" s="210">
        <f>'soust.uk.JMK př.č.2'!$L$75</f>
        <v>72</v>
      </c>
      <c r="E131" s="210">
        <f t="shared" si="3"/>
        <v>6146</v>
      </c>
      <c r="F131" s="210">
        <f t="shared" si="4"/>
        <v>4466</v>
      </c>
      <c r="G131" s="248"/>
      <c r="H131" s="249"/>
      <c r="I131" s="262"/>
      <c r="J131" s="262"/>
      <c r="K131" s="249"/>
      <c r="L131" s="220"/>
      <c r="M131" s="220"/>
      <c r="N131" s="220"/>
      <c r="P131" s="210">
        <f t="shared" si="5"/>
        <v>1608</v>
      </c>
    </row>
    <row r="132" spans="1:16" x14ac:dyDescent="0.2">
      <c r="A132" s="216">
        <v>132</v>
      </c>
      <c r="B132" s="255">
        <v>48.9</v>
      </c>
      <c r="C132" s="210">
        <f>'soust.uk.JMK př.č.2'!$O$75+'soust.uk.JMK př.č.2'!$P$75</f>
        <v>18172</v>
      </c>
      <c r="D132" s="210">
        <f>'soust.uk.JMK př.č.2'!$L$75</f>
        <v>72</v>
      </c>
      <c r="E132" s="210">
        <f t="shared" si="3"/>
        <v>6136</v>
      </c>
      <c r="F132" s="210">
        <f t="shared" si="4"/>
        <v>4459</v>
      </c>
      <c r="G132" s="248"/>
      <c r="H132" s="249"/>
      <c r="I132" s="262"/>
      <c r="J132" s="262"/>
      <c r="K132" s="249"/>
      <c r="L132" s="220"/>
      <c r="M132" s="220"/>
      <c r="N132" s="220"/>
      <c r="P132" s="210">
        <f t="shared" si="5"/>
        <v>1605</v>
      </c>
    </row>
    <row r="133" spans="1:16" x14ac:dyDescent="0.2">
      <c r="A133" s="216">
        <v>133</v>
      </c>
      <c r="B133" s="255">
        <v>48.96</v>
      </c>
      <c r="C133" s="210">
        <f>'soust.uk.JMK př.č.2'!$O$75+'soust.uk.JMK př.č.2'!$P$75</f>
        <v>18172</v>
      </c>
      <c r="D133" s="210">
        <f>'soust.uk.JMK př.č.2'!$L$75</f>
        <v>72</v>
      </c>
      <c r="E133" s="210">
        <f t="shared" si="3"/>
        <v>6129</v>
      </c>
      <c r="F133" s="210">
        <f t="shared" si="4"/>
        <v>4454</v>
      </c>
      <c r="G133" s="248"/>
      <c r="H133" s="249"/>
      <c r="I133" s="262"/>
      <c r="J133" s="262"/>
      <c r="K133" s="249"/>
      <c r="L133" s="220"/>
      <c r="M133" s="220"/>
      <c r="N133" s="220"/>
      <c r="P133" s="210">
        <f t="shared" si="5"/>
        <v>1603</v>
      </c>
    </row>
    <row r="134" spans="1:16" x14ac:dyDescent="0.2">
      <c r="A134" s="216">
        <v>134</v>
      </c>
      <c r="B134" s="255">
        <v>49.03</v>
      </c>
      <c r="C134" s="210">
        <f>'soust.uk.JMK př.č.2'!$O$75+'soust.uk.JMK př.č.2'!$P$75</f>
        <v>18172</v>
      </c>
      <c r="D134" s="210">
        <f>'soust.uk.JMK př.č.2'!$L$75</f>
        <v>72</v>
      </c>
      <c r="E134" s="210">
        <f t="shared" si="3"/>
        <v>6121</v>
      </c>
      <c r="F134" s="210">
        <f t="shared" si="4"/>
        <v>4448</v>
      </c>
      <c r="G134" s="248"/>
      <c r="H134" s="249"/>
      <c r="I134" s="262"/>
      <c r="J134" s="262"/>
      <c r="K134" s="249"/>
      <c r="L134" s="220"/>
      <c r="M134" s="220"/>
      <c r="N134" s="220"/>
      <c r="P134" s="210">
        <f t="shared" si="5"/>
        <v>1601</v>
      </c>
    </row>
    <row r="135" spans="1:16" x14ac:dyDescent="0.2">
      <c r="A135" s="216">
        <v>135</v>
      </c>
      <c r="B135" s="255">
        <v>49.1</v>
      </c>
      <c r="C135" s="210">
        <f>'soust.uk.JMK př.č.2'!$O$75+'soust.uk.JMK př.č.2'!$P$75</f>
        <v>18172</v>
      </c>
      <c r="D135" s="210">
        <f>'soust.uk.JMK př.č.2'!$L$75</f>
        <v>72</v>
      </c>
      <c r="E135" s="210">
        <f t="shared" si="3"/>
        <v>6112</v>
      </c>
      <c r="F135" s="210">
        <f t="shared" si="4"/>
        <v>4441</v>
      </c>
      <c r="G135" s="248"/>
      <c r="H135" s="249"/>
      <c r="I135" s="262"/>
      <c r="J135" s="262"/>
      <c r="K135" s="249"/>
      <c r="L135" s="220"/>
      <c r="M135" s="220"/>
      <c r="N135" s="220"/>
      <c r="P135" s="210">
        <f t="shared" si="5"/>
        <v>1599</v>
      </c>
    </row>
    <row r="136" spans="1:16" x14ac:dyDescent="0.2">
      <c r="A136" s="216">
        <v>136</v>
      </c>
      <c r="B136" s="255">
        <v>49.17</v>
      </c>
      <c r="C136" s="210">
        <f>'soust.uk.JMK př.č.2'!$O$75+'soust.uk.JMK př.č.2'!$P$75</f>
        <v>18172</v>
      </c>
      <c r="D136" s="210">
        <f>'soust.uk.JMK př.č.2'!$L$75</f>
        <v>72</v>
      </c>
      <c r="E136" s="210">
        <f t="shared" si="3"/>
        <v>6104</v>
      </c>
      <c r="F136" s="210">
        <f t="shared" si="4"/>
        <v>4435</v>
      </c>
      <c r="G136" s="248"/>
      <c r="H136" s="249"/>
      <c r="I136" s="262"/>
      <c r="J136" s="262"/>
      <c r="K136" s="249"/>
      <c r="L136" s="220"/>
      <c r="M136" s="220"/>
      <c r="N136" s="220"/>
      <c r="P136" s="210">
        <f t="shared" si="5"/>
        <v>1597</v>
      </c>
    </row>
    <row r="137" spans="1:16" x14ac:dyDescent="0.2">
      <c r="A137" s="216">
        <v>137</v>
      </c>
      <c r="B137" s="255">
        <v>49.24</v>
      </c>
      <c r="C137" s="210">
        <f>'soust.uk.JMK př.č.2'!$O$75+'soust.uk.JMK př.č.2'!$P$75</f>
        <v>18172</v>
      </c>
      <c r="D137" s="210">
        <f>'soust.uk.JMK př.č.2'!$L$75</f>
        <v>72</v>
      </c>
      <c r="E137" s="210">
        <f t="shared" si="3"/>
        <v>6095</v>
      </c>
      <c r="F137" s="210">
        <f t="shared" si="4"/>
        <v>4429</v>
      </c>
      <c r="G137" s="248"/>
      <c r="H137" s="249"/>
      <c r="I137" s="262"/>
      <c r="J137" s="262"/>
      <c r="K137" s="249"/>
      <c r="L137" s="220"/>
      <c r="M137" s="220"/>
      <c r="N137" s="220"/>
      <c r="P137" s="210">
        <f t="shared" si="5"/>
        <v>1594</v>
      </c>
    </row>
    <row r="138" spans="1:16" x14ac:dyDescent="0.2">
      <c r="A138" s="216">
        <v>138</v>
      </c>
      <c r="B138" s="255">
        <v>49.3</v>
      </c>
      <c r="C138" s="210">
        <f>'soust.uk.JMK př.č.2'!$O$75+'soust.uk.JMK př.č.2'!$P$75</f>
        <v>18172</v>
      </c>
      <c r="D138" s="210">
        <f>'soust.uk.JMK př.č.2'!$L$75</f>
        <v>72</v>
      </c>
      <c r="E138" s="210">
        <f t="shared" si="3"/>
        <v>6087</v>
      </c>
      <c r="F138" s="210">
        <f t="shared" si="4"/>
        <v>4423</v>
      </c>
      <c r="G138" s="248"/>
      <c r="H138" s="249"/>
      <c r="I138" s="262"/>
      <c r="J138" s="262"/>
      <c r="K138" s="249"/>
      <c r="L138" s="220"/>
      <c r="M138" s="220"/>
      <c r="N138" s="220"/>
      <c r="P138" s="210">
        <f t="shared" si="5"/>
        <v>1592</v>
      </c>
    </row>
    <row r="139" spans="1:16" x14ac:dyDescent="0.2">
      <c r="A139" s="216">
        <v>139</v>
      </c>
      <c r="B139" s="255">
        <v>49.37</v>
      </c>
      <c r="C139" s="210">
        <f>'soust.uk.JMK př.č.2'!$O$75+'soust.uk.JMK př.č.2'!$P$75</f>
        <v>18172</v>
      </c>
      <c r="D139" s="210">
        <f>'soust.uk.JMK př.č.2'!$L$75</f>
        <v>72</v>
      </c>
      <c r="E139" s="210">
        <f t="shared" si="3"/>
        <v>6079</v>
      </c>
      <c r="F139" s="210">
        <f t="shared" si="4"/>
        <v>4417</v>
      </c>
      <c r="G139" s="248"/>
      <c r="H139" s="249"/>
      <c r="I139" s="262"/>
      <c r="J139" s="262"/>
      <c r="K139" s="249"/>
      <c r="L139" s="220"/>
      <c r="M139" s="220"/>
      <c r="N139" s="220"/>
      <c r="P139" s="210">
        <f t="shared" si="5"/>
        <v>1590</v>
      </c>
    </row>
    <row r="140" spans="1:16" x14ac:dyDescent="0.2">
      <c r="A140" s="216">
        <v>140</v>
      </c>
      <c r="B140" s="255">
        <v>49.43</v>
      </c>
      <c r="C140" s="210">
        <f>'soust.uk.JMK př.č.2'!$O$75+'soust.uk.JMK př.č.2'!$P$75</f>
        <v>18172</v>
      </c>
      <c r="D140" s="210">
        <f>'soust.uk.JMK př.č.2'!$L$75</f>
        <v>72</v>
      </c>
      <c r="E140" s="210">
        <f t="shared" si="3"/>
        <v>6072</v>
      </c>
      <c r="F140" s="210">
        <f t="shared" si="4"/>
        <v>4412</v>
      </c>
      <c r="G140" s="248"/>
      <c r="H140" s="249"/>
      <c r="I140" s="262"/>
      <c r="J140" s="262"/>
      <c r="K140" s="249"/>
      <c r="L140" s="220"/>
      <c r="M140" s="220"/>
      <c r="N140" s="220"/>
      <c r="P140" s="210">
        <f t="shared" si="5"/>
        <v>1588</v>
      </c>
    </row>
    <row r="141" spans="1:16" x14ac:dyDescent="0.2">
      <c r="A141" s="216">
        <v>141</v>
      </c>
      <c r="B141" s="255">
        <v>49.5</v>
      </c>
      <c r="C141" s="210">
        <f>'soust.uk.JMK př.č.2'!$O$75+'soust.uk.JMK př.č.2'!$P$75</f>
        <v>18172</v>
      </c>
      <c r="D141" s="210">
        <f>'soust.uk.JMK př.č.2'!$L$75</f>
        <v>72</v>
      </c>
      <c r="E141" s="210">
        <f t="shared" si="3"/>
        <v>6063</v>
      </c>
      <c r="F141" s="210">
        <f t="shared" si="4"/>
        <v>4405</v>
      </c>
      <c r="G141" s="248"/>
      <c r="H141" s="249"/>
      <c r="I141" s="262"/>
      <c r="J141" s="262"/>
      <c r="K141" s="249"/>
      <c r="L141" s="220"/>
      <c r="M141" s="220"/>
      <c r="N141" s="220"/>
      <c r="P141" s="210">
        <f t="shared" si="5"/>
        <v>1586</v>
      </c>
    </row>
    <row r="142" spans="1:16" x14ac:dyDescent="0.2">
      <c r="A142" s="216">
        <v>142</v>
      </c>
      <c r="B142" s="255">
        <v>49.56</v>
      </c>
      <c r="C142" s="210">
        <f>'soust.uk.JMK př.č.2'!$O$75+'soust.uk.JMK př.č.2'!$P$75</f>
        <v>18172</v>
      </c>
      <c r="D142" s="210">
        <f>'soust.uk.JMK př.č.2'!$L$75</f>
        <v>72</v>
      </c>
      <c r="E142" s="210">
        <f t="shared" ref="E142:E205" si="6">SUM(F142,P142,D142)</f>
        <v>6056</v>
      </c>
      <c r="F142" s="210">
        <f t="shared" si="4"/>
        <v>4400</v>
      </c>
      <c r="G142" s="248"/>
      <c r="H142" s="249"/>
      <c r="I142" s="262"/>
      <c r="J142" s="262"/>
      <c r="K142" s="249"/>
      <c r="L142" s="220"/>
      <c r="M142" s="220"/>
      <c r="N142" s="220"/>
      <c r="P142" s="210">
        <f t="shared" si="5"/>
        <v>1584</v>
      </c>
    </row>
    <row r="143" spans="1:16" x14ac:dyDescent="0.2">
      <c r="A143" s="216">
        <v>143</v>
      </c>
      <c r="B143" s="255">
        <v>49.63</v>
      </c>
      <c r="C143" s="210">
        <f>'soust.uk.JMK př.č.2'!$O$75+'soust.uk.JMK př.č.2'!$P$75</f>
        <v>18172</v>
      </c>
      <c r="D143" s="210">
        <f>'soust.uk.JMK př.č.2'!$L$75</f>
        <v>72</v>
      </c>
      <c r="E143" s="210">
        <f t="shared" si="6"/>
        <v>6048</v>
      </c>
      <c r="F143" s="210">
        <f t="shared" ref="F143:F206" si="7">ROUND(1/B143*C143*12,0)</f>
        <v>4394</v>
      </c>
      <c r="G143" s="248"/>
      <c r="H143" s="249"/>
      <c r="I143" s="262"/>
      <c r="J143" s="262"/>
      <c r="K143" s="249"/>
      <c r="L143" s="220"/>
      <c r="M143" s="220"/>
      <c r="N143" s="220"/>
      <c r="P143" s="210">
        <f t="shared" ref="P143:P206" si="8">ROUND((F143*36%),0)</f>
        <v>1582</v>
      </c>
    </row>
    <row r="144" spans="1:16" x14ac:dyDescent="0.2">
      <c r="A144" s="216">
        <v>144</v>
      </c>
      <c r="B144" s="255">
        <v>49.69</v>
      </c>
      <c r="C144" s="210">
        <f>'soust.uk.JMK př.č.2'!$O$75+'soust.uk.JMK př.č.2'!$P$75</f>
        <v>18172</v>
      </c>
      <c r="D144" s="210">
        <f>'soust.uk.JMK př.č.2'!$L$75</f>
        <v>72</v>
      </c>
      <c r="E144" s="210">
        <f t="shared" si="6"/>
        <v>6040</v>
      </c>
      <c r="F144" s="210">
        <f t="shared" si="7"/>
        <v>4388</v>
      </c>
      <c r="G144" s="248"/>
      <c r="H144" s="249"/>
      <c r="I144" s="262"/>
      <c r="J144" s="262"/>
      <c r="K144" s="249"/>
      <c r="L144" s="220"/>
      <c r="M144" s="220"/>
      <c r="N144" s="220"/>
      <c r="P144" s="210">
        <f t="shared" si="8"/>
        <v>1580</v>
      </c>
    </row>
    <row r="145" spans="1:16" x14ac:dyDescent="0.2">
      <c r="A145" s="216">
        <v>145</v>
      </c>
      <c r="B145" s="255">
        <v>49.75</v>
      </c>
      <c r="C145" s="210">
        <f>'soust.uk.JMK př.č.2'!$O$75+'soust.uk.JMK př.č.2'!$P$75</f>
        <v>18172</v>
      </c>
      <c r="D145" s="210">
        <f>'soust.uk.JMK př.č.2'!$L$75</f>
        <v>72</v>
      </c>
      <c r="E145" s="210">
        <f t="shared" si="6"/>
        <v>6033</v>
      </c>
      <c r="F145" s="210">
        <f t="shared" si="7"/>
        <v>4383</v>
      </c>
      <c r="G145" s="248"/>
      <c r="H145" s="249"/>
      <c r="I145" s="262"/>
      <c r="J145" s="262"/>
      <c r="K145" s="249"/>
      <c r="L145" s="220"/>
      <c r="M145" s="220"/>
      <c r="N145" s="220"/>
      <c r="P145" s="210">
        <f t="shared" si="8"/>
        <v>1578</v>
      </c>
    </row>
    <row r="146" spans="1:16" x14ac:dyDescent="0.2">
      <c r="A146" s="216">
        <v>146</v>
      </c>
      <c r="B146" s="255">
        <v>49.82</v>
      </c>
      <c r="C146" s="210">
        <f>'soust.uk.JMK př.č.2'!$O$75+'soust.uk.JMK př.č.2'!$P$75</f>
        <v>18172</v>
      </c>
      <c r="D146" s="210">
        <f>'soust.uk.JMK př.č.2'!$L$75</f>
        <v>72</v>
      </c>
      <c r="E146" s="210">
        <f t="shared" si="6"/>
        <v>6025</v>
      </c>
      <c r="F146" s="210">
        <f t="shared" si="7"/>
        <v>4377</v>
      </c>
      <c r="G146" s="248"/>
      <c r="H146" s="249"/>
      <c r="I146" s="262"/>
      <c r="J146" s="262"/>
      <c r="K146" s="249"/>
      <c r="L146" s="220"/>
      <c r="M146" s="220"/>
      <c r="N146" s="220"/>
      <c r="P146" s="210">
        <f t="shared" si="8"/>
        <v>1576</v>
      </c>
    </row>
    <row r="147" spans="1:16" x14ac:dyDescent="0.2">
      <c r="A147" s="216">
        <v>147</v>
      </c>
      <c r="B147" s="255">
        <v>49.88</v>
      </c>
      <c r="C147" s="210">
        <f>'soust.uk.JMK př.č.2'!$O$75+'soust.uk.JMK př.č.2'!$P$75</f>
        <v>18172</v>
      </c>
      <c r="D147" s="210">
        <f>'soust.uk.JMK př.č.2'!$L$75</f>
        <v>72</v>
      </c>
      <c r="E147" s="210">
        <f t="shared" si="6"/>
        <v>6018</v>
      </c>
      <c r="F147" s="210">
        <f t="shared" si="7"/>
        <v>4372</v>
      </c>
      <c r="G147" s="248"/>
      <c r="H147" s="249"/>
      <c r="I147" s="262"/>
      <c r="J147" s="262"/>
      <c r="K147" s="249"/>
      <c r="L147" s="220"/>
      <c r="M147" s="220"/>
      <c r="N147" s="220"/>
      <c r="P147" s="210">
        <f t="shared" si="8"/>
        <v>1574</v>
      </c>
    </row>
    <row r="148" spans="1:16" x14ac:dyDescent="0.2">
      <c r="A148" s="216">
        <v>148</v>
      </c>
      <c r="B148" s="255">
        <v>49.94</v>
      </c>
      <c r="C148" s="210">
        <f>'soust.uk.JMK př.č.2'!$O$75+'soust.uk.JMK př.č.2'!$P$75</f>
        <v>18172</v>
      </c>
      <c r="D148" s="210">
        <f>'soust.uk.JMK př.č.2'!$L$75</f>
        <v>72</v>
      </c>
      <c r="E148" s="210">
        <f t="shared" si="6"/>
        <v>6011</v>
      </c>
      <c r="F148" s="210">
        <f t="shared" si="7"/>
        <v>4367</v>
      </c>
      <c r="G148" s="248"/>
      <c r="H148" s="249"/>
      <c r="I148" s="262"/>
      <c r="J148" s="262"/>
      <c r="K148" s="249"/>
      <c r="L148" s="220"/>
      <c r="M148" s="220"/>
      <c r="N148" s="220"/>
      <c r="P148" s="210">
        <f t="shared" si="8"/>
        <v>1572</v>
      </c>
    </row>
    <row r="149" spans="1:16" x14ac:dyDescent="0.2">
      <c r="A149" s="216">
        <v>149</v>
      </c>
      <c r="B149" s="255">
        <v>50</v>
      </c>
      <c r="C149" s="210">
        <f>'soust.uk.JMK př.č.2'!$O$75+'soust.uk.JMK př.č.2'!$P$75</f>
        <v>18172</v>
      </c>
      <c r="D149" s="210">
        <f>'soust.uk.JMK př.č.2'!$L$75</f>
        <v>72</v>
      </c>
      <c r="E149" s="210">
        <f t="shared" si="6"/>
        <v>6003</v>
      </c>
      <c r="F149" s="210">
        <f t="shared" si="7"/>
        <v>4361</v>
      </c>
      <c r="G149" s="248"/>
      <c r="H149" s="249"/>
      <c r="I149" s="262"/>
      <c r="J149" s="262"/>
      <c r="K149" s="249"/>
      <c r="L149" s="220"/>
      <c r="M149" s="220"/>
      <c r="N149" s="220"/>
      <c r="P149" s="210">
        <f t="shared" si="8"/>
        <v>1570</v>
      </c>
    </row>
    <row r="150" spans="1:16" x14ac:dyDescent="0.2">
      <c r="A150" s="216">
        <v>150</v>
      </c>
      <c r="B150" s="255">
        <v>50.06</v>
      </c>
      <c r="C150" s="210">
        <f>'soust.uk.JMK př.č.2'!$O$75+'soust.uk.JMK př.č.2'!$P$75</f>
        <v>18172</v>
      </c>
      <c r="D150" s="210">
        <f>'soust.uk.JMK př.č.2'!$L$75</f>
        <v>72</v>
      </c>
      <c r="E150" s="210">
        <f t="shared" si="6"/>
        <v>5996</v>
      </c>
      <c r="F150" s="210">
        <f t="shared" si="7"/>
        <v>4356</v>
      </c>
      <c r="G150" s="248"/>
      <c r="H150" s="249"/>
      <c r="I150" s="262"/>
      <c r="J150" s="262"/>
      <c r="K150" s="249"/>
      <c r="L150" s="220"/>
      <c r="M150" s="220"/>
      <c r="N150" s="220"/>
      <c r="P150" s="210">
        <f t="shared" si="8"/>
        <v>1568</v>
      </c>
    </row>
    <row r="151" spans="1:16" x14ac:dyDescent="0.2">
      <c r="A151" s="216">
        <v>151</v>
      </c>
      <c r="B151" s="255">
        <v>50.12</v>
      </c>
      <c r="C151" s="210">
        <f>'soust.uk.JMK př.č.2'!$O$75+'soust.uk.JMK př.č.2'!$P$75</f>
        <v>18172</v>
      </c>
      <c r="D151" s="210">
        <f>'soust.uk.JMK př.č.2'!$L$75</f>
        <v>72</v>
      </c>
      <c r="E151" s="210">
        <f t="shared" si="6"/>
        <v>5989</v>
      </c>
      <c r="F151" s="210">
        <f t="shared" si="7"/>
        <v>4351</v>
      </c>
      <c r="G151" s="248"/>
      <c r="H151" s="249"/>
      <c r="I151" s="262"/>
      <c r="J151" s="262"/>
      <c r="K151" s="249"/>
      <c r="L151" s="220"/>
      <c r="M151" s="220"/>
      <c r="N151" s="220"/>
      <c r="P151" s="210">
        <f t="shared" si="8"/>
        <v>1566</v>
      </c>
    </row>
    <row r="152" spans="1:16" x14ac:dyDescent="0.2">
      <c r="A152" s="216">
        <v>152</v>
      </c>
      <c r="B152" s="255">
        <v>50.18</v>
      </c>
      <c r="C152" s="210">
        <f>'soust.uk.JMK př.č.2'!$O$75+'soust.uk.JMK př.č.2'!$P$75</f>
        <v>18172</v>
      </c>
      <c r="D152" s="210">
        <f>'soust.uk.JMK př.č.2'!$L$75</f>
        <v>72</v>
      </c>
      <c r="E152" s="210">
        <f t="shared" si="6"/>
        <v>5983</v>
      </c>
      <c r="F152" s="210">
        <f t="shared" si="7"/>
        <v>4346</v>
      </c>
      <c r="G152" s="248"/>
      <c r="H152" s="249"/>
      <c r="I152" s="262"/>
      <c r="J152" s="262"/>
      <c r="K152" s="249"/>
      <c r="L152" s="220"/>
      <c r="M152" s="220"/>
      <c r="N152" s="220"/>
      <c r="P152" s="210">
        <f t="shared" si="8"/>
        <v>1565</v>
      </c>
    </row>
    <row r="153" spans="1:16" x14ac:dyDescent="0.2">
      <c r="A153" s="216">
        <v>153</v>
      </c>
      <c r="B153" s="255">
        <v>50.24</v>
      </c>
      <c r="C153" s="210">
        <f>'soust.uk.JMK př.č.2'!$O$75+'soust.uk.JMK př.č.2'!$P$75</f>
        <v>18172</v>
      </c>
      <c r="D153" s="210">
        <f>'soust.uk.JMK př.č.2'!$L$75</f>
        <v>72</v>
      </c>
      <c r="E153" s="210">
        <f t="shared" si="6"/>
        <v>5974</v>
      </c>
      <c r="F153" s="210">
        <f t="shared" si="7"/>
        <v>4340</v>
      </c>
      <c r="G153" s="248"/>
      <c r="H153" s="249"/>
      <c r="I153" s="262"/>
      <c r="J153" s="262"/>
      <c r="K153" s="249"/>
      <c r="L153" s="220"/>
      <c r="M153" s="220"/>
      <c r="N153" s="220"/>
      <c r="P153" s="210">
        <f t="shared" si="8"/>
        <v>1562</v>
      </c>
    </row>
    <row r="154" spans="1:16" x14ac:dyDescent="0.2">
      <c r="A154" s="216">
        <v>154</v>
      </c>
      <c r="B154" s="255">
        <v>50.3</v>
      </c>
      <c r="C154" s="210">
        <f>'soust.uk.JMK př.č.2'!$O$75+'soust.uk.JMK př.č.2'!$P$75</f>
        <v>18172</v>
      </c>
      <c r="D154" s="210">
        <f>'soust.uk.JMK př.č.2'!$L$75</f>
        <v>72</v>
      </c>
      <c r="E154" s="210">
        <f t="shared" si="6"/>
        <v>5968</v>
      </c>
      <c r="F154" s="210">
        <f t="shared" si="7"/>
        <v>4335</v>
      </c>
      <c r="G154" s="248"/>
      <c r="H154" s="249"/>
      <c r="I154" s="262"/>
      <c r="J154" s="262"/>
      <c r="K154" s="249"/>
      <c r="L154" s="220"/>
      <c r="M154" s="220"/>
      <c r="N154" s="220"/>
      <c r="P154" s="210">
        <f t="shared" si="8"/>
        <v>1561</v>
      </c>
    </row>
    <row r="155" spans="1:16" x14ac:dyDescent="0.2">
      <c r="A155" s="216">
        <v>155</v>
      </c>
      <c r="B155" s="255">
        <v>50.36</v>
      </c>
      <c r="C155" s="210">
        <f>'soust.uk.JMK př.č.2'!$O$75+'soust.uk.JMK př.č.2'!$P$75</f>
        <v>18172</v>
      </c>
      <c r="D155" s="210">
        <f>'soust.uk.JMK př.č.2'!$L$75</f>
        <v>72</v>
      </c>
      <c r="E155" s="210">
        <f t="shared" si="6"/>
        <v>5961</v>
      </c>
      <c r="F155" s="210">
        <f t="shared" si="7"/>
        <v>4330</v>
      </c>
      <c r="G155" s="248"/>
      <c r="H155" s="249"/>
      <c r="I155" s="262"/>
      <c r="J155" s="262"/>
      <c r="K155" s="249"/>
      <c r="L155" s="220"/>
      <c r="M155" s="220"/>
      <c r="N155" s="220"/>
      <c r="P155" s="210">
        <f t="shared" si="8"/>
        <v>1559</v>
      </c>
    </row>
    <row r="156" spans="1:16" x14ac:dyDescent="0.2">
      <c r="A156" s="216">
        <v>156</v>
      </c>
      <c r="B156" s="255">
        <v>50.42</v>
      </c>
      <c r="C156" s="210">
        <f>'soust.uk.JMK př.č.2'!$O$75+'soust.uk.JMK př.č.2'!$P$75</f>
        <v>18172</v>
      </c>
      <c r="D156" s="210">
        <f>'soust.uk.JMK př.č.2'!$L$75</f>
        <v>72</v>
      </c>
      <c r="E156" s="210">
        <f t="shared" si="6"/>
        <v>5954</v>
      </c>
      <c r="F156" s="210">
        <f t="shared" si="7"/>
        <v>4325</v>
      </c>
      <c r="G156" s="248"/>
      <c r="H156" s="249"/>
      <c r="I156" s="262"/>
      <c r="J156" s="262"/>
      <c r="K156" s="249"/>
      <c r="L156" s="220"/>
      <c r="M156" s="220"/>
      <c r="N156" s="220"/>
      <c r="P156" s="210">
        <f t="shared" si="8"/>
        <v>1557</v>
      </c>
    </row>
    <row r="157" spans="1:16" x14ac:dyDescent="0.2">
      <c r="A157" s="216">
        <v>157</v>
      </c>
      <c r="B157" s="255">
        <v>50.48</v>
      </c>
      <c r="C157" s="210">
        <f>'soust.uk.JMK př.č.2'!$O$75+'soust.uk.JMK př.č.2'!$P$75</f>
        <v>18172</v>
      </c>
      <c r="D157" s="210">
        <f>'soust.uk.JMK př.č.2'!$L$75</f>
        <v>72</v>
      </c>
      <c r="E157" s="210">
        <f t="shared" si="6"/>
        <v>5947</v>
      </c>
      <c r="F157" s="210">
        <f t="shared" si="7"/>
        <v>4320</v>
      </c>
      <c r="G157" s="248"/>
      <c r="H157" s="249"/>
      <c r="I157" s="262"/>
      <c r="J157" s="262"/>
      <c r="K157" s="249"/>
      <c r="L157" s="220"/>
      <c r="M157" s="220"/>
      <c r="N157" s="220"/>
      <c r="P157" s="210">
        <f t="shared" si="8"/>
        <v>1555</v>
      </c>
    </row>
    <row r="158" spans="1:16" x14ac:dyDescent="0.2">
      <c r="A158" s="216">
        <v>158</v>
      </c>
      <c r="B158" s="255">
        <v>50.54</v>
      </c>
      <c r="C158" s="210">
        <f>'soust.uk.JMK př.č.2'!$O$75+'soust.uk.JMK př.č.2'!$P$75</f>
        <v>18172</v>
      </c>
      <c r="D158" s="210">
        <f>'soust.uk.JMK př.č.2'!$L$75</f>
        <v>72</v>
      </c>
      <c r="E158" s="210">
        <f t="shared" si="6"/>
        <v>5940</v>
      </c>
      <c r="F158" s="210">
        <f t="shared" si="7"/>
        <v>4315</v>
      </c>
      <c r="G158" s="248"/>
      <c r="H158" s="249"/>
      <c r="I158" s="262"/>
      <c r="J158" s="262"/>
      <c r="K158" s="249"/>
      <c r="L158" s="220"/>
      <c r="M158" s="220"/>
      <c r="N158" s="220"/>
      <c r="P158" s="210">
        <f t="shared" si="8"/>
        <v>1553</v>
      </c>
    </row>
    <row r="159" spans="1:16" x14ac:dyDescent="0.2">
      <c r="A159" s="216">
        <v>159</v>
      </c>
      <c r="B159" s="255">
        <v>50.6</v>
      </c>
      <c r="C159" s="210">
        <f>'soust.uk.JMK př.č.2'!$O$75+'soust.uk.JMK př.č.2'!$P$75</f>
        <v>18172</v>
      </c>
      <c r="D159" s="210">
        <f>'soust.uk.JMK př.č.2'!$L$75</f>
        <v>72</v>
      </c>
      <c r="E159" s="210">
        <f t="shared" si="6"/>
        <v>5934</v>
      </c>
      <c r="F159" s="210">
        <f t="shared" si="7"/>
        <v>4310</v>
      </c>
      <c r="G159" s="248"/>
      <c r="H159" s="249"/>
      <c r="I159" s="262"/>
      <c r="J159" s="262"/>
      <c r="K159" s="249"/>
      <c r="L159" s="220"/>
      <c r="M159" s="220"/>
      <c r="N159" s="220"/>
      <c r="P159" s="210">
        <f t="shared" si="8"/>
        <v>1552</v>
      </c>
    </row>
    <row r="160" spans="1:16" x14ac:dyDescent="0.2">
      <c r="A160" s="216">
        <v>160</v>
      </c>
      <c r="B160" s="255">
        <v>50.66</v>
      </c>
      <c r="C160" s="210">
        <f>'soust.uk.JMK př.č.2'!$O$75+'soust.uk.JMK př.č.2'!$P$75</f>
        <v>18172</v>
      </c>
      <c r="D160" s="210">
        <f>'soust.uk.JMK př.č.2'!$L$75</f>
        <v>72</v>
      </c>
      <c r="E160" s="210">
        <f t="shared" si="6"/>
        <v>5925</v>
      </c>
      <c r="F160" s="210">
        <f t="shared" si="7"/>
        <v>4304</v>
      </c>
      <c r="G160" s="248"/>
      <c r="H160" s="249"/>
      <c r="I160" s="262"/>
      <c r="J160" s="262"/>
      <c r="K160" s="249"/>
      <c r="L160" s="220"/>
      <c r="M160" s="220"/>
      <c r="N160" s="220"/>
      <c r="P160" s="210">
        <f t="shared" si="8"/>
        <v>1549</v>
      </c>
    </row>
    <row r="161" spans="1:16" x14ac:dyDescent="0.2">
      <c r="A161" s="216">
        <v>161</v>
      </c>
      <c r="B161" s="255">
        <v>50.72</v>
      </c>
      <c r="C161" s="210">
        <f>'soust.uk.JMK př.č.2'!$O$75+'soust.uk.JMK př.č.2'!$P$75</f>
        <v>18172</v>
      </c>
      <c r="D161" s="210">
        <f>'soust.uk.JMK př.č.2'!$L$75</f>
        <v>72</v>
      </c>
      <c r="E161" s="210">
        <f t="shared" si="6"/>
        <v>5919</v>
      </c>
      <c r="F161" s="210">
        <f t="shared" si="7"/>
        <v>4299</v>
      </c>
      <c r="G161" s="248"/>
      <c r="H161" s="249"/>
      <c r="I161" s="262"/>
      <c r="J161" s="262"/>
      <c r="K161" s="249"/>
      <c r="L161" s="220"/>
      <c r="M161" s="220"/>
      <c r="N161" s="220"/>
      <c r="P161" s="210">
        <f t="shared" si="8"/>
        <v>1548</v>
      </c>
    </row>
    <row r="162" spans="1:16" x14ac:dyDescent="0.2">
      <c r="A162" s="216">
        <v>162</v>
      </c>
      <c r="B162" s="255">
        <v>50.77</v>
      </c>
      <c r="C162" s="210">
        <f>'soust.uk.JMK př.č.2'!$O$75+'soust.uk.JMK př.č.2'!$P$75</f>
        <v>18172</v>
      </c>
      <c r="D162" s="210">
        <f>'soust.uk.JMK př.č.2'!$L$75</f>
        <v>72</v>
      </c>
      <c r="E162" s="210">
        <f t="shared" si="6"/>
        <v>5913</v>
      </c>
      <c r="F162" s="210">
        <f t="shared" si="7"/>
        <v>4295</v>
      </c>
      <c r="G162" s="248"/>
      <c r="H162" s="249"/>
      <c r="I162" s="262"/>
      <c r="J162" s="262"/>
      <c r="K162" s="249"/>
      <c r="L162" s="220"/>
      <c r="M162" s="220"/>
      <c r="N162" s="220"/>
      <c r="P162" s="210">
        <f t="shared" si="8"/>
        <v>1546</v>
      </c>
    </row>
    <row r="163" spans="1:16" x14ac:dyDescent="0.2">
      <c r="A163" s="216">
        <v>163</v>
      </c>
      <c r="B163" s="255">
        <v>50.83</v>
      </c>
      <c r="C163" s="210">
        <f>'soust.uk.JMK př.č.2'!$O$75+'soust.uk.JMK př.č.2'!$P$75</f>
        <v>18172</v>
      </c>
      <c r="D163" s="210">
        <f>'soust.uk.JMK př.č.2'!$L$75</f>
        <v>72</v>
      </c>
      <c r="E163" s="210">
        <f t="shared" si="6"/>
        <v>5906</v>
      </c>
      <c r="F163" s="210">
        <f t="shared" si="7"/>
        <v>4290</v>
      </c>
      <c r="G163" s="248"/>
      <c r="H163" s="249"/>
      <c r="I163" s="262"/>
      <c r="J163" s="262"/>
      <c r="K163" s="249"/>
      <c r="L163" s="220"/>
      <c r="M163" s="220"/>
      <c r="N163" s="220"/>
      <c r="P163" s="210">
        <f t="shared" si="8"/>
        <v>1544</v>
      </c>
    </row>
    <row r="164" spans="1:16" x14ac:dyDescent="0.2">
      <c r="A164" s="216">
        <v>164</v>
      </c>
      <c r="B164" s="255">
        <v>50.89</v>
      </c>
      <c r="C164" s="210">
        <f>'soust.uk.JMK př.č.2'!$O$75+'soust.uk.JMK př.č.2'!$P$75</f>
        <v>18172</v>
      </c>
      <c r="D164" s="210">
        <f>'soust.uk.JMK př.č.2'!$L$75</f>
        <v>72</v>
      </c>
      <c r="E164" s="210">
        <f t="shared" si="6"/>
        <v>5900</v>
      </c>
      <c r="F164" s="210">
        <f t="shared" si="7"/>
        <v>4285</v>
      </c>
      <c r="G164" s="248"/>
      <c r="H164" s="249"/>
      <c r="I164" s="262"/>
      <c r="J164" s="262"/>
      <c r="K164" s="249"/>
      <c r="L164" s="220"/>
      <c r="M164" s="220"/>
      <c r="N164" s="220"/>
      <c r="P164" s="210">
        <f t="shared" si="8"/>
        <v>1543</v>
      </c>
    </row>
    <row r="165" spans="1:16" x14ac:dyDescent="0.2">
      <c r="A165" s="216">
        <v>165</v>
      </c>
      <c r="B165" s="255">
        <v>50.95</v>
      </c>
      <c r="C165" s="210">
        <f>'soust.uk.JMK př.č.2'!$O$75+'soust.uk.JMK př.č.2'!$P$75</f>
        <v>18172</v>
      </c>
      <c r="D165" s="210">
        <f>'soust.uk.JMK př.č.2'!$L$75</f>
        <v>72</v>
      </c>
      <c r="E165" s="210">
        <f t="shared" si="6"/>
        <v>5893</v>
      </c>
      <c r="F165" s="210">
        <f t="shared" si="7"/>
        <v>4280</v>
      </c>
      <c r="G165" s="248"/>
      <c r="H165" s="249"/>
      <c r="I165" s="262"/>
      <c r="J165" s="262"/>
      <c r="K165" s="249"/>
      <c r="L165" s="220"/>
      <c r="M165" s="220"/>
      <c r="N165" s="220"/>
      <c r="P165" s="210">
        <f t="shared" si="8"/>
        <v>1541</v>
      </c>
    </row>
    <row r="166" spans="1:16" x14ac:dyDescent="0.2">
      <c r="A166" s="216">
        <v>166</v>
      </c>
      <c r="B166" s="255">
        <v>51</v>
      </c>
      <c r="C166" s="210">
        <f>'soust.uk.JMK př.č.2'!$O$75+'soust.uk.JMK př.č.2'!$P$75</f>
        <v>18172</v>
      </c>
      <c r="D166" s="210">
        <f>'soust.uk.JMK př.č.2'!$L$75</f>
        <v>72</v>
      </c>
      <c r="E166" s="210">
        <f t="shared" si="6"/>
        <v>5887</v>
      </c>
      <c r="F166" s="210">
        <f t="shared" si="7"/>
        <v>4276</v>
      </c>
      <c r="G166" s="248"/>
      <c r="H166" s="249"/>
      <c r="I166" s="262"/>
      <c r="J166" s="262"/>
      <c r="K166" s="249"/>
      <c r="L166" s="220"/>
      <c r="M166" s="220"/>
      <c r="N166" s="220"/>
      <c r="P166" s="210">
        <f t="shared" si="8"/>
        <v>1539</v>
      </c>
    </row>
    <row r="167" spans="1:16" x14ac:dyDescent="0.2">
      <c r="A167" s="216">
        <v>167</v>
      </c>
      <c r="B167" s="255">
        <v>51.06</v>
      </c>
      <c r="C167" s="210">
        <f>'soust.uk.JMK př.č.2'!$O$75+'soust.uk.JMK př.č.2'!$P$75</f>
        <v>18172</v>
      </c>
      <c r="D167" s="210">
        <f>'soust.uk.JMK př.č.2'!$L$75</f>
        <v>72</v>
      </c>
      <c r="E167" s="210">
        <f t="shared" si="6"/>
        <v>5881</v>
      </c>
      <c r="F167" s="210">
        <f t="shared" si="7"/>
        <v>4271</v>
      </c>
      <c r="G167" s="248"/>
      <c r="H167" s="249"/>
      <c r="I167" s="262"/>
      <c r="J167" s="262"/>
      <c r="K167" s="249"/>
      <c r="L167" s="220"/>
      <c r="M167" s="220"/>
      <c r="N167" s="220"/>
      <c r="P167" s="210">
        <f t="shared" si="8"/>
        <v>1538</v>
      </c>
    </row>
    <row r="168" spans="1:16" x14ac:dyDescent="0.2">
      <c r="A168" s="216">
        <v>168</v>
      </c>
      <c r="B168" s="255">
        <v>51.12</v>
      </c>
      <c r="C168" s="210">
        <f>'soust.uk.JMK př.č.2'!$O$75+'soust.uk.JMK př.č.2'!$P$75</f>
        <v>18172</v>
      </c>
      <c r="D168" s="210">
        <f>'soust.uk.JMK př.č.2'!$L$75</f>
        <v>72</v>
      </c>
      <c r="E168" s="210">
        <f t="shared" si="6"/>
        <v>5874</v>
      </c>
      <c r="F168" s="210">
        <f t="shared" si="7"/>
        <v>4266</v>
      </c>
      <c r="G168" s="248"/>
      <c r="H168" s="249"/>
      <c r="I168" s="262"/>
      <c r="J168" s="262"/>
      <c r="K168" s="249"/>
      <c r="L168" s="220"/>
      <c r="M168" s="220"/>
      <c r="N168" s="220"/>
      <c r="P168" s="210">
        <f t="shared" si="8"/>
        <v>1536</v>
      </c>
    </row>
    <row r="169" spans="1:16" x14ac:dyDescent="0.2">
      <c r="A169" s="216">
        <v>169</v>
      </c>
      <c r="B169" s="255">
        <v>51.17</v>
      </c>
      <c r="C169" s="210">
        <f>'soust.uk.JMK př.č.2'!$O$75+'soust.uk.JMK př.č.2'!$P$75</f>
        <v>18172</v>
      </c>
      <c r="D169" s="210">
        <f>'soust.uk.JMK př.č.2'!$L$75</f>
        <v>72</v>
      </c>
      <c r="E169" s="210">
        <f t="shared" si="6"/>
        <v>5868</v>
      </c>
      <c r="F169" s="210">
        <f t="shared" si="7"/>
        <v>4262</v>
      </c>
      <c r="G169" s="248"/>
      <c r="H169" s="249"/>
      <c r="I169" s="262"/>
      <c r="J169" s="262"/>
      <c r="K169" s="249"/>
      <c r="L169" s="220"/>
      <c r="M169" s="220"/>
      <c r="N169" s="220"/>
      <c r="P169" s="210">
        <f t="shared" si="8"/>
        <v>1534</v>
      </c>
    </row>
    <row r="170" spans="1:16" x14ac:dyDescent="0.2">
      <c r="A170" s="216">
        <v>170</v>
      </c>
      <c r="B170" s="255">
        <v>51.23</v>
      </c>
      <c r="C170" s="210">
        <f>'soust.uk.JMK př.č.2'!$O$75+'soust.uk.JMK př.č.2'!$P$75</f>
        <v>18172</v>
      </c>
      <c r="D170" s="210">
        <f>'soust.uk.JMK př.č.2'!$L$75</f>
        <v>72</v>
      </c>
      <c r="E170" s="210">
        <f t="shared" si="6"/>
        <v>5862</v>
      </c>
      <c r="F170" s="210">
        <f t="shared" si="7"/>
        <v>4257</v>
      </c>
      <c r="G170" s="248"/>
      <c r="H170" s="249"/>
      <c r="I170" s="262"/>
      <c r="J170" s="262"/>
      <c r="K170" s="249"/>
      <c r="L170" s="220"/>
      <c r="M170" s="220"/>
      <c r="N170" s="220"/>
      <c r="P170" s="210">
        <f t="shared" si="8"/>
        <v>1533</v>
      </c>
    </row>
    <row r="171" spans="1:16" x14ac:dyDescent="0.2">
      <c r="A171" s="216">
        <v>171</v>
      </c>
      <c r="B171" s="255">
        <v>51.29</v>
      </c>
      <c r="C171" s="210">
        <f>'soust.uk.JMK př.č.2'!$O$75+'soust.uk.JMK př.č.2'!$P$75</f>
        <v>18172</v>
      </c>
      <c r="D171" s="210">
        <f>'soust.uk.JMK př.č.2'!$L$75</f>
        <v>72</v>
      </c>
      <c r="E171" s="210">
        <f t="shared" si="6"/>
        <v>5855</v>
      </c>
      <c r="F171" s="210">
        <f t="shared" si="7"/>
        <v>4252</v>
      </c>
      <c r="G171" s="248"/>
      <c r="H171" s="249"/>
      <c r="I171" s="262"/>
      <c r="J171" s="262"/>
      <c r="K171" s="249"/>
      <c r="L171" s="220"/>
      <c r="M171" s="220"/>
      <c r="N171" s="220"/>
      <c r="P171" s="210">
        <f t="shared" si="8"/>
        <v>1531</v>
      </c>
    </row>
    <row r="172" spans="1:16" x14ac:dyDescent="0.2">
      <c r="A172" s="216">
        <v>172</v>
      </c>
      <c r="B172" s="255">
        <v>51.34</v>
      </c>
      <c r="C172" s="210">
        <f>'soust.uk.JMK př.č.2'!$O$75+'soust.uk.JMK př.č.2'!$P$75</f>
        <v>18172</v>
      </c>
      <c r="D172" s="210">
        <f>'soust.uk.JMK př.č.2'!$L$75</f>
        <v>72</v>
      </c>
      <c r="E172" s="210">
        <f t="shared" si="6"/>
        <v>5848</v>
      </c>
      <c r="F172" s="210">
        <f t="shared" si="7"/>
        <v>4247</v>
      </c>
      <c r="G172" s="248"/>
      <c r="H172" s="249"/>
      <c r="I172" s="262"/>
      <c r="J172" s="262"/>
      <c r="K172" s="249"/>
      <c r="L172" s="220"/>
      <c r="M172" s="220"/>
      <c r="N172" s="220"/>
      <c r="P172" s="210">
        <f t="shared" si="8"/>
        <v>1529</v>
      </c>
    </row>
    <row r="173" spans="1:16" x14ac:dyDescent="0.2">
      <c r="A173" s="216">
        <v>173</v>
      </c>
      <c r="B173" s="255">
        <v>51.4</v>
      </c>
      <c r="C173" s="210">
        <f>'soust.uk.JMK př.č.2'!$O$75+'soust.uk.JMK př.č.2'!$P$75</f>
        <v>18172</v>
      </c>
      <c r="D173" s="210">
        <f>'soust.uk.JMK př.č.2'!$L$75</f>
        <v>72</v>
      </c>
      <c r="E173" s="210">
        <f t="shared" si="6"/>
        <v>5841</v>
      </c>
      <c r="F173" s="210">
        <f t="shared" si="7"/>
        <v>4242</v>
      </c>
      <c r="G173" s="248"/>
      <c r="H173" s="249"/>
      <c r="I173" s="262"/>
      <c r="J173" s="262"/>
      <c r="K173" s="249"/>
      <c r="L173" s="220"/>
      <c r="M173" s="220"/>
      <c r="N173" s="220"/>
      <c r="P173" s="210">
        <f t="shared" si="8"/>
        <v>1527</v>
      </c>
    </row>
    <row r="174" spans="1:16" x14ac:dyDescent="0.2">
      <c r="A174" s="216">
        <v>174</v>
      </c>
      <c r="B174" s="255">
        <v>51.45</v>
      </c>
      <c r="C174" s="210">
        <f>'soust.uk.JMK př.č.2'!$O$75+'soust.uk.JMK př.č.2'!$P$75</f>
        <v>18172</v>
      </c>
      <c r="D174" s="210">
        <f>'soust.uk.JMK př.č.2'!$L$75</f>
        <v>72</v>
      </c>
      <c r="E174" s="210">
        <f t="shared" si="6"/>
        <v>5836</v>
      </c>
      <c r="F174" s="210">
        <f t="shared" si="7"/>
        <v>4238</v>
      </c>
      <c r="G174" s="248"/>
      <c r="H174" s="249"/>
      <c r="I174" s="262"/>
      <c r="J174" s="262"/>
      <c r="K174" s="249"/>
      <c r="L174" s="220"/>
      <c r="M174" s="220"/>
      <c r="N174" s="220"/>
      <c r="P174" s="210">
        <f t="shared" si="8"/>
        <v>1526</v>
      </c>
    </row>
    <row r="175" spans="1:16" x14ac:dyDescent="0.2">
      <c r="A175" s="216">
        <v>175</v>
      </c>
      <c r="B175" s="255">
        <v>51.51</v>
      </c>
      <c r="C175" s="210">
        <f>'soust.uk.JMK př.č.2'!$O$75+'soust.uk.JMK př.č.2'!$P$75</f>
        <v>18172</v>
      </c>
      <c r="D175" s="210">
        <f>'soust.uk.JMK př.č.2'!$L$75</f>
        <v>72</v>
      </c>
      <c r="E175" s="210">
        <f t="shared" si="6"/>
        <v>5829</v>
      </c>
      <c r="F175" s="210">
        <f t="shared" si="7"/>
        <v>4233</v>
      </c>
      <c r="G175" s="248"/>
      <c r="H175" s="249"/>
      <c r="I175" s="262"/>
      <c r="J175" s="262"/>
      <c r="K175" s="249"/>
      <c r="L175" s="220"/>
      <c r="M175" s="220"/>
      <c r="N175" s="220"/>
      <c r="P175" s="210">
        <f t="shared" si="8"/>
        <v>1524</v>
      </c>
    </row>
    <row r="176" spans="1:16" x14ac:dyDescent="0.2">
      <c r="A176" s="216">
        <v>176</v>
      </c>
      <c r="B176" s="255">
        <v>51.57</v>
      </c>
      <c r="C176" s="210">
        <f>'soust.uk.JMK př.č.2'!$O$75+'soust.uk.JMK př.č.2'!$P$75</f>
        <v>18172</v>
      </c>
      <c r="D176" s="210">
        <f>'soust.uk.JMK př.č.2'!$L$75</f>
        <v>72</v>
      </c>
      <c r="E176" s="210">
        <f t="shared" si="6"/>
        <v>5823</v>
      </c>
      <c r="F176" s="210">
        <f t="shared" si="7"/>
        <v>4229</v>
      </c>
      <c r="G176" s="248"/>
      <c r="H176" s="249"/>
      <c r="I176" s="262"/>
      <c r="J176" s="262"/>
      <c r="K176" s="249"/>
      <c r="L176" s="220"/>
      <c r="M176" s="220"/>
      <c r="N176" s="220"/>
      <c r="P176" s="210">
        <f t="shared" si="8"/>
        <v>1522</v>
      </c>
    </row>
    <row r="177" spans="1:16" x14ac:dyDescent="0.2">
      <c r="A177" s="216">
        <v>177</v>
      </c>
      <c r="B177" s="255">
        <v>51.62</v>
      </c>
      <c r="C177" s="210">
        <f>'soust.uk.JMK př.č.2'!$O$75+'soust.uk.JMK př.č.2'!$P$75</f>
        <v>18172</v>
      </c>
      <c r="D177" s="210">
        <f>'soust.uk.JMK př.č.2'!$L$75</f>
        <v>72</v>
      </c>
      <c r="E177" s="210">
        <f t="shared" si="6"/>
        <v>5817</v>
      </c>
      <c r="F177" s="210">
        <f t="shared" si="7"/>
        <v>4224</v>
      </c>
      <c r="G177" s="248"/>
      <c r="H177" s="249"/>
      <c r="I177" s="262"/>
      <c r="J177" s="262"/>
      <c r="K177" s="249"/>
      <c r="L177" s="220"/>
      <c r="M177" s="220"/>
      <c r="N177" s="220"/>
      <c r="P177" s="210">
        <f t="shared" si="8"/>
        <v>1521</v>
      </c>
    </row>
    <row r="178" spans="1:16" x14ac:dyDescent="0.2">
      <c r="A178" s="216">
        <v>178</v>
      </c>
      <c r="B178" s="255">
        <v>51.68</v>
      </c>
      <c r="C178" s="210">
        <f>'soust.uk.JMK př.č.2'!$O$75+'soust.uk.JMK př.č.2'!$P$75</f>
        <v>18172</v>
      </c>
      <c r="D178" s="210">
        <f>'soust.uk.JMK př.č.2'!$L$75</f>
        <v>72</v>
      </c>
      <c r="E178" s="210">
        <f t="shared" si="6"/>
        <v>5811</v>
      </c>
      <c r="F178" s="210">
        <f t="shared" si="7"/>
        <v>4220</v>
      </c>
      <c r="G178" s="248"/>
      <c r="H178" s="249"/>
      <c r="I178" s="262"/>
      <c r="J178" s="262"/>
      <c r="K178" s="249"/>
      <c r="L178" s="220"/>
      <c r="M178" s="220"/>
      <c r="N178" s="220"/>
      <c r="P178" s="210">
        <f t="shared" si="8"/>
        <v>1519</v>
      </c>
    </row>
    <row r="179" spans="1:16" x14ac:dyDescent="0.2">
      <c r="A179" s="216">
        <v>179</v>
      </c>
      <c r="B179" s="255">
        <v>51.73</v>
      </c>
      <c r="C179" s="210">
        <f>'soust.uk.JMK př.č.2'!$O$75+'soust.uk.JMK př.č.2'!$P$75</f>
        <v>18172</v>
      </c>
      <c r="D179" s="210">
        <f>'soust.uk.JMK př.č.2'!$L$75</f>
        <v>72</v>
      </c>
      <c r="E179" s="210">
        <f t="shared" si="6"/>
        <v>5804</v>
      </c>
      <c r="F179" s="210">
        <f t="shared" si="7"/>
        <v>4215</v>
      </c>
      <c r="G179" s="248"/>
      <c r="H179" s="249"/>
      <c r="I179" s="262"/>
      <c r="J179" s="262"/>
      <c r="K179" s="249"/>
      <c r="L179" s="220"/>
      <c r="M179" s="220"/>
      <c r="N179" s="220"/>
      <c r="P179" s="210">
        <f t="shared" si="8"/>
        <v>1517</v>
      </c>
    </row>
    <row r="180" spans="1:16" x14ac:dyDescent="0.2">
      <c r="A180" s="216">
        <v>180</v>
      </c>
      <c r="B180" s="255">
        <v>51.79</v>
      </c>
      <c r="C180" s="210">
        <f>'soust.uk.JMK př.č.2'!$O$75+'soust.uk.JMK př.č.2'!$P$75</f>
        <v>18172</v>
      </c>
      <c r="D180" s="210">
        <f>'soust.uk.JMK př.č.2'!$L$75</f>
        <v>72</v>
      </c>
      <c r="E180" s="210">
        <f t="shared" si="6"/>
        <v>5799</v>
      </c>
      <c r="F180" s="210">
        <f t="shared" si="7"/>
        <v>4211</v>
      </c>
      <c r="G180" s="248"/>
      <c r="H180" s="249"/>
      <c r="I180" s="262"/>
      <c r="J180" s="262"/>
      <c r="K180" s="249"/>
      <c r="L180" s="220"/>
      <c r="M180" s="220"/>
      <c r="N180" s="220"/>
      <c r="P180" s="210">
        <f t="shared" si="8"/>
        <v>1516</v>
      </c>
    </row>
    <row r="181" spans="1:16" x14ac:dyDescent="0.2">
      <c r="A181" s="216">
        <v>181</v>
      </c>
      <c r="B181" s="255">
        <v>51.84</v>
      </c>
      <c r="C181" s="210">
        <f>'soust.uk.JMK př.č.2'!$O$75+'soust.uk.JMK př.č.2'!$P$75</f>
        <v>18172</v>
      </c>
      <c r="D181" s="210">
        <f>'soust.uk.JMK př.č.2'!$L$75</f>
        <v>72</v>
      </c>
      <c r="E181" s="210">
        <f t="shared" si="6"/>
        <v>5792</v>
      </c>
      <c r="F181" s="210">
        <f t="shared" si="7"/>
        <v>4206</v>
      </c>
      <c r="G181" s="248"/>
      <c r="H181" s="249"/>
      <c r="I181" s="262"/>
      <c r="J181" s="262"/>
      <c r="K181" s="249"/>
      <c r="L181" s="220"/>
      <c r="M181" s="220"/>
      <c r="N181" s="220"/>
      <c r="P181" s="210">
        <f t="shared" si="8"/>
        <v>1514</v>
      </c>
    </row>
    <row r="182" spans="1:16" x14ac:dyDescent="0.2">
      <c r="A182" s="216">
        <v>182</v>
      </c>
      <c r="B182" s="255">
        <v>51.9</v>
      </c>
      <c r="C182" s="210">
        <f>'soust.uk.JMK př.č.2'!$O$75+'soust.uk.JMK př.č.2'!$P$75</f>
        <v>18172</v>
      </c>
      <c r="D182" s="210">
        <f>'soust.uk.JMK př.č.2'!$L$75</f>
        <v>72</v>
      </c>
      <c r="E182" s="210">
        <f t="shared" si="6"/>
        <v>5787</v>
      </c>
      <c r="F182" s="210">
        <f t="shared" si="7"/>
        <v>4202</v>
      </c>
      <c r="G182" s="248"/>
      <c r="H182" s="249"/>
      <c r="I182" s="262"/>
      <c r="J182" s="262"/>
      <c r="K182" s="249"/>
      <c r="L182" s="220"/>
      <c r="M182" s="220"/>
      <c r="N182" s="220"/>
      <c r="P182" s="210">
        <f t="shared" si="8"/>
        <v>1513</v>
      </c>
    </row>
    <row r="183" spans="1:16" x14ac:dyDescent="0.2">
      <c r="A183" s="216">
        <v>183</v>
      </c>
      <c r="B183" s="255">
        <v>51.95</v>
      </c>
      <c r="C183" s="210">
        <f>'soust.uk.JMK př.č.2'!$O$75+'soust.uk.JMK př.č.2'!$P$75</f>
        <v>18172</v>
      </c>
      <c r="D183" s="210">
        <f>'soust.uk.JMK př.č.2'!$L$75</f>
        <v>72</v>
      </c>
      <c r="E183" s="210">
        <f t="shared" si="6"/>
        <v>5781</v>
      </c>
      <c r="F183" s="210">
        <f t="shared" si="7"/>
        <v>4198</v>
      </c>
      <c r="G183" s="248"/>
      <c r="H183" s="249"/>
      <c r="I183" s="262"/>
      <c r="J183" s="262"/>
      <c r="K183" s="249"/>
      <c r="L183" s="220"/>
      <c r="M183" s="220"/>
      <c r="N183" s="220"/>
      <c r="P183" s="210">
        <f t="shared" si="8"/>
        <v>1511</v>
      </c>
    </row>
    <row r="184" spans="1:16" x14ac:dyDescent="0.2">
      <c r="A184" s="216">
        <v>184</v>
      </c>
      <c r="B184" s="255">
        <v>52.01</v>
      </c>
      <c r="C184" s="210">
        <f>'soust.uk.JMK př.č.2'!$O$75+'soust.uk.JMK př.č.2'!$P$75</f>
        <v>18172</v>
      </c>
      <c r="D184" s="210">
        <f>'soust.uk.JMK př.č.2'!$L$75</f>
        <v>72</v>
      </c>
      <c r="E184" s="210">
        <f t="shared" si="6"/>
        <v>5774</v>
      </c>
      <c r="F184" s="210">
        <f t="shared" si="7"/>
        <v>4193</v>
      </c>
      <c r="G184" s="248"/>
      <c r="H184" s="249"/>
      <c r="I184" s="262"/>
      <c r="J184" s="262"/>
      <c r="K184" s="249"/>
      <c r="L184" s="220"/>
      <c r="M184" s="220"/>
      <c r="N184" s="220"/>
      <c r="P184" s="210">
        <f t="shared" si="8"/>
        <v>1509</v>
      </c>
    </row>
    <row r="185" spans="1:16" x14ac:dyDescent="0.2">
      <c r="A185" s="216">
        <v>185</v>
      </c>
      <c r="B185" s="255">
        <v>52.06</v>
      </c>
      <c r="C185" s="210">
        <f>'soust.uk.JMK př.č.2'!$O$75+'soust.uk.JMK př.č.2'!$P$75</f>
        <v>18172</v>
      </c>
      <c r="D185" s="210">
        <f>'soust.uk.JMK př.č.2'!$L$75</f>
        <v>72</v>
      </c>
      <c r="E185" s="210">
        <f t="shared" si="6"/>
        <v>5769</v>
      </c>
      <c r="F185" s="210">
        <f t="shared" si="7"/>
        <v>4189</v>
      </c>
      <c r="G185" s="248"/>
      <c r="H185" s="249"/>
      <c r="I185" s="262"/>
      <c r="J185" s="262"/>
      <c r="K185" s="249"/>
      <c r="L185" s="220"/>
      <c r="M185" s="220"/>
      <c r="N185" s="220"/>
      <c r="P185" s="210">
        <f t="shared" si="8"/>
        <v>1508</v>
      </c>
    </row>
    <row r="186" spans="1:16" x14ac:dyDescent="0.2">
      <c r="A186" s="216">
        <v>186</v>
      </c>
      <c r="B186" s="255">
        <v>52.12</v>
      </c>
      <c r="C186" s="210">
        <f>'soust.uk.JMK př.č.2'!$O$75+'soust.uk.JMK př.č.2'!$P$75</f>
        <v>18172</v>
      </c>
      <c r="D186" s="210">
        <f>'soust.uk.JMK př.č.2'!$L$75</f>
        <v>72</v>
      </c>
      <c r="E186" s="210">
        <f t="shared" si="6"/>
        <v>5762</v>
      </c>
      <c r="F186" s="210">
        <f t="shared" si="7"/>
        <v>4184</v>
      </c>
      <c r="G186" s="248"/>
      <c r="H186" s="249"/>
      <c r="I186" s="262"/>
      <c r="J186" s="262"/>
      <c r="K186" s="249"/>
      <c r="L186" s="220"/>
      <c r="M186" s="220"/>
      <c r="N186" s="220"/>
      <c r="P186" s="210">
        <f t="shared" si="8"/>
        <v>1506</v>
      </c>
    </row>
    <row r="187" spans="1:16" x14ac:dyDescent="0.2">
      <c r="A187" s="216">
        <v>187</v>
      </c>
      <c r="B187" s="255">
        <v>52.17</v>
      </c>
      <c r="C187" s="210">
        <f>'soust.uk.JMK př.č.2'!$O$75+'soust.uk.JMK př.č.2'!$P$75</f>
        <v>18172</v>
      </c>
      <c r="D187" s="210">
        <f>'soust.uk.JMK př.č.2'!$L$75</f>
        <v>72</v>
      </c>
      <c r="E187" s="210">
        <f t="shared" si="6"/>
        <v>5757</v>
      </c>
      <c r="F187" s="210">
        <f t="shared" si="7"/>
        <v>4180</v>
      </c>
      <c r="G187" s="248"/>
      <c r="H187" s="249"/>
      <c r="I187" s="262"/>
      <c r="J187" s="262"/>
      <c r="K187" s="249"/>
      <c r="L187" s="220"/>
      <c r="M187" s="220"/>
      <c r="N187" s="220"/>
      <c r="P187" s="210">
        <f t="shared" si="8"/>
        <v>1505</v>
      </c>
    </row>
    <row r="188" spans="1:16" x14ac:dyDescent="0.2">
      <c r="A188" s="216">
        <v>188</v>
      </c>
      <c r="B188" s="255">
        <v>52.22</v>
      </c>
      <c r="C188" s="210">
        <f>'soust.uk.JMK př.č.2'!$O$75+'soust.uk.JMK př.č.2'!$P$75</f>
        <v>18172</v>
      </c>
      <c r="D188" s="210">
        <f>'soust.uk.JMK př.č.2'!$L$75</f>
        <v>72</v>
      </c>
      <c r="E188" s="210">
        <f t="shared" si="6"/>
        <v>5751</v>
      </c>
      <c r="F188" s="210">
        <f t="shared" si="7"/>
        <v>4176</v>
      </c>
      <c r="G188" s="248"/>
      <c r="H188" s="249"/>
      <c r="I188" s="262"/>
      <c r="J188" s="262"/>
      <c r="K188" s="249"/>
      <c r="L188" s="220"/>
      <c r="M188" s="220"/>
      <c r="N188" s="220"/>
      <c r="P188" s="210">
        <f t="shared" si="8"/>
        <v>1503</v>
      </c>
    </row>
    <row r="189" spans="1:16" x14ac:dyDescent="0.2">
      <c r="A189" s="216">
        <v>189</v>
      </c>
      <c r="B189" s="255">
        <v>52.28</v>
      </c>
      <c r="C189" s="210">
        <f>'soust.uk.JMK př.č.2'!$O$75+'soust.uk.JMK př.č.2'!$P$75</f>
        <v>18172</v>
      </c>
      <c r="D189" s="210">
        <f>'soust.uk.JMK př.č.2'!$L$75</f>
        <v>72</v>
      </c>
      <c r="E189" s="210">
        <f t="shared" si="6"/>
        <v>5745</v>
      </c>
      <c r="F189" s="210">
        <f t="shared" si="7"/>
        <v>4171</v>
      </c>
      <c r="G189" s="248"/>
      <c r="H189" s="249"/>
      <c r="I189" s="262"/>
      <c r="J189" s="262"/>
      <c r="K189" s="249"/>
      <c r="L189" s="220"/>
      <c r="M189" s="220"/>
      <c r="N189" s="220"/>
      <c r="P189" s="210">
        <f t="shared" si="8"/>
        <v>1502</v>
      </c>
    </row>
    <row r="190" spans="1:16" x14ac:dyDescent="0.2">
      <c r="A190" s="216">
        <v>190</v>
      </c>
      <c r="B190" s="255">
        <v>52.33</v>
      </c>
      <c r="C190" s="210">
        <f>'soust.uk.JMK př.č.2'!$O$75+'soust.uk.JMK př.č.2'!$P$75</f>
        <v>18172</v>
      </c>
      <c r="D190" s="210">
        <f>'soust.uk.JMK př.č.2'!$L$75</f>
        <v>72</v>
      </c>
      <c r="E190" s="210">
        <f t="shared" si="6"/>
        <v>5739</v>
      </c>
      <c r="F190" s="210">
        <f t="shared" si="7"/>
        <v>4167</v>
      </c>
      <c r="G190" s="248"/>
      <c r="H190" s="249"/>
      <c r="I190" s="262"/>
      <c r="J190" s="262"/>
      <c r="K190" s="249"/>
      <c r="L190" s="220"/>
      <c r="M190" s="220"/>
      <c r="N190" s="220"/>
      <c r="P190" s="210">
        <f t="shared" si="8"/>
        <v>1500</v>
      </c>
    </row>
    <row r="191" spans="1:16" x14ac:dyDescent="0.2">
      <c r="A191" s="216">
        <v>191</v>
      </c>
      <c r="B191" s="255">
        <v>52.39</v>
      </c>
      <c r="C191" s="210">
        <f>'soust.uk.JMK př.č.2'!$O$75+'soust.uk.JMK př.č.2'!$P$75</f>
        <v>18172</v>
      </c>
      <c r="D191" s="210">
        <f>'soust.uk.JMK př.č.2'!$L$75</f>
        <v>72</v>
      </c>
      <c r="E191" s="210">
        <f t="shared" si="6"/>
        <v>5732</v>
      </c>
      <c r="F191" s="210">
        <f t="shared" si="7"/>
        <v>4162</v>
      </c>
      <c r="G191" s="248"/>
      <c r="H191" s="249"/>
      <c r="I191" s="262"/>
      <c r="J191" s="262"/>
      <c r="K191" s="249"/>
      <c r="L191" s="220"/>
      <c r="M191" s="220"/>
      <c r="N191" s="220"/>
      <c r="P191" s="210">
        <f t="shared" si="8"/>
        <v>1498</v>
      </c>
    </row>
    <row r="192" spans="1:16" x14ac:dyDescent="0.2">
      <c r="A192" s="216">
        <v>192</v>
      </c>
      <c r="B192" s="255">
        <v>52.44</v>
      </c>
      <c r="C192" s="210">
        <f>'soust.uk.JMK př.č.2'!$O$75+'soust.uk.JMK př.č.2'!$P$75</f>
        <v>18172</v>
      </c>
      <c r="D192" s="210">
        <f>'soust.uk.JMK př.č.2'!$L$75</f>
        <v>72</v>
      </c>
      <c r="E192" s="210">
        <f t="shared" si="6"/>
        <v>5727</v>
      </c>
      <c r="F192" s="210">
        <f t="shared" si="7"/>
        <v>4158</v>
      </c>
      <c r="G192" s="248"/>
      <c r="H192" s="249"/>
      <c r="I192" s="262"/>
      <c r="J192" s="262"/>
      <c r="K192" s="249"/>
      <c r="L192" s="220"/>
      <c r="M192" s="220"/>
      <c r="N192" s="220"/>
      <c r="P192" s="210">
        <f t="shared" si="8"/>
        <v>1497</v>
      </c>
    </row>
    <row r="193" spans="1:16" x14ac:dyDescent="0.2">
      <c r="A193" s="216">
        <v>193</v>
      </c>
      <c r="B193" s="255">
        <v>52.5</v>
      </c>
      <c r="C193" s="210">
        <f>'soust.uk.JMK př.č.2'!$O$75+'soust.uk.JMK př.č.2'!$P$75</f>
        <v>18172</v>
      </c>
      <c r="D193" s="210">
        <f>'soust.uk.JMK př.č.2'!$L$75</f>
        <v>72</v>
      </c>
      <c r="E193" s="210">
        <f t="shared" si="6"/>
        <v>5721</v>
      </c>
      <c r="F193" s="210">
        <f t="shared" si="7"/>
        <v>4154</v>
      </c>
      <c r="G193" s="248"/>
      <c r="H193" s="249"/>
      <c r="I193" s="262"/>
      <c r="J193" s="262"/>
      <c r="K193" s="249"/>
      <c r="L193" s="220"/>
      <c r="M193" s="220"/>
      <c r="N193" s="220"/>
      <c r="P193" s="210">
        <f t="shared" si="8"/>
        <v>1495</v>
      </c>
    </row>
    <row r="194" spans="1:16" x14ac:dyDescent="0.2">
      <c r="A194" s="216">
        <v>194</v>
      </c>
      <c r="B194" s="255">
        <v>52.55</v>
      </c>
      <c r="C194" s="210">
        <f>'soust.uk.JMK př.č.2'!$O$75+'soust.uk.JMK př.č.2'!$P$75</f>
        <v>18172</v>
      </c>
      <c r="D194" s="210">
        <f>'soust.uk.JMK př.č.2'!$L$75</f>
        <v>72</v>
      </c>
      <c r="E194" s="210">
        <f t="shared" si="6"/>
        <v>5716</v>
      </c>
      <c r="F194" s="210">
        <f t="shared" si="7"/>
        <v>4150</v>
      </c>
      <c r="G194" s="248"/>
      <c r="H194" s="249"/>
      <c r="I194" s="262"/>
      <c r="J194" s="262"/>
      <c r="K194" s="249"/>
      <c r="L194" s="220"/>
      <c r="M194" s="220"/>
      <c r="N194" s="220"/>
      <c r="P194" s="210">
        <f t="shared" si="8"/>
        <v>1494</v>
      </c>
    </row>
    <row r="195" spans="1:16" x14ac:dyDescent="0.2">
      <c r="A195" s="216">
        <v>195</v>
      </c>
      <c r="B195" s="255">
        <v>52.61</v>
      </c>
      <c r="C195" s="210">
        <f>'soust.uk.JMK př.č.2'!$O$75+'soust.uk.JMK př.č.2'!$P$75</f>
        <v>18172</v>
      </c>
      <c r="D195" s="210">
        <f>'soust.uk.JMK př.č.2'!$L$75</f>
        <v>72</v>
      </c>
      <c r="E195" s="210">
        <f t="shared" si="6"/>
        <v>5709</v>
      </c>
      <c r="F195" s="210">
        <f t="shared" si="7"/>
        <v>4145</v>
      </c>
      <c r="G195" s="248"/>
      <c r="H195" s="249"/>
      <c r="I195" s="262"/>
      <c r="J195" s="262"/>
      <c r="K195" s="249"/>
      <c r="L195" s="220"/>
      <c r="M195" s="220"/>
      <c r="N195" s="220"/>
      <c r="P195" s="210">
        <f t="shared" si="8"/>
        <v>1492</v>
      </c>
    </row>
    <row r="196" spans="1:16" x14ac:dyDescent="0.2">
      <c r="A196" s="216">
        <v>196</v>
      </c>
      <c r="B196" s="255">
        <v>52.66</v>
      </c>
      <c r="C196" s="210">
        <f>'soust.uk.JMK př.č.2'!$O$75+'soust.uk.JMK př.č.2'!$P$75</f>
        <v>18172</v>
      </c>
      <c r="D196" s="210">
        <f>'soust.uk.JMK př.č.2'!$L$75</f>
        <v>72</v>
      </c>
      <c r="E196" s="210">
        <f t="shared" si="6"/>
        <v>5704</v>
      </c>
      <c r="F196" s="210">
        <f t="shared" si="7"/>
        <v>4141</v>
      </c>
      <c r="G196" s="248"/>
      <c r="H196" s="249"/>
      <c r="I196" s="262"/>
      <c r="J196" s="262"/>
      <c r="K196" s="249"/>
      <c r="L196" s="220"/>
      <c r="M196" s="220"/>
      <c r="N196" s="220"/>
      <c r="P196" s="210">
        <f t="shared" si="8"/>
        <v>1491</v>
      </c>
    </row>
    <row r="197" spans="1:16" x14ac:dyDescent="0.2">
      <c r="A197" s="216">
        <v>197</v>
      </c>
      <c r="B197" s="255">
        <v>52.71</v>
      </c>
      <c r="C197" s="210">
        <f>'soust.uk.JMK př.č.2'!$O$75+'soust.uk.JMK př.č.2'!$P$75</f>
        <v>18172</v>
      </c>
      <c r="D197" s="210">
        <f>'soust.uk.JMK př.č.2'!$L$75</f>
        <v>72</v>
      </c>
      <c r="E197" s="210">
        <f t="shared" si="6"/>
        <v>5698</v>
      </c>
      <c r="F197" s="210">
        <f t="shared" si="7"/>
        <v>4137</v>
      </c>
      <c r="G197" s="248"/>
      <c r="H197" s="249"/>
      <c r="I197" s="262"/>
      <c r="J197" s="262"/>
      <c r="K197" s="249"/>
      <c r="L197" s="220"/>
      <c r="M197" s="220"/>
      <c r="N197" s="220"/>
      <c r="P197" s="210">
        <f t="shared" si="8"/>
        <v>1489</v>
      </c>
    </row>
    <row r="198" spans="1:16" x14ac:dyDescent="0.2">
      <c r="A198" s="216">
        <v>198</v>
      </c>
      <c r="B198" s="255">
        <v>52.77</v>
      </c>
      <c r="C198" s="210">
        <f>'soust.uk.JMK př.č.2'!$O$75+'soust.uk.JMK př.č.2'!$P$75</f>
        <v>18172</v>
      </c>
      <c r="D198" s="210">
        <f>'soust.uk.JMK př.č.2'!$L$75</f>
        <v>72</v>
      </c>
      <c r="E198" s="210">
        <f t="shared" si="6"/>
        <v>5692</v>
      </c>
      <c r="F198" s="210">
        <f t="shared" si="7"/>
        <v>4132</v>
      </c>
      <c r="G198" s="248"/>
      <c r="H198" s="249"/>
      <c r="I198" s="262"/>
      <c r="J198" s="262"/>
      <c r="K198" s="249"/>
      <c r="L198" s="220"/>
      <c r="M198" s="220"/>
      <c r="N198" s="220"/>
      <c r="P198" s="210">
        <f t="shared" si="8"/>
        <v>1488</v>
      </c>
    </row>
    <row r="199" spans="1:16" x14ac:dyDescent="0.2">
      <c r="A199" s="216">
        <v>199</v>
      </c>
      <c r="B199" s="255">
        <v>52.82</v>
      </c>
      <c r="C199" s="210">
        <f>'soust.uk.JMK př.č.2'!$O$75+'soust.uk.JMK př.č.2'!$P$75</f>
        <v>18172</v>
      </c>
      <c r="D199" s="210">
        <f>'soust.uk.JMK př.č.2'!$L$75</f>
        <v>72</v>
      </c>
      <c r="E199" s="210">
        <f t="shared" si="6"/>
        <v>5686</v>
      </c>
      <c r="F199" s="210">
        <f t="shared" si="7"/>
        <v>4128</v>
      </c>
      <c r="G199" s="248"/>
      <c r="H199" s="249"/>
      <c r="I199" s="262"/>
      <c r="J199" s="262"/>
      <c r="K199" s="249"/>
      <c r="L199" s="220"/>
      <c r="M199" s="220"/>
      <c r="N199" s="220"/>
      <c r="P199" s="210">
        <f t="shared" si="8"/>
        <v>1486</v>
      </c>
    </row>
    <row r="200" spans="1:16" x14ac:dyDescent="0.2">
      <c r="A200" s="216">
        <v>200</v>
      </c>
      <c r="B200" s="255">
        <v>52.88</v>
      </c>
      <c r="C200" s="210">
        <f>'soust.uk.JMK př.č.2'!$O$75+'soust.uk.JMK př.č.2'!$P$75</f>
        <v>18172</v>
      </c>
      <c r="D200" s="210">
        <f>'soust.uk.JMK př.č.2'!$L$75</f>
        <v>72</v>
      </c>
      <c r="E200" s="210">
        <f t="shared" si="6"/>
        <v>5681</v>
      </c>
      <c r="F200" s="210">
        <f t="shared" si="7"/>
        <v>4124</v>
      </c>
      <c r="G200" s="248"/>
      <c r="H200" s="249"/>
      <c r="I200" s="262"/>
      <c r="J200" s="262"/>
      <c r="K200" s="249"/>
      <c r="L200" s="220"/>
      <c r="M200" s="220"/>
      <c r="N200" s="220"/>
      <c r="P200" s="210">
        <f t="shared" si="8"/>
        <v>1485</v>
      </c>
    </row>
    <row r="201" spans="1:16" x14ac:dyDescent="0.2">
      <c r="A201" s="216">
        <v>201</v>
      </c>
      <c r="B201" s="255">
        <v>52.93</v>
      </c>
      <c r="C201" s="210">
        <f>'soust.uk.JMK př.č.2'!$O$75+'soust.uk.JMK př.č.2'!$P$75</f>
        <v>18172</v>
      </c>
      <c r="D201" s="210">
        <f>'soust.uk.JMK př.č.2'!$L$75</f>
        <v>72</v>
      </c>
      <c r="E201" s="210">
        <f t="shared" si="6"/>
        <v>5675</v>
      </c>
      <c r="F201" s="210">
        <f t="shared" si="7"/>
        <v>4120</v>
      </c>
      <c r="G201" s="248"/>
      <c r="H201" s="249"/>
      <c r="I201" s="262"/>
      <c r="J201" s="262"/>
      <c r="K201" s="249"/>
      <c r="L201" s="220"/>
      <c r="M201" s="220"/>
      <c r="N201" s="220"/>
      <c r="P201" s="210">
        <f t="shared" si="8"/>
        <v>1483</v>
      </c>
    </row>
    <row r="202" spans="1:16" x14ac:dyDescent="0.2">
      <c r="A202" s="216">
        <v>202</v>
      </c>
      <c r="B202" s="255">
        <v>52.98</v>
      </c>
      <c r="C202" s="210">
        <f>'soust.uk.JMK př.č.2'!$O$75+'soust.uk.JMK př.č.2'!$P$75</f>
        <v>18172</v>
      </c>
      <c r="D202" s="210">
        <f>'soust.uk.JMK př.č.2'!$L$75</f>
        <v>72</v>
      </c>
      <c r="E202" s="210">
        <f t="shared" si="6"/>
        <v>5670</v>
      </c>
      <c r="F202" s="210">
        <f t="shared" si="7"/>
        <v>4116</v>
      </c>
      <c r="G202" s="248"/>
      <c r="H202" s="249"/>
      <c r="I202" s="262"/>
      <c r="J202" s="262"/>
      <c r="K202" s="249"/>
      <c r="L202" s="220"/>
      <c r="M202" s="220"/>
      <c r="N202" s="220"/>
      <c r="P202" s="210">
        <f t="shared" si="8"/>
        <v>1482</v>
      </c>
    </row>
    <row r="203" spans="1:16" x14ac:dyDescent="0.2">
      <c r="A203" s="216">
        <v>203</v>
      </c>
      <c r="B203" s="255">
        <v>53.04</v>
      </c>
      <c r="C203" s="210">
        <f>'soust.uk.JMK př.č.2'!$O$75+'soust.uk.JMK př.č.2'!$P$75</f>
        <v>18172</v>
      </c>
      <c r="D203" s="210">
        <f>'soust.uk.JMK př.č.2'!$L$75</f>
        <v>72</v>
      </c>
      <c r="E203" s="210">
        <f t="shared" si="6"/>
        <v>5663</v>
      </c>
      <c r="F203" s="210">
        <f t="shared" si="7"/>
        <v>4111</v>
      </c>
      <c r="G203" s="248"/>
      <c r="H203" s="249"/>
      <c r="I203" s="262"/>
      <c r="J203" s="262"/>
      <c r="K203" s="249"/>
      <c r="L203" s="220"/>
      <c r="M203" s="220"/>
      <c r="N203" s="220"/>
      <c r="P203" s="210">
        <f t="shared" si="8"/>
        <v>1480</v>
      </c>
    </row>
    <row r="204" spans="1:16" x14ac:dyDescent="0.2">
      <c r="A204" s="216">
        <v>204</v>
      </c>
      <c r="B204" s="255">
        <v>53.09</v>
      </c>
      <c r="C204" s="210">
        <f>'soust.uk.JMK př.č.2'!$O$75+'soust.uk.JMK př.č.2'!$P$75</f>
        <v>18172</v>
      </c>
      <c r="D204" s="210">
        <f>'soust.uk.JMK př.č.2'!$L$75</f>
        <v>72</v>
      </c>
      <c r="E204" s="210">
        <f t="shared" si="6"/>
        <v>5658</v>
      </c>
      <c r="F204" s="210">
        <f t="shared" si="7"/>
        <v>4107</v>
      </c>
      <c r="G204" s="248"/>
      <c r="H204" s="249"/>
      <c r="I204" s="262"/>
      <c r="J204" s="262"/>
      <c r="K204" s="249"/>
      <c r="L204" s="220"/>
      <c r="M204" s="220"/>
      <c r="N204" s="220"/>
      <c r="P204" s="210">
        <f t="shared" si="8"/>
        <v>1479</v>
      </c>
    </row>
    <row r="205" spans="1:16" x14ac:dyDescent="0.2">
      <c r="A205" s="216">
        <v>205</v>
      </c>
      <c r="B205" s="255">
        <v>53.15</v>
      </c>
      <c r="C205" s="210">
        <f>'soust.uk.JMK př.č.2'!$O$75+'soust.uk.JMK př.č.2'!$P$75</f>
        <v>18172</v>
      </c>
      <c r="D205" s="210">
        <f>'soust.uk.JMK př.č.2'!$L$75</f>
        <v>72</v>
      </c>
      <c r="E205" s="210">
        <f t="shared" si="6"/>
        <v>5652</v>
      </c>
      <c r="F205" s="210">
        <f t="shared" si="7"/>
        <v>4103</v>
      </c>
      <c r="G205" s="248"/>
      <c r="H205" s="249"/>
      <c r="I205" s="262"/>
      <c r="J205" s="262"/>
      <c r="K205" s="249"/>
      <c r="L205" s="220"/>
      <c r="M205" s="220"/>
      <c r="N205" s="220"/>
      <c r="P205" s="210">
        <f t="shared" si="8"/>
        <v>1477</v>
      </c>
    </row>
    <row r="206" spans="1:16" x14ac:dyDescent="0.2">
      <c r="A206" s="216">
        <v>206</v>
      </c>
      <c r="B206" s="255">
        <v>53.2</v>
      </c>
      <c r="C206" s="210">
        <f>'soust.uk.JMK př.č.2'!$O$75+'soust.uk.JMK př.č.2'!$P$75</f>
        <v>18172</v>
      </c>
      <c r="D206" s="210">
        <f>'soust.uk.JMK př.č.2'!$L$75</f>
        <v>72</v>
      </c>
      <c r="E206" s="210">
        <f t="shared" ref="E206:E269" si="9">SUM(F206,P206,D206)</f>
        <v>5647</v>
      </c>
      <c r="F206" s="210">
        <f t="shared" si="7"/>
        <v>4099</v>
      </c>
      <c r="G206" s="248"/>
      <c r="H206" s="249"/>
      <c r="I206" s="262"/>
      <c r="J206" s="262"/>
      <c r="K206" s="249"/>
      <c r="L206" s="220"/>
      <c r="M206" s="220"/>
      <c r="N206" s="220"/>
      <c r="P206" s="210">
        <f t="shared" si="8"/>
        <v>1476</v>
      </c>
    </row>
    <row r="207" spans="1:16" x14ac:dyDescent="0.2">
      <c r="A207" s="216">
        <v>207</v>
      </c>
      <c r="B207" s="255">
        <v>53.25</v>
      </c>
      <c r="C207" s="210">
        <f>'soust.uk.JMK př.č.2'!$O$75+'soust.uk.JMK př.č.2'!$P$75</f>
        <v>18172</v>
      </c>
      <c r="D207" s="210">
        <f>'soust.uk.JMK př.č.2'!$L$75</f>
        <v>72</v>
      </c>
      <c r="E207" s="210">
        <f t="shared" si="9"/>
        <v>5641</v>
      </c>
      <c r="F207" s="210">
        <f t="shared" ref="F207:F270" si="10">ROUND(1/B207*C207*12,0)</f>
        <v>4095</v>
      </c>
      <c r="G207" s="248"/>
      <c r="H207" s="249"/>
      <c r="I207" s="262"/>
      <c r="J207" s="262"/>
      <c r="K207" s="249"/>
      <c r="L207" s="220"/>
      <c r="M207" s="220"/>
      <c r="N207" s="220"/>
      <c r="P207" s="210">
        <f t="shared" ref="P207:P270" si="11">ROUND((F207*36%),0)</f>
        <v>1474</v>
      </c>
    </row>
    <row r="208" spans="1:16" x14ac:dyDescent="0.2">
      <c r="A208" s="216">
        <v>208</v>
      </c>
      <c r="B208" s="255">
        <v>53.31</v>
      </c>
      <c r="C208" s="210">
        <f>'soust.uk.JMK př.č.2'!$O$75+'soust.uk.JMK př.č.2'!$P$75</f>
        <v>18172</v>
      </c>
      <c r="D208" s="210">
        <f>'soust.uk.JMK př.č.2'!$L$75</f>
        <v>72</v>
      </c>
      <c r="E208" s="210">
        <f t="shared" si="9"/>
        <v>5634</v>
      </c>
      <c r="F208" s="210">
        <f t="shared" si="10"/>
        <v>4090</v>
      </c>
      <c r="G208" s="248"/>
      <c r="H208" s="249"/>
      <c r="I208" s="262"/>
      <c r="J208" s="262"/>
      <c r="K208" s="249"/>
      <c r="L208" s="220"/>
      <c r="M208" s="220"/>
      <c r="N208" s="220"/>
      <c r="P208" s="210">
        <f t="shared" si="11"/>
        <v>1472</v>
      </c>
    </row>
    <row r="209" spans="1:16" x14ac:dyDescent="0.2">
      <c r="A209" s="216">
        <v>209</v>
      </c>
      <c r="B209" s="255">
        <v>53.36</v>
      </c>
      <c r="C209" s="210">
        <f>'soust.uk.JMK př.č.2'!$O$75+'soust.uk.JMK př.č.2'!$P$75</f>
        <v>18172</v>
      </c>
      <c r="D209" s="210">
        <f>'soust.uk.JMK př.č.2'!$L$75</f>
        <v>72</v>
      </c>
      <c r="E209" s="210">
        <f t="shared" si="9"/>
        <v>5630</v>
      </c>
      <c r="F209" s="210">
        <f t="shared" si="10"/>
        <v>4087</v>
      </c>
      <c r="G209" s="248"/>
      <c r="H209" s="249"/>
      <c r="I209" s="262"/>
      <c r="J209" s="262"/>
      <c r="K209" s="249"/>
      <c r="L209" s="220"/>
      <c r="M209" s="220"/>
      <c r="N209" s="220"/>
      <c r="P209" s="210">
        <f t="shared" si="11"/>
        <v>1471</v>
      </c>
    </row>
    <row r="210" spans="1:16" x14ac:dyDescent="0.2">
      <c r="A210" s="216">
        <v>210</v>
      </c>
      <c r="B210" s="255">
        <v>53.42</v>
      </c>
      <c r="C210" s="210">
        <f>'soust.uk.JMK př.č.2'!$O$75+'soust.uk.JMK př.č.2'!$P$75</f>
        <v>18172</v>
      </c>
      <c r="D210" s="210">
        <f>'soust.uk.JMK př.č.2'!$L$75</f>
        <v>72</v>
      </c>
      <c r="E210" s="210">
        <f t="shared" si="9"/>
        <v>5624</v>
      </c>
      <c r="F210" s="210">
        <f t="shared" si="10"/>
        <v>4082</v>
      </c>
      <c r="G210" s="248"/>
      <c r="H210" s="249"/>
      <c r="I210" s="262"/>
      <c r="J210" s="262"/>
      <c r="K210" s="249"/>
      <c r="L210" s="220"/>
      <c r="M210" s="220"/>
      <c r="N210" s="220"/>
      <c r="P210" s="210">
        <f t="shared" si="11"/>
        <v>1470</v>
      </c>
    </row>
    <row r="211" spans="1:16" x14ac:dyDescent="0.2">
      <c r="A211" s="216">
        <v>211</v>
      </c>
      <c r="B211" s="255">
        <v>53.47</v>
      </c>
      <c r="C211" s="210">
        <f>'soust.uk.JMK př.č.2'!$O$75+'soust.uk.JMK př.č.2'!$P$75</f>
        <v>18172</v>
      </c>
      <c r="D211" s="210">
        <f>'soust.uk.JMK př.č.2'!$L$75</f>
        <v>72</v>
      </c>
      <c r="E211" s="210">
        <f t="shared" si="9"/>
        <v>5618</v>
      </c>
      <c r="F211" s="210">
        <f t="shared" si="10"/>
        <v>4078</v>
      </c>
      <c r="G211" s="248"/>
      <c r="H211" s="249"/>
      <c r="I211" s="262"/>
      <c r="J211" s="262"/>
      <c r="K211" s="249"/>
      <c r="L211" s="220"/>
      <c r="M211" s="220"/>
      <c r="N211" s="220"/>
      <c r="P211" s="210">
        <f t="shared" si="11"/>
        <v>1468</v>
      </c>
    </row>
    <row r="212" spans="1:16" x14ac:dyDescent="0.2">
      <c r="A212" s="216">
        <v>212</v>
      </c>
      <c r="B212" s="255">
        <v>53.53</v>
      </c>
      <c r="C212" s="210">
        <f>'soust.uk.JMK př.č.2'!$O$75+'soust.uk.JMK př.č.2'!$P$75</f>
        <v>18172</v>
      </c>
      <c r="D212" s="210">
        <f>'soust.uk.JMK př.č.2'!$L$75</f>
        <v>72</v>
      </c>
      <c r="E212" s="210">
        <f t="shared" si="9"/>
        <v>5613</v>
      </c>
      <c r="F212" s="210">
        <f t="shared" si="10"/>
        <v>4074</v>
      </c>
      <c r="G212" s="248"/>
      <c r="H212" s="249"/>
      <c r="I212" s="262"/>
      <c r="J212" s="262"/>
      <c r="K212" s="249"/>
      <c r="L212" s="220"/>
      <c r="M212" s="220"/>
      <c r="N212" s="220"/>
      <c r="P212" s="210">
        <f t="shared" si="11"/>
        <v>1467</v>
      </c>
    </row>
    <row r="213" spans="1:16" x14ac:dyDescent="0.2">
      <c r="A213" s="216">
        <v>213</v>
      </c>
      <c r="B213" s="255">
        <v>53.58</v>
      </c>
      <c r="C213" s="210">
        <f>'soust.uk.JMK př.č.2'!$O$75+'soust.uk.JMK př.č.2'!$P$75</f>
        <v>18172</v>
      </c>
      <c r="D213" s="210">
        <f>'soust.uk.JMK př.č.2'!$L$75</f>
        <v>72</v>
      </c>
      <c r="E213" s="210">
        <f t="shared" si="9"/>
        <v>5607</v>
      </c>
      <c r="F213" s="210">
        <f t="shared" si="10"/>
        <v>4070</v>
      </c>
      <c r="G213" s="248"/>
      <c r="H213" s="249"/>
      <c r="I213" s="262"/>
      <c r="J213" s="262"/>
      <c r="K213" s="249"/>
      <c r="L213" s="220"/>
      <c r="M213" s="220"/>
      <c r="N213" s="220"/>
      <c r="P213" s="210">
        <f t="shared" si="11"/>
        <v>1465</v>
      </c>
    </row>
    <row r="214" spans="1:16" x14ac:dyDescent="0.2">
      <c r="A214" s="216">
        <v>214</v>
      </c>
      <c r="B214" s="255">
        <v>53.63</v>
      </c>
      <c r="C214" s="210">
        <f>'soust.uk.JMK př.č.2'!$O$75+'soust.uk.JMK př.č.2'!$P$75</f>
        <v>18172</v>
      </c>
      <c r="D214" s="210">
        <f>'soust.uk.JMK př.č.2'!$L$75</f>
        <v>72</v>
      </c>
      <c r="E214" s="210">
        <f t="shared" si="9"/>
        <v>5602</v>
      </c>
      <c r="F214" s="210">
        <f t="shared" si="10"/>
        <v>4066</v>
      </c>
      <c r="G214" s="248"/>
      <c r="H214" s="249"/>
      <c r="I214" s="262"/>
      <c r="J214" s="262"/>
      <c r="K214" s="249"/>
      <c r="L214" s="220"/>
      <c r="M214" s="220"/>
      <c r="N214" s="220"/>
      <c r="P214" s="210">
        <f t="shared" si="11"/>
        <v>1464</v>
      </c>
    </row>
    <row r="215" spans="1:16" x14ac:dyDescent="0.2">
      <c r="A215" s="216">
        <v>215</v>
      </c>
      <c r="B215" s="255">
        <v>53.69</v>
      </c>
      <c r="C215" s="210">
        <f>'soust.uk.JMK př.č.2'!$O$75+'soust.uk.JMK př.č.2'!$P$75</f>
        <v>18172</v>
      </c>
      <c r="D215" s="210">
        <f>'soust.uk.JMK př.č.2'!$L$75</f>
        <v>72</v>
      </c>
      <c r="E215" s="210">
        <f t="shared" si="9"/>
        <v>5596</v>
      </c>
      <c r="F215" s="210">
        <f t="shared" si="10"/>
        <v>4062</v>
      </c>
      <c r="G215" s="248"/>
      <c r="H215" s="249"/>
      <c r="I215" s="262"/>
      <c r="J215" s="262"/>
      <c r="K215" s="249"/>
      <c r="L215" s="220"/>
      <c r="M215" s="220"/>
      <c r="N215" s="220"/>
      <c r="P215" s="210">
        <f t="shared" si="11"/>
        <v>1462</v>
      </c>
    </row>
    <row r="216" spans="1:16" x14ac:dyDescent="0.2">
      <c r="A216" s="216">
        <v>216</v>
      </c>
      <c r="B216" s="255">
        <v>53.74</v>
      </c>
      <c r="C216" s="210">
        <f>'soust.uk.JMK př.č.2'!$O$75+'soust.uk.JMK př.č.2'!$P$75</f>
        <v>18172</v>
      </c>
      <c r="D216" s="210">
        <f>'soust.uk.JMK př.č.2'!$L$75</f>
        <v>72</v>
      </c>
      <c r="E216" s="210">
        <f t="shared" si="9"/>
        <v>5591</v>
      </c>
      <c r="F216" s="210">
        <f t="shared" si="10"/>
        <v>4058</v>
      </c>
      <c r="G216" s="248"/>
      <c r="H216" s="249"/>
      <c r="I216" s="262"/>
      <c r="J216" s="262"/>
      <c r="K216" s="249"/>
      <c r="L216" s="220"/>
      <c r="M216" s="220"/>
      <c r="N216" s="220"/>
      <c r="P216" s="210">
        <f t="shared" si="11"/>
        <v>1461</v>
      </c>
    </row>
    <row r="217" spans="1:16" x14ac:dyDescent="0.2">
      <c r="A217" s="216">
        <v>217</v>
      </c>
      <c r="B217" s="255">
        <v>53.8</v>
      </c>
      <c r="C217" s="210">
        <f>'soust.uk.JMK př.č.2'!$O$75+'soust.uk.JMK př.č.2'!$P$75</f>
        <v>18172</v>
      </c>
      <c r="D217" s="210">
        <f>'soust.uk.JMK př.č.2'!$L$75</f>
        <v>72</v>
      </c>
      <c r="E217" s="210">
        <f t="shared" si="9"/>
        <v>5584</v>
      </c>
      <c r="F217" s="210">
        <f t="shared" si="10"/>
        <v>4053</v>
      </c>
      <c r="G217" s="248"/>
      <c r="H217" s="249"/>
      <c r="I217" s="262"/>
      <c r="J217" s="262"/>
      <c r="K217" s="249"/>
      <c r="L217" s="220"/>
      <c r="M217" s="220"/>
      <c r="N217" s="220"/>
      <c r="P217" s="210">
        <f t="shared" si="11"/>
        <v>1459</v>
      </c>
    </row>
    <row r="218" spans="1:16" x14ac:dyDescent="0.2">
      <c r="A218" s="216">
        <v>218</v>
      </c>
      <c r="B218" s="255">
        <v>53.85</v>
      </c>
      <c r="C218" s="210">
        <f>'soust.uk.JMK př.č.2'!$O$75+'soust.uk.JMK př.č.2'!$P$75</f>
        <v>18172</v>
      </c>
      <c r="D218" s="210">
        <f>'soust.uk.JMK př.č.2'!$L$75</f>
        <v>72</v>
      </c>
      <c r="E218" s="210">
        <f t="shared" si="9"/>
        <v>5579</v>
      </c>
      <c r="F218" s="210">
        <f t="shared" si="10"/>
        <v>4049</v>
      </c>
      <c r="G218" s="248"/>
      <c r="H218" s="249"/>
      <c r="I218" s="262"/>
      <c r="J218" s="262"/>
      <c r="K218" s="249"/>
      <c r="L218" s="220"/>
      <c r="M218" s="220"/>
      <c r="N218" s="220"/>
      <c r="P218" s="210">
        <f t="shared" si="11"/>
        <v>1458</v>
      </c>
    </row>
    <row r="219" spans="1:16" x14ac:dyDescent="0.2">
      <c r="A219" s="216">
        <v>219</v>
      </c>
      <c r="B219" s="255">
        <v>53.9</v>
      </c>
      <c r="C219" s="210">
        <f>'soust.uk.JMK př.č.2'!$O$75+'soust.uk.JMK př.č.2'!$P$75</f>
        <v>18172</v>
      </c>
      <c r="D219" s="210">
        <f>'soust.uk.JMK př.č.2'!$L$75</f>
        <v>72</v>
      </c>
      <c r="E219" s="210">
        <f t="shared" si="9"/>
        <v>5575</v>
      </c>
      <c r="F219" s="210">
        <f t="shared" si="10"/>
        <v>4046</v>
      </c>
      <c r="G219" s="248"/>
      <c r="H219" s="249"/>
      <c r="I219" s="262"/>
      <c r="J219" s="262"/>
      <c r="K219" s="249"/>
      <c r="L219" s="220"/>
      <c r="M219" s="220"/>
      <c r="N219" s="220"/>
      <c r="P219" s="210">
        <f t="shared" si="11"/>
        <v>1457</v>
      </c>
    </row>
    <row r="220" spans="1:16" x14ac:dyDescent="0.2">
      <c r="A220" s="216">
        <v>220</v>
      </c>
      <c r="B220" s="255">
        <v>53.96</v>
      </c>
      <c r="C220" s="210">
        <f>'soust.uk.JMK př.č.2'!$O$75+'soust.uk.JMK př.č.2'!$P$75</f>
        <v>18172</v>
      </c>
      <c r="D220" s="210">
        <f>'soust.uk.JMK př.č.2'!$L$75</f>
        <v>72</v>
      </c>
      <c r="E220" s="210">
        <f t="shared" si="9"/>
        <v>5568</v>
      </c>
      <c r="F220" s="210">
        <f t="shared" si="10"/>
        <v>4041</v>
      </c>
      <c r="G220" s="248"/>
      <c r="H220" s="249"/>
      <c r="I220" s="262"/>
      <c r="J220" s="262"/>
      <c r="K220" s="249"/>
      <c r="L220" s="220"/>
      <c r="M220" s="220"/>
      <c r="N220" s="220"/>
      <c r="P220" s="210">
        <f t="shared" si="11"/>
        <v>1455</v>
      </c>
    </row>
    <row r="221" spans="1:16" x14ac:dyDescent="0.2">
      <c r="A221" s="216">
        <v>221</v>
      </c>
      <c r="B221" s="255">
        <v>54.01</v>
      </c>
      <c r="C221" s="210">
        <f>'soust.uk.JMK př.č.2'!$O$75+'soust.uk.JMK př.č.2'!$P$75</f>
        <v>18172</v>
      </c>
      <c r="D221" s="210">
        <f>'soust.uk.JMK př.č.2'!$L$75</f>
        <v>72</v>
      </c>
      <c r="E221" s="210">
        <f t="shared" si="9"/>
        <v>5562</v>
      </c>
      <c r="F221" s="210">
        <f t="shared" si="10"/>
        <v>4037</v>
      </c>
      <c r="G221" s="248"/>
      <c r="H221" s="249"/>
      <c r="I221" s="262"/>
      <c r="J221" s="262"/>
      <c r="K221" s="249"/>
      <c r="L221" s="220"/>
      <c r="M221" s="220"/>
      <c r="N221" s="220"/>
      <c r="P221" s="210">
        <f t="shared" si="11"/>
        <v>1453</v>
      </c>
    </row>
    <row r="222" spans="1:16" x14ac:dyDescent="0.2">
      <c r="A222" s="216">
        <v>222</v>
      </c>
      <c r="B222" s="255">
        <v>54.07</v>
      </c>
      <c r="C222" s="210">
        <f>'soust.uk.JMK př.č.2'!$O$75+'soust.uk.JMK př.č.2'!$P$75</f>
        <v>18172</v>
      </c>
      <c r="D222" s="210">
        <f>'soust.uk.JMK př.č.2'!$L$75</f>
        <v>72</v>
      </c>
      <c r="E222" s="210">
        <f t="shared" si="9"/>
        <v>5557</v>
      </c>
      <c r="F222" s="210">
        <f t="shared" si="10"/>
        <v>4033</v>
      </c>
      <c r="G222" s="248"/>
      <c r="H222" s="249"/>
      <c r="I222" s="262"/>
      <c r="J222" s="262"/>
      <c r="K222" s="249"/>
      <c r="L222" s="220"/>
      <c r="M222" s="220"/>
      <c r="N222" s="220"/>
      <c r="P222" s="210">
        <f t="shared" si="11"/>
        <v>1452</v>
      </c>
    </row>
    <row r="223" spans="1:16" x14ac:dyDescent="0.2">
      <c r="A223" s="216">
        <v>223</v>
      </c>
      <c r="B223" s="255">
        <v>54.12</v>
      </c>
      <c r="C223" s="210">
        <f>'soust.uk.JMK př.č.2'!$O$75+'soust.uk.JMK př.č.2'!$P$75</f>
        <v>18172</v>
      </c>
      <c r="D223" s="210">
        <f>'soust.uk.JMK př.č.2'!$L$75</f>
        <v>72</v>
      </c>
      <c r="E223" s="210">
        <f t="shared" si="9"/>
        <v>5551</v>
      </c>
      <c r="F223" s="210">
        <f t="shared" si="10"/>
        <v>4029</v>
      </c>
      <c r="G223" s="248"/>
      <c r="H223" s="249"/>
      <c r="I223" s="262"/>
      <c r="J223" s="262"/>
      <c r="K223" s="249"/>
      <c r="L223" s="220"/>
      <c r="M223" s="220"/>
      <c r="N223" s="220"/>
      <c r="P223" s="210">
        <f t="shared" si="11"/>
        <v>1450</v>
      </c>
    </row>
    <row r="224" spans="1:16" x14ac:dyDescent="0.2">
      <c r="A224" s="216">
        <v>224</v>
      </c>
      <c r="B224" s="255">
        <v>54.18</v>
      </c>
      <c r="C224" s="210">
        <f>'soust.uk.JMK př.č.2'!$O$75+'soust.uk.JMK př.č.2'!$P$75</f>
        <v>18172</v>
      </c>
      <c r="D224" s="210">
        <f>'soust.uk.JMK př.č.2'!$L$75</f>
        <v>72</v>
      </c>
      <c r="E224" s="210">
        <f t="shared" si="9"/>
        <v>5546</v>
      </c>
      <c r="F224" s="210">
        <f t="shared" si="10"/>
        <v>4025</v>
      </c>
      <c r="G224" s="248"/>
      <c r="H224" s="249"/>
      <c r="I224" s="262"/>
      <c r="J224" s="262"/>
      <c r="K224" s="249"/>
      <c r="L224" s="220"/>
      <c r="M224" s="220"/>
      <c r="N224" s="220"/>
      <c r="P224" s="210">
        <f t="shared" si="11"/>
        <v>1449</v>
      </c>
    </row>
    <row r="225" spans="1:16" x14ac:dyDescent="0.2">
      <c r="A225" s="216">
        <v>225</v>
      </c>
      <c r="B225" s="255">
        <v>54.23</v>
      </c>
      <c r="C225" s="210">
        <f>'soust.uk.JMK př.č.2'!$O$75+'soust.uk.JMK př.č.2'!$P$75</f>
        <v>18172</v>
      </c>
      <c r="D225" s="210">
        <f>'soust.uk.JMK př.č.2'!$L$75</f>
        <v>72</v>
      </c>
      <c r="E225" s="210">
        <f t="shared" si="9"/>
        <v>5541</v>
      </c>
      <c r="F225" s="210">
        <f t="shared" si="10"/>
        <v>4021</v>
      </c>
      <c r="G225" s="248"/>
      <c r="H225" s="249"/>
      <c r="I225" s="262"/>
      <c r="J225" s="262"/>
      <c r="K225" s="249"/>
      <c r="L225" s="220"/>
      <c r="M225" s="220"/>
      <c r="N225" s="220"/>
      <c r="P225" s="210">
        <f t="shared" si="11"/>
        <v>1448</v>
      </c>
    </row>
    <row r="226" spans="1:16" x14ac:dyDescent="0.2">
      <c r="A226" s="216">
        <v>226</v>
      </c>
      <c r="B226" s="255">
        <v>54.29</v>
      </c>
      <c r="C226" s="210">
        <f>'soust.uk.JMK př.č.2'!$O$75+'soust.uk.JMK př.č.2'!$P$75</f>
        <v>18172</v>
      </c>
      <c r="D226" s="210">
        <f>'soust.uk.JMK př.č.2'!$L$75</f>
        <v>72</v>
      </c>
      <c r="E226" s="210">
        <f t="shared" si="9"/>
        <v>5535</v>
      </c>
      <c r="F226" s="210">
        <f t="shared" si="10"/>
        <v>4017</v>
      </c>
      <c r="G226" s="248"/>
      <c r="H226" s="249"/>
      <c r="I226" s="262"/>
      <c r="J226" s="262"/>
      <c r="K226" s="249"/>
      <c r="L226" s="220"/>
      <c r="M226" s="220"/>
      <c r="N226" s="220"/>
      <c r="P226" s="210">
        <f t="shared" si="11"/>
        <v>1446</v>
      </c>
    </row>
    <row r="227" spans="1:16" x14ac:dyDescent="0.2">
      <c r="A227" s="216">
        <v>227</v>
      </c>
      <c r="B227" s="255">
        <v>54.34</v>
      </c>
      <c r="C227" s="210">
        <f>'soust.uk.JMK př.č.2'!$O$75+'soust.uk.JMK př.č.2'!$P$75</f>
        <v>18172</v>
      </c>
      <c r="D227" s="210">
        <f>'soust.uk.JMK př.č.2'!$L$75</f>
        <v>72</v>
      </c>
      <c r="E227" s="210">
        <f t="shared" si="9"/>
        <v>5530</v>
      </c>
      <c r="F227" s="210">
        <f t="shared" si="10"/>
        <v>4013</v>
      </c>
      <c r="G227" s="248"/>
      <c r="H227" s="249"/>
      <c r="I227" s="262"/>
      <c r="J227" s="262"/>
      <c r="K227" s="249"/>
      <c r="L227" s="220"/>
      <c r="M227" s="220"/>
      <c r="N227" s="220"/>
      <c r="P227" s="210">
        <f t="shared" si="11"/>
        <v>1445</v>
      </c>
    </row>
    <row r="228" spans="1:16" x14ac:dyDescent="0.2">
      <c r="A228" s="216">
        <v>228</v>
      </c>
      <c r="B228" s="255">
        <v>54.39</v>
      </c>
      <c r="C228" s="210">
        <f>'soust.uk.JMK př.č.2'!$O$75+'soust.uk.JMK př.č.2'!$P$75</f>
        <v>18172</v>
      </c>
      <c r="D228" s="210">
        <f>'soust.uk.JMK př.č.2'!$L$75</f>
        <v>72</v>
      </c>
      <c r="E228" s="210">
        <f t="shared" si="9"/>
        <v>5524</v>
      </c>
      <c r="F228" s="210">
        <f t="shared" si="10"/>
        <v>4009</v>
      </c>
      <c r="G228" s="248"/>
      <c r="H228" s="249"/>
      <c r="I228" s="262"/>
      <c r="J228" s="262"/>
      <c r="K228" s="249"/>
      <c r="L228" s="220"/>
      <c r="M228" s="220"/>
      <c r="N228" s="220"/>
      <c r="P228" s="210">
        <f t="shared" si="11"/>
        <v>1443</v>
      </c>
    </row>
    <row r="229" spans="1:16" x14ac:dyDescent="0.2">
      <c r="A229" s="216">
        <v>229</v>
      </c>
      <c r="B229" s="255">
        <v>54.45</v>
      </c>
      <c r="C229" s="210">
        <f>'soust.uk.JMK př.č.2'!$O$75+'soust.uk.JMK př.č.2'!$P$75</f>
        <v>18172</v>
      </c>
      <c r="D229" s="210">
        <f>'soust.uk.JMK př.č.2'!$L$75</f>
        <v>72</v>
      </c>
      <c r="E229" s="210">
        <f t="shared" si="9"/>
        <v>5519</v>
      </c>
      <c r="F229" s="210">
        <f t="shared" si="10"/>
        <v>4005</v>
      </c>
      <c r="G229" s="248"/>
      <c r="H229" s="249"/>
      <c r="I229" s="262"/>
      <c r="J229" s="262"/>
      <c r="K229" s="249"/>
      <c r="L229" s="220"/>
      <c r="M229" s="220"/>
      <c r="N229" s="220"/>
      <c r="P229" s="210">
        <f t="shared" si="11"/>
        <v>1442</v>
      </c>
    </row>
    <row r="230" spans="1:16" x14ac:dyDescent="0.2">
      <c r="A230" s="216">
        <v>230</v>
      </c>
      <c r="B230" s="255">
        <v>54.5</v>
      </c>
      <c r="C230" s="210">
        <f>'soust.uk.JMK př.č.2'!$O$75+'soust.uk.JMK př.č.2'!$P$75</f>
        <v>18172</v>
      </c>
      <c r="D230" s="210">
        <f>'soust.uk.JMK př.č.2'!$L$75</f>
        <v>72</v>
      </c>
      <c r="E230" s="210">
        <f t="shared" si="9"/>
        <v>5513</v>
      </c>
      <c r="F230" s="210">
        <f t="shared" si="10"/>
        <v>4001</v>
      </c>
      <c r="G230" s="248"/>
      <c r="H230" s="249"/>
      <c r="I230" s="262"/>
      <c r="J230" s="262"/>
      <c r="K230" s="249"/>
      <c r="L230" s="220"/>
      <c r="M230" s="220"/>
      <c r="N230" s="220"/>
      <c r="P230" s="210">
        <f t="shared" si="11"/>
        <v>1440</v>
      </c>
    </row>
    <row r="231" spans="1:16" x14ac:dyDescent="0.2">
      <c r="A231" s="216">
        <v>231</v>
      </c>
      <c r="B231" s="255">
        <v>54.56</v>
      </c>
      <c r="C231" s="210">
        <f>'soust.uk.JMK př.č.2'!$O$75+'soust.uk.JMK př.č.2'!$P$75</f>
        <v>18172</v>
      </c>
      <c r="D231" s="210">
        <f>'soust.uk.JMK př.č.2'!$L$75</f>
        <v>72</v>
      </c>
      <c r="E231" s="210">
        <f t="shared" si="9"/>
        <v>5508</v>
      </c>
      <c r="F231" s="210">
        <f t="shared" si="10"/>
        <v>3997</v>
      </c>
      <c r="G231" s="248"/>
      <c r="H231" s="249"/>
      <c r="I231" s="262"/>
      <c r="J231" s="262"/>
      <c r="K231" s="249"/>
      <c r="L231" s="220"/>
      <c r="M231" s="220"/>
      <c r="N231" s="220"/>
      <c r="P231" s="210">
        <f t="shared" si="11"/>
        <v>1439</v>
      </c>
    </row>
    <row r="232" spans="1:16" x14ac:dyDescent="0.2">
      <c r="A232" s="216">
        <v>232</v>
      </c>
      <c r="B232" s="255">
        <v>54.61</v>
      </c>
      <c r="C232" s="210">
        <f>'soust.uk.JMK př.č.2'!$O$75+'soust.uk.JMK př.č.2'!$P$75</f>
        <v>18172</v>
      </c>
      <c r="D232" s="210">
        <f>'soust.uk.JMK př.č.2'!$L$75</f>
        <v>72</v>
      </c>
      <c r="E232" s="210">
        <f t="shared" si="9"/>
        <v>5502</v>
      </c>
      <c r="F232" s="210">
        <f t="shared" si="10"/>
        <v>3993</v>
      </c>
      <c r="G232" s="248"/>
      <c r="H232" s="249"/>
      <c r="I232" s="262"/>
      <c r="J232" s="262"/>
      <c r="K232" s="249"/>
      <c r="L232" s="220"/>
      <c r="M232" s="220"/>
      <c r="N232" s="220"/>
      <c r="P232" s="210">
        <f t="shared" si="11"/>
        <v>1437</v>
      </c>
    </row>
    <row r="233" spans="1:16" x14ac:dyDescent="0.2">
      <c r="A233" s="216">
        <v>233</v>
      </c>
      <c r="B233" s="255">
        <v>54.67</v>
      </c>
      <c r="C233" s="210">
        <f>'soust.uk.JMK př.č.2'!$O$75+'soust.uk.JMK př.č.2'!$P$75</f>
        <v>18172</v>
      </c>
      <c r="D233" s="210">
        <f>'soust.uk.JMK př.č.2'!$L$75</f>
        <v>72</v>
      </c>
      <c r="E233" s="210">
        <f t="shared" si="9"/>
        <v>5497</v>
      </c>
      <c r="F233" s="210">
        <f t="shared" si="10"/>
        <v>3989</v>
      </c>
      <c r="G233" s="248"/>
      <c r="H233" s="249"/>
      <c r="I233" s="262"/>
      <c r="J233" s="262"/>
      <c r="K233" s="249"/>
      <c r="L233" s="220"/>
      <c r="M233" s="220"/>
      <c r="N233" s="220"/>
      <c r="P233" s="210">
        <f t="shared" si="11"/>
        <v>1436</v>
      </c>
    </row>
    <row r="234" spans="1:16" x14ac:dyDescent="0.2">
      <c r="A234" s="216">
        <v>234</v>
      </c>
      <c r="B234" s="255">
        <v>54.72</v>
      </c>
      <c r="C234" s="210">
        <f>'soust.uk.JMK př.č.2'!$O$75+'soust.uk.JMK př.č.2'!$P$75</f>
        <v>18172</v>
      </c>
      <c r="D234" s="210">
        <f>'soust.uk.JMK př.č.2'!$L$75</f>
        <v>72</v>
      </c>
      <c r="E234" s="210">
        <f t="shared" si="9"/>
        <v>5492</v>
      </c>
      <c r="F234" s="210">
        <f t="shared" si="10"/>
        <v>3985</v>
      </c>
      <c r="G234" s="248"/>
      <c r="H234" s="249"/>
      <c r="I234" s="262"/>
      <c r="J234" s="262"/>
      <c r="K234" s="249"/>
      <c r="L234" s="220"/>
      <c r="M234" s="220"/>
      <c r="N234" s="220"/>
      <c r="P234" s="210">
        <f t="shared" si="11"/>
        <v>1435</v>
      </c>
    </row>
    <row r="235" spans="1:16" x14ac:dyDescent="0.2">
      <c r="A235" s="216">
        <v>235</v>
      </c>
      <c r="B235" s="255">
        <v>54.78</v>
      </c>
      <c r="C235" s="210">
        <f>'soust.uk.JMK př.č.2'!$O$75+'soust.uk.JMK př.č.2'!$P$75</f>
        <v>18172</v>
      </c>
      <c r="D235" s="210">
        <f>'soust.uk.JMK př.č.2'!$L$75</f>
        <v>72</v>
      </c>
      <c r="E235" s="210">
        <f t="shared" si="9"/>
        <v>5486</v>
      </c>
      <c r="F235" s="210">
        <f t="shared" si="10"/>
        <v>3981</v>
      </c>
      <c r="G235" s="248"/>
      <c r="H235" s="249"/>
      <c r="I235" s="262"/>
      <c r="J235" s="262"/>
      <c r="K235" s="249"/>
      <c r="L235" s="220"/>
      <c r="M235" s="220"/>
      <c r="N235" s="220"/>
      <c r="P235" s="210">
        <f t="shared" si="11"/>
        <v>1433</v>
      </c>
    </row>
    <row r="236" spans="1:16" x14ac:dyDescent="0.2">
      <c r="A236" s="216">
        <v>236</v>
      </c>
      <c r="B236" s="255">
        <v>54.83</v>
      </c>
      <c r="C236" s="210">
        <f>'soust.uk.JMK př.č.2'!$O$75+'soust.uk.JMK př.č.2'!$P$75</f>
        <v>18172</v>
      </c>
      <c r="D236" s="210">
        <f>'soust.uk.JMK př.č.2'!$L$75</f>
        <v>72</v>
      </c>
      <c r="E236" s="210">
        <f t="shared" si="9"/>
        <v>5481</v>
      </c>
      <c r="F236" s="210">
        <f t="shared" si="10"/>
        <v>3977</v>
      </c>
      <c r="G236" s="248"/>
      <c r="H236" s="249"/>
      <c r="I236" s="262"/>
      <c r="J236" s="262"/>
      <c r="K236" s="249"/>
      <c r="L236" s="220"/>
      <c r="M236" s="220"/>
      <c r="N236" s="220"/>
      <c r="P236" s="210">
        <f t="shared" si="11"/>
        <v>1432</v>
      </c>
    </row>
    <row r="237" spans="1:16" x14ac:dyDescent="0.2">
      <c r="A237" s="216">
        <v>237</v>
      </c>
      <c r="B237" s="255">
        <v>54.89</v>
      </c>
      <c r="C237" s="210">
        <f>'soust.uk.JMK př.č.2'!$O$75+'soust.uk.JMK př.č.2'!$P$75</f>
        <v>18172</v>
      </c>
      <c r="D237" s="210">
        <f>'soust.uk.JMK př.č.2'!$L$75</f>
        <v>72</v>
      </c>
      <c r="E237" s="210">
        <f t="shared" si="9"/>
        <v>5475</v>
      </c>
      <c r="F237" s="210">
        <f t="shared" si="10"/>
        <v>3973</v>
      </c>
      <c r="G237" s="248"/>
      <c r="H237" s="249"/>
      <c r="I237" s="262"/>
      <c r="J237" s="262"/>
      <c r="K237" s="249"/>
      <c r="L237" s="220"/>
      <c r="M237" s="220"/>
      <c r="N237" s="220"/>
      <c r="P237" s="210">
        <f t="shared" si="11"/>
        <v>1430</v>
      </c>
    </row>
    <row r="238" spans="1:16" x14ac:dyDescent="0.2">
      <c r="A238" s="216">
        <v>238</v>
      </c>
      <c r="B238" s="255">
        <v>54.94</v>
      </c>
      <c r="C238" s="210">
        <f>'soust.uk.JMK př.č.2'!$O$75+'soust.uk.JMK př.č.2'!$P$75</f>
        <v>18172</v>
      </c>
      <c r="D238" s="210">
        <f>'soust.uk.JMK př.č.2'!$L$75</f>
        <v>72</v>
      </c>
      <c r="E238" s="210">
        <f t="shared" si="9"/>
        <v>5470</v>
      </c>
      <c r="F238" s="210">
        <f t="shared" si="10"/>
        <v>3969</v>
      </c>
      <c r="G238" s="248"/>
      <c r="H238" s="249"/>
      <c r="I238" s="262"/>
      <c r="J238" s="262"/>
      <c r="K238" s="249"/>
      <c r="L238" s="220"/>
      <c r="M238" s="220"/>
      <c r="N238" s="220"/>
      <c r="P238" s="210">
        <f t="shared" si="11"/>
        <v>1429</v>
      </c>
    </row>
    <row r="239" spans="1:16" x14ac:dyDescent="0.2">
      <c r="A239" s="216">
        <v>239</v>
      </c>
      <c r="B239" s="255">
        <v>54.99</v>
      </c>
      <c r="C239" s="210">
        <f>'soust.uk.JMK př.č.2'!$O$75+'soust.uk.JMK př.č.2'!$P$75</f>
        <v>18172</v>
      </c>
      <c r="D239" s="210">
        <f>'soust.uk.JMK př.č.2'!$L$75</f>
        <v>72</v>
      </c>
      <c r="E239" s="210">
        <f t="shared" si="9"/>
        <v>5466</v>
      </c>
      <c r="F239" s="210">
        <f t="shared" si="10"/>
        <v>3966</v>
      </c>
      <c r="G239" s="248"/>
      <c r="H239" s="249"/>
      <c r="I239" s="262"/>
      <c r="J239" s="262"/>
      <c r="K239" s="249"/>
      <c r="L239" s="220"/>
      <c r="M239" s="220"/>
      <c r="N239" s="220"/>
      <c r="P239" s="210">
        <f t="shared" si="11"/>
        <v>1428</v>
      </c>
    </row>
    <row r="240" spans="1:16" x14ac:dyDescent="0.2">
      <c r="A240" s="216">
        <v>240</v>
      </c>
      <c r="B240" s="255">
        <v>55.05</v>
      </c>
      <c r="C240" s="210">
        <f>'soust.uk.JMK př.č.2'!$O$75+'soust.uk.JMK př.č.2'!$P$75</f>
        <v>18172</v>
      </c>
      <c r="D240" s="210">
        <f>'soust.uk.JMK př.č.2'!$L$75</f>
        <v>72</v>
      </c>
      <c r="E240" s="210">
        <f t="shared" si="9"/>
        <v>5459</v>
      </c>
      <c r="F240" s="210">
        <f t="shared" si="10"/>
        <v>3961</v>
      </c>
      <c r="G240" s="248"/>
      <c r="H240" s="249"/>
      <c r="I240" s="262"/>
      <c r="J240" s="262"/>
      <c r="K240" s="249"/>
      <c r="L240" s="220"/>
      <c r="M240" s="220"/>
      <c r="N240" s="220"/>
      <c r="P240" s="210">
        <f t="shared" si="11"/>
        <v>1426</v>
      </c>
    </row>
    <row r="241" spans="1:16" x14ac:dyDescent="0.2">
      <c r="A241" s="216">
        <v>241</v>
      </c>
      <c r="B241" s="255">
        <v>55.1</v>
      </c>
      <c r="C241" s="210">
        <f>'soust.uk.JMK př.č.2'!$O$75+'soust.uk.JMK př.č.2'!$P$75</f>
        <v>18172</v>
      </c>
      <c r="D241" s="210">
        <f>'soust.uk.JMK př.č.2'!$L$75</f>
        <v>72</v>
      </c>
      <c r="E241" s="210">
        <f t="shared" si="9"/>
        <v>5455</v>
      </c>
      <c r="F241" s="210">
        <f t="shared" si="10"/>
        <v>3958</v>
      </c>
      <c r="G241" s="248"/>
      <c r="H241" s="249"/>
      <c r="I241" s="262"/>
      <c r="J241" s="262"/>
      <c r="K241" s="249"/>
      <c r="L241" s="220"/>
      <c r="M241" s="220"/>
      <c r="N241" s="220"/>
      <c r="P241" s="210">
        <f t="shared" si="11"/>
        <v>1425</v>
      </c>
    </row>
    <row r="242" spans="1:16" x14ac:dyDescent="0.2">
      <c r="A242" s="216">
        <v>242</v>
      </c>
      <c r="B242" s="255">
        <v>55.16</v>
      </c>
      <c r="C242" s="210">
        <f>'soust.uk.JMK př.č.2'!$O$75+'soust.uk.JMK př.č.2'!$P$75</f>
        <v>18172</v>
      </c>
      <c r="D242" s="210">
        <f>'soust.uk.JMK př.č.2'!$L$75</f>
        <v>72</v>
      </c>
      <c r="E242" s="210">
        <f t="shared" si="9"/>
        <v>5448</v>
      </c>
      <c r="F242" s="210">
        <f t="shared" si="10"/>
        <v>3953</v>
      </c>
      <c r="G242" s="248"/>
      <c r="H242" s="249"/>
      <c r="I242" s="262"/>
      <c r="J242" s="262"/>
      <c r="K242" s="249"/>
      <c r="L242" s="220"/>
      <c r="M242" s="220"/>
      <c r="N242" s="220"/>
      <c r="P242" s="210">
        <f t="shared" si="11"/>
        <v>1423</v>
      </c>
    </row>
    <row r="243" spans="1:16" x14ac:dyDescent="0.2">
      <c r="A243" s="216">
        <v>243</v>
      </c>
      <c r="B243" s="255">
        <v>55.21</v>
      </c>
      <c r="C243" s="210">
        <f>'soust.uk.JMK př.č.2'!$O$75+'soust.uk.JMK př.č.2'!$P$75</f>
        <v>18172</v>
      </c>
      <c r="D243" s="210">
        <f>'soust.uk.JMK př.č.2'!$L$75</f>
        <v>72</v>
      </c>
      <c r="E243" s="210">
        <f t="shared" si="9"/>
        <v>5444</v>
      </c>
      <c r="F243" s="210">
        <f t="shared" si="10"/>
        <v>3950</v>
      </c>
      <c r="G243" s="248"/>
      <c r="H243" s="249"/>
      <c r="I243" s="262"/>
      <c r="J243" s="262"/>
      <c r="K243" s="249"/>
      <c r="L243" s="220"/>
      <c r="M243" s="220"/>
      <c r="N243" s="220"/>
      <c r="P243" s="210">
        <f t="shared" si="11"/>
        <v>1422</v>
      </c>
    </row>
    <row r="244" spans="1:16" x14ac:dyDescent="0.2">
      <c r="A244" s="216">
        <v>244</v>
      </c>
      <c r="B244" s="255">
        <v>55.27</v>
      </c>
      <c r="C244" s="210">
        <f>'soust.uk.JMK př.č.2'!$O$75+'soust.uk.JMK př.č.2'!$P$75</f>
        <v>18172</v>
      </c>
      <c r="D244" s="210">
        <f>'soust.uk.JMK př.č.2'!$L$75</f>
        <v>72</v>
      </c>
      <c r="E244" s="210">
        <f t="shared" si="9"/>
        <v>5437</v>
      </c>
      <c r="F244" s="210">
        <f t="shared" si="10"/>
        <v>3945</v>
      </c>
      <c r="G244" s="248"/>
      <c r="H244" s="249"/>
      <c r="I244" s="262"/>
      <c r="J244" s="262"/>
      <c r="K244" s="249"/>
      <c r="L244" s="220"/>
      <c r="M244" s="220"/>
      <c r="N244" s="220"/>
      <c r="P244" s="210">
        <f t="shared" si="11"/>
        <v>1420</v>
      </c>
    </row>
    <row r="245" spans="1:16" x14ac:dyDescent="0.2">
      <c r="A245" s="216">
        <v>245</v>
      </c>
      <c r="B245" s="255">
        <v>55.32</v>
      </c>
      <c r="C245" s="210">
        <f>'soust.uk.JMK př.č.2'!$O$75+'soust.uk.JMK př.č.2'!$P$75</f>
        <v>18172</v>
      </c>
      <c r="D245" s="210">
        <f>'soust.uk.JMK př.č.2'!$L$75</f>
        <v>72</v>
      </c>
      <c r="E245" s="210">
        <f t="shared" si="9"/>
        <v>5433</v>
      </c>
      <c r="F245" s="210">
        <f t="shared" si="10"/>
        <v>3942</v>
      </c>
      <c r="G245" s="248"/>
      <c r="H245" s="249"/>
      <c r="I245" s="262"/>
      <c r="J245" s="262"/>
      <c r="K245" s="249"/>
      <c r="L245" s="220"/>
      <c r="M245" s="220"/>
      <c r="N245" s="220"/>
      <c r="P245" s="210">
        <f t="shared" si="11"/>
        <v>1419</v>
      </c>
    </row>
    <row r="246" spans="1:16" x14ac:dyDescent="0.2">
      <c r="A246" s="216">
        <v>246</v>
      </c>
      <c r="B246" s="255">
        <v>55.38</v>
      </c>
      <c r="C246" s="210">
        <f>'soust.uk.JMK př.č.2'!$O$75+'soust.uk.JMK př.č.2'!$P$75</f>
        <v>18172</v>
      </c>
      <c r="D246" s="210">
        <f>'soust.uk.JMK př.č.2'!$L$75</f>
        <v>72</v>
      </c>
      <c r="E246" s="210">
        <f t="shared" si="9"/>
        <v>5428</v>
      </c>
      <c r="F246" s="210">
        <f t="shared" si="10"/>
        <v>3938</v>
      </c>
      <c r="G246" s="248"/>
      <c r="H246" s="249"/>
      <c r="I246" s="262"/>
      <c r="J246" s="262"/>
      <c r="K246" s="249"/>
      <c r="L246" s="220"/>
      <c r="M246" s="220"/>
      <c r="N246" s="220"/>
      <c r="P246" s="210">
        <f t="shared" si="11"/>
        <v>1418</v>
      </c>
    </row>
    <row r="247" spans="1:16" x14ac:dyDescent="0.2">
      <c r="A247" s="216">
        <v>247</v>
      </c>
      <c r="B247" s="255">
        <v>55.43</v>
      </c>
      <c r="C247" s="210">
        <f>'soust.uk.JMK př.č.2'!$O$75+'soust.uk.JMK př.č.2'!$P$75</f>
        <v>18172</v>
      </c>
      <c r="D247" s="210">
        <f>'soust.uk.JMK př.č.2'!$L$75</f>
        <v>72</v>
      </c>
      <c r="E247" s="210">
        <f t="shared" si="9"/>
        <v>5422</v>
      </c>
      <c r="F247" s="210">
        <f t="shared" si="10"/>
        <v>3934</v>
      </c>
      <c r="G247" s="248"/>
      <c r="H247" s="249"/>
      <c r="I247" s="262"/>
      <c r="J247" s="262"/>
      <c r="K247" s="249"/>
      <c r="L247" s="220"/>
      <c r="M247" s="220"/>
      <c r="N247" s="220"/>
      <c r="P247" s="210">
        <f t="shared" si="11"/>
        <v>1416</v>
      </c>
    </row>
    <row r="248" spans="1:16" x14ac:dyDescent="0.2">
      <c r="A248" s="216">
        <v>248</v>
      </c>
      <c r="B248" s="255">
        <v>55.49</v>
      </c>
      <c r="C248" s="210">
        <f>'soust.uk.JMK př.č.2'!$O$75+'soust.uk.JMK př.č.2'!$P$75</f>
        <v>18172</v>
      </c>
      <c r="D248" s="210">
        <f>'soust.uk.JMK př.č.2'!$L$75</f>
        <v>72</v>
      </c>
      <c r="E248" s="210">
        <f t="shared" si="9"/>
        <v>5417</v>
      </c>
      <c r="F248" s="210">
        <f t="shared" si="10"/>
        <v>3930</v>
      </c>
      <c r="G248" s="248"/>
      <c r="H248" s="249"/>
      <c r="I248" s="262"/>
      <c r="J248" s="262"/>
      <c r="K248" s="249"/>
      <c r="L248" s="220"/>
      <c r="M248" s="220"/>
      <c r="N248" s="220"/>
      <c r="P248" s="210">
        <f t="shared" si="11"/>
        <v>1415</v>
      </c>
    </row>
    <row r="249" spans="1:16" x14ac:dyDescent="0.2">
      <c r="A249" s="216">
        <v>249</v>
      </c>
      <c r="B249" s="255">
        <v>55.54</v>
      </c>
      <c r="C249" s="210">
        <f>'soust.uk.JMK př.č.2'!$O$75+'soust.uk.JMK př.č.2'!$P$75</f>
        <v>18172</v>
      </c>
      <c r="D249" s="210">
        <f>'soust.uk.JMK př.č.2'!$L$75</f>
        <v>72</v>
      </c>
      <c r="E249" s="210">
        <f t="shared" si="9"/>
        <v>5411</v>
      </c>
      <c r="F249" s="210">
        <f t="shared" si="10"/>
        <v>3926</v>
      </c>
      <c r="G249" s="248"/>
      <c r="H249" s="249"/>
      <c r="I249" s="262"/>
      <c r="J249" s="262"/>
      <c r="K249" s="249"/>
      <c r="L249" s="220"/>
      <c r="M249" s="220"/>
      <c r="N249" s="220"/>
      <c r="P249" s="210">
        <f t="shared" si="11"/>
        <v>1413</v>
      </c>
    </row>
    <row r="250" spans="1:16" x14ac:dyDescent="0.2">
      <c r="A250" s="216">
        <v>250</v>
      </c>
      <c r="B250" s="255">
        <v>55.6</v>
      </c>
      <c r="C250" s="210">
        <f>'soust.uk.JMK př.č.2'!$O$75+'soust.uk.JMK př.č.2'!$P$75</f>
        <v>18172</v>
      </c>
      <c r="D250" s="210">
        <f>'soust.uk.JMK př.č.2'!$L$75</f>
        <v>72</v>
      </c>
      <c r="E250" s="210">
        <f t="shared" si="9"/>
        <v>5406</v>
      </c>
      <c r="F250" s="210">
        <f t="shared" si="10"/>
        <v>3922</v>
      </c>
      <c r="G250" s="248"/>
      <c r="H250" s="249"/>
      <c r="I250" s="262"/>
      <c r="J250" s="262"/>
      <c r="K250" s="249"/>
      <c r="L250" s="220"/>
      <c r="M250" s="220"/>
      <c r="N250" s="220"/>
      <c r="P250" s="210">
        <f t="shared" si="11"/>
        <v>1412</v>
      </c>
    </row>
    <row r="251" spans="1:16" x14ac:dyDescent="0.2">
      <c r="A251" s="216">
        <v>251</v>
      </c>
      <c r="B251" s="255">
        <v>55.65</v>
      </c>
      <c r="C251" s="210">
        <f>'soust.uk.JMK př.č.2'!$O$75+'soust.uk.JMK př.č.2'!$P$75</f>
        <v>18172</v>
      </c>
      <c r="D251" s="210">
        <f>'soust.uk.JMK př.č.2'!$L$75</f>
        <v>72</v>
      </c>
      <c r="E251" s="210">
        <f t="shared" si="9"/>
        <v>5400</v>
      </c>
      <c r="F251" s="210">
        <f t="shared" si="10"/>
        <v>3918</v>
      </c>
      <c r="G251" s="248"/>
      <c r="H251" s="249"/>
      <c r="I251" s="262"/>
      <c r="J251" s="262"/>
      <c r="K251" s="249"/>
      <c r="L251" s="220"/>
      <c r="M251" s="220"/>
      <c r="N251" s="220"/>
      <c r="P251" s="210">
        <f t="shared" si="11"/>
        <v>1410</v>
      </c>
    </row>
    <row r="252" spans="1:16" x14ac:dyDescent="0.2">
      <c r="A252" s="216">
        <v>252</v>
      </c>
      <c r="B252" s="255">
        <v>55.71</v>
      </c>
      <c r="C252" s="210">
        <f>'soust.uk.JMK př.č.2'!$O$75+'soust.uk.JMK př.č.2'!$P$75</f>
        <v>18172</v>
      </c>
      <c r="D252" s="210">
        <f>'soust.uk.JMK př.č.2'!$L$75</f>
        <v>72</v>
      </c>
      <c r="E252" s="210">
        <f t="shared" si="9"/>
        <v>5395</v>
      </c>
      <c r="F252" s="210">
        <f t="shared" si="10"/>
        <v>3914</v>
      </c>
      <c r="G252" s="248"/>
      <c r="H252" s="249"/>
      <c r="I252" s="262"/>
      <c r="J252" s="262"/>
      <c r="K252" s="249"/>
      <c r="L252" s="220"/>
      <c r="M252" s="220"/>
      <c r="N252" s="220"/>
      <c r="P252" s="210">
        <f t="shared" si="11"/>
        <v>1409</v>
      </c>
    </row>
    <row r="253" spans="1:16" x14ac:dyDescent="0.2">
      <c r="A253" s="216">
        <v>253</v>
      </c>
      <c r="B253" s="255">
        <v>55.76</v>
      </c>
      <c r="C253" s="210">
        <f>'soust.uk.JMK př.č.2'!$O$75+'soust.uk.JMK př.č.2'!$P$75</f>
        <v>18172</v>
      </c>
      <c r="D253" s="210">
        <f>'soust.uk.JMK př.č.2'!$L$75</f>
        <v>72</v>
      </c>
      <c r="E253" s="210">
        <f t="shared" si="9"/>
        <v>5391</v>
      </c>
      <c r="F253" s="210">
        <f t="shared" si="10"/>
        <v>3911</v>
      </c>
      <c r="G253" s="248"/>
      <c r="H253" s="249"/>
      <c r="I253" s="262"/>
      <c r="J253" s="262"/>
      <c r="K253" s="249"/>
      <c r="L253" s="220"/>
      <c r="M253" s="220"/>
      <c r="N253" s="220"/>
      <c r="P253" s="210">
        <f t="shared" si="11"/>
        <v>1408</v>
      </c>
    </row>
    <row r="254" spans="1:16" x14ac:dyDescent="0.2">
      <c r="A254" s="216">
        <v>254</v>
      </c>
      <c r="B254" s="255">
        <v>55.82</v>
      </c>
      <c r="C254" s="210">
        <f>'soust.uk.JMK př.č.2'!$O$75+'soust.uk.JMK př.č.2'!$P$75</f>
        <v>18172</v>
      </c>
      <c r="D254" s="210">
        <f>'soust.uk.JMK př.č.2'!$L$75</f>
        <v>72</v>
      </c>
      <c r="E254" s="210">
        <f t="shared" si="9"/>
        <v>5386</v>
      </c>
      <c r="F254" s="210">
        <f t="shared" si="10"/>
        <v>3907</v>
      </c>
      <c r="G254" s="248"/>
      <c r="H254" s="249"/>
      <c r="I254" s="262"/>
      <c r="J254" s="262"/>
      <c r="K254" s="249"/>
      <c r="L254" s="220"/>
      <c r="M254" s="220"/>
      <c r="N254" s="220"/>
      <c r="P254" s="210">
        <f t="shared" si="11"/>
        <v>1407</v>
      </c>
    </row>
    <row r="255" spans="1:16" x14ac:dyDescent="0.2">
      <c r="A255" s="216">
        <v>255</v>
      </c>
      <c r="B255" s="255">
        <v>55.87</v>
      </c>
      <c r="C255" s="210">
        <f>'soust.uk.JMK př.č.2'!$O$75+'soust.uk.JMK př.č.2'!$P$75</f>
        <v>18172</v>
      </c>
      <c r="D255" s="210">
        <f>'soust.uk.JMK př.č.2'!$L$75</f>
        <v>72</v>
      </c>
      <c r="E255" s="210">
        <f t="shared" si="9"/>
        <v>5380</v>
      </c>
      <c r="F255" s="210">
        <f t="shared" si="10"/>
        <v>3903</v>
      </c>
      <c r="G255" s="248"/>
      <c r="H255" s="249"/>
      <c r="I255" s="262"/>
      <c r="J255" s="262"/>
      <c r="K255" s="249"/>
      <c r="L255" s="220"/>
      <c r="M255" s="220"/>
      <c r="N255" s="220"/>
      <c r="P255" s="210">
        <f t="shared" si="11"/>
        <v>1405</v>
      </c>
    </row>
    <row r="256" spans="1:16" x14ac:dyDescent="0.2">
      <c r="A256" s="216">
        <v>256</v>
      </c>
      <c r="B256" s="255">
        <v>55.93</v>
      </c>
      <c r="C256" s="210">
        <f>'soust.uk.JMK př.č.2'!$O$75+'soust.uk.JMK př.č.2'!$P$75</f>
        <v>18172</v>
      </c>
      <c r="D256" s="210">
        <f>'soust.uk.JMK př.č.2'!$L$75</f>
        <v>72</v>
      </c>
      <c r="E256" s="210">
        <f t="shared" si="9"/>
        <v>5375</v>
      </c>
      <c r="F256" s="210">
        <f t="shared" si="10"/>
        <v>3899</v>
      </c>
      <c r="G256" s="248"/>
      <c r="H256" s="249"/>
      <c r="I256" s="262"/>
      <c r="J256" s="262"/>
      <c r="K256" s="249"/>
      <c r="L256" s="220"/>
      <c r="M256" s="220"/>
      <c r="N256" s="220"/>
      <c r="P256" s="210">
        <f t="shared" si="11"/>
        <v>1404</v>
      </c>
    </row>
    <row r="257" spans="1:16" x14ac:dyDescent="0.2">
      <c r="A257" s="216">
        <v>257</v>
      </c>
      <c r="B257" s="255">
        <v>55.98</v>
      </c>
      <c r="C257" s="210">
        <f>'soust.uk.JMK př.č.2'!$O$75+'soust.uk.JMK př.č.2'!$P$75</f>
        <v>18172</v>
      </c>
      <c r="D257" s="210">
        <f>'soust.uk.JMK př.č.2'!$L$75</f>
        <v>72</v>
      </c>
      <c r="E257" s="210">
        <f t="shared" si="9"/>
        <v>5369</v>
      </c>
      <c r="F257" s="210">
        <f t="shared" si="10"/>
        <v>3895</v>
      </c>
      <c r="G257" s="248"/>
      <c r="H257" s="249"/>
      <c r="I257" s="262"/>
      <c r="J257" s="262"/>
      <c r="K257" s="249"/>
      <c r="L257" s="220"/>
      <c r="M257" s="220"/>
      <c r="N257" s="220"/>
      <c r="P257" s="210">
        <f t="shared" si="11"/>
        <v>1402</v>
      </c>
    </row>
    <row r="258" spans="1:16" x14ac:dyDescent="0.2">
      <c r="A258" s="216">
        <v>258</v>
      </c>
      <c r="B258" s="255">
        <v>56.04</v>
      </c>
      <c r="C258" s="210">
        <f>'soust.uk.JMK př.č.2'!$O$75+'soust.uk.JMK př.č.2'!$P$75</f>
        <v>18172</v>
      </c>
      <c r="D258" s="210">
        <f>'soust.uk.JMK př.č.2'!$L$75</f>
        <v>72</v>
      </c>
      <c r="E258" s="210">
        <f t="shared" si="9"/>
        <v>5364</v>
      </c>
      <c r="F258" s="210">
        <f t="shared" si="10"/>
        <v>3891</v>
      </c>
      <c r="G258" s="248"/>
      <c r="H258" s="249"/>
      <c r="I258" s="262"/>
      <c r="J258" s="262"/>
      <c r="K258" s="249"/>
      <c r="L258" s="220"/>
      <c r="M258" s="220"/>
      <c r="N258" s="220"/>
      <c r="P258" s="210">
        <f t="shared" si="11"/>
        <v>1401</v>
      </c>
    </row>
    <row r="259" spans="1:16" x14ac:dyDescent="0.2">
      <c r="A259" s="216">
        <v>259</v>
      </c>
      <c r="B259" s="255">
        <v>56.09</v>
      </c>
      <c r="C259" s="210">
        <f>'soust.uk.JMK př.č.2'!$O$75+'soust.uk.JMK př.č.2'!$P$75</f>
        <v>18172</v>
      </c>
      <c r="D259" s="210">
        <f>'soust.uk.JMK př.č.2'!$L$75</f>
        <v>72</v>
      </c>
      <c r="E259" s="210">
        <f t="shared" si="9"/>
        <v>5360</v>
      </c>
      <c r="F259" s="210">
        <f t="shared" si="10"/>
        <v>3888</v>
      </c>
      <c r="G259" s="248"/>
      <c r="H259" s="249"/>
      <c r="I259" s="262"/>
      <c r="J259" s="262"/>
      <c r="K259" s="249"/>
      <c r="L259" s="220"/>
      <c r="M259" s="220"/>
      <c r="N259" s="220"/>
      <c r="P259" s="210">
        <f t="shared" si="11"/>
        <v>1400</v>
      </c>
    </row>
    <row r="260" spans="1:16" x14ac:dyDescent="0.2">
      <c r="A260" s="216">
        <v>260</v>
      </c>
      <c r="B260" s="255">
        <v>56.15</v>
      </c>
      <c r="C260" s="210">
        <f>'soust.uk.JMK př.č.2'!$O$75+'soust.uk.JMK př.č.2'!$P$75</f>
        <v>18172</v>
      </c>
      <c r="D260" s="210">
        <f>'soust.uk.JMK př.č.2'!$L$75</f>
        <v>72</v>
      </c>
      <c r="E260" s="210">
        <f t="shared" si="9"/>
        <v>5354</v>
      </c>
      <c r="F260" s="210">
        <f t="shared" si="10"/>
        <v>3884</v>
      </c>
      <c r="G260" s="248"/>
      <c r="H260" s="249"/>
      <c r="I260" s="262"/>
      <c r="J260" s="262"/>
      <c r="K260" s="249"/>
      <c r="L260" s="220"/>
      <c r="M260" s="220"/>
      <c r="N260" s="220"/>
      <c r="P260" s="210">
        <f t="shared" si="11"/>
        <v>1398</v>
      </c>
    </row>
    <row r="261" spans="1:16" x14ac:dyDescent="0.2">
      <c r="A261" s="216">
        <v>261</v>
      </c>
      <c r="B261" s="255">
        <v>56.2</v>
      </c>
      <c r="C261" s="210">
        <f>'soust.uk.JMK př.č.2'!$O$75+'soust.uk.JMK př.č.2'!$P$75</f>
        <v>18172</v>
      </c>
      <c r="D261" s="210">
        <f>'soust.uk.JMK př.č.2'!$L$75</f>
        <v>72</v>
      </c>
      <c r="E261" s="210">
        <f t="shared" si="9"/>
        <v>5349</v>
      </c>
      <c r="F261" s="210">
        <f t="shared" si="10"/>
        <v>3880</v>
      </c>
      <c r="G261" s="248"/>
      <c r="H261" s="249"/>
      <c r="I261" s="262"/>
      <c r="J261" s="262"/>
      <c r="K261" s="249"/>
      <c r="L261" s="220"/>
      <c r="M261" s="220"/>
      <c r="N261" s="220"/>
      <c r="P261" s="210">
        <f t="shared" si="11"/>
        <v>1397</v>
      </c>
    </row>
    <row r="262" spans="1:16" x14ac:dyDescent="0.2">
      <c r="A262" s="216">
        <v>262</v>
      </c>
      <c r="B262" s="255">
        <v>56.26</v>
      </c>
      <c r="C262" s="210">
        <f>'soust.uk.JMK př.č.2'!$O$75+'soust.uk.JMK př.č.2'!$P$75</f>
        <v>18172</v>
      </c>
      <c r="D262" s="210">
        <f>'soust.uk.JMK př.č.2'!$L$75</f>
        <v>72</v>
      </c>
      <c r="E262" s="210">
        <f t="shared" si="9"/>
        <v>5343</v>
      </c>
      <c r="F262" s="210">
        <f t="shared" si="10"/>
        <v>3876</v>
      </c>
      <c r="G262" s="248"/>
      <c r="H262" s="249"/>
      <c r="I262" s="262"/>
      <c r="J262" s="262"/>
      <c r="K262" s="249"/>
      <c r="L262" s="220"/>
      <c r="M262" s="220"/>
      <c r="N262" s="220"/>
      <c r="P262" s="210">
        <f t="shared" si="11"/>
        <v>1395</v>
      </c>
    </row>
    <row r="263" spans="1:16" x14ac:dyDescent="0.2">
      <c r="A263" s="216">
        <v>263</v>
      </c>
      <c r="B263" s="255">
        <v>56.31</v>
      </c>
      <c r="C263" s="210">
        <f>'soust.uk.JMK př.č.2'!$O$75+'soust.uk.JMK př.č.2'!$P$75</f>
        <v>18172</v>
      </c>
      <c r="D263" s="210">
        <f>'soust.uk.JMK př.č.2'!$L$75</f>
        <v>72</v>
      </c>
      <c r="E263" s="210">
        <f t="shared" si="9"/>
        <v>5339</v>
      </c>
      <c r="F263" s="210">
        <f t="shared" si="10"/>
        <v>3873</v>
      </c>
      <c r="G263" s="248"/>
      <c r="H263" s="249"/>
      <c r="I263" s="262"/>
      <c r="J263" s="262"/>
      <c r="K263" s="249"/>
      <c r="L263" s="220"/>
      <c r="M263" s="220"/>
      <c r="N263" s="220"/>
      <c r="P263" s="210">
        <f t="shared" si="11"/>
        <v>1394</v>
      </c>
    </row>
    <row r="264" spans="1:16" x14ac:dyDescent="0.2">
      <c r="A264" s="216">
        <v>264</v>
      </c>
      <c r="B264" s="255">
        <v>56.36</v>
      </c>
      <c r="C264" s="210">
        <f>'soust.uk.JMK př.č.2'!$O$75+'soust.uk.JMK př.č.2'!$P$75</f>
        <v>18172</v>
      </c>
      <c r="D264" s="210">
        <f>'soust.uk.JMK př.č.2'!$L$75</f>
        <v>72</v>
      </c>
      <c r="E264" s="210">
        <f t="shared" si="9"/>
        <v>5334</v>
      </c>
      <c r="F264" s="210">
        <f t="shared" si="10"/>
        <v>3869</v>
      </c>
      <c r="G264" s="248"/>
      <c r="H264" s="249"/>
      <c r="I264" s="262"/>
      <c r="J264" s="262"/>
      <c r="K264" s="249"/>
      <c r="L264" s="220"/>
      <c r="M264" s="220"/>
      <c r="N264" s="220"/>
      <c r="P264" s="210">
        <f t="shared" si="11"/>
        <v>1393</v>
      </c>
    </row>
    <row r="265" spans="1:16" x14ac:dyDescent="0.2">
      <c r="A265" s="216">
        <v>265</v>
      </c>
      <c r="B265" s="255">
        <v>56.42</v>
      </c>
      <c r="C265" s="210">
        <f>'soust.uk.JMK př.č.2'!$O$75+'soust.uk.JMK př.č.2'!$P$75</f>
        <v>18172</v>
      </c>
      <c r="D265" s="210">
        <f>'soust.uk.JMK př.č.2'!$L$75</f>
        <v>72</v>
      </c>
      <c r="E265" s="210">
        <f t="shared" si="9"/>
        <v>5328</v>
      </c>
      <c r="F265" s="210">
        <f t="shared" si="10"/>
        <v>3865</v>
      </c>
      <c r="G265" s="248"/>
      <c r="H265" s="249"/>
      <c r="I265" s="262"/>
      <c r="J265" s="262"/>
      <c r="K265" s="249"/>
      <c r="L265" s="220"/>
      <c r="M265" s="220"/>
      <c r="N265" s="220"/>
      <c r="P265" s="210">
        <f t="shared" si="11"/>
        <v>1391</v>
      </c>
    </row>
    <row r="266" spans="1:16" x14ac:dyDescent="0.2">
      <c r="A266" s="216">
        <v>266</v>
      </c>
      <c r="B266" s="255">
        <v>56.47</v>
      </c>
      <c r="C266" s="210">
        <f>'soust.uk.JMK př.č.2'!$O$75+'soust.uk.JMK př.č.2'!$P$75</f>
        <v>18172</v>
      </c>
      <c r="D266" s="210">
        <f>'soust.uk.JMK př.č.2'!$L$75</f>
        <v>72</v>
      </c>
      <c r="E266" s="210">
        <f t="shared" si="9"/>
        <v>5324</v>
      </c>
      <c r="F266" s="210">
        <f t="shared" si="10"/>
        <v>3862</v>
      </c>
      <c r="G266" s="248"/>
      <c r="H266" s="249"/>
      <c r="I266" s="262"/>
      <c r="J266" s="262"/>
      <c r="K266" s="249"/>
      <c r="L266" s="220"/>
      <c r="M266" s="220"/>
      <c r="N266" s="220"/>
      <c r="P266" s="210">
        <f t="shared" si="11"/>
        <v>1390</v>
      </c>
    </row>
    <row r="267" spans="1:16" x14ac:dyDescent="0.2">
      <c r="A267" s="216">
        <v>267</v>
      </c>
      <c r="B267" s="255">
        <v>56.53</v>
      </c>
      <c r="C267" s="210">
        <f>'soust.uk.JMK př.č.2'!$O$75+'soust.uk.JMK př.č.2'!$P$75</f>
        <v>18172</v>
      </c>
      <c r="D267" s="210">
        <f>'soust.uk.JMK př.č.2'!$L$75</f>
        <v>72</v>
      </c>
      <c r="E267" s="210">
        <f t="shared" si="9"/>
        <v>5318</v>
      </c>
      <c r="F267" s="210">
        <f t="shared" si="10"/>
        <v>3857</v>
      </c>
      <c r="G267" s="248"/>
      <c r="H267" s="249"/>
      <c r="I267" s="262"/>
      <c r="J267" s="262"/>
      <c r="K267" s="249"/>
      <c r="L267" s="220"/>
      <c r="M267" s="220"/>
      <c r="N267" s="220"/>
      <c r="P267" s="210">
        <f t="shared" si="11"/>
        <v>1389</v>
      </c>
    </row>
    <row r="268" spans="1:16" x14ac:dyDescent="0.2">
      <c r="A268" s="216">
        <v>268</v>
      </c>
      <c r="B268" s="255">
        <v>56.58</v>
      </c>
      <c r="C268" s="210">
        <f>'soust.uk.JMK př.č.2'!$O$75+'soust.uk.JMK př.č.2'!$P$75</f>
        <v>18172</v>
      </c>
      <c r="D268" s="210">
        <f>'soust.uk.JMK př.č.2'!$L$75</f>
        <v>72</v>
      </c>
      <c r="E268" s="210">
        <f t="shared" si="9"/>
        <v>5313</v>
      </c>
      <c r="F268" s="210">
        <f t="shared" si="10"/>
        <v>3854</v>
      </c>
      <c r="G268" s="248"/>
      <c r="H268" s="249"/>
      <c r="I268" s="262"/>
      <c r="J268" s="262"/>
      <c r="K268" s="249"/>
      <c r="L268" s="220"/>
      <c r="M268" s="220"/>
      <c r="N268" s="220"/>
      <c r="P268" s="210">
        <f t="shared" si="11"/>
        <v>1387</v>
      </c>
    </row>
    <row r="269" spans="1:16" x14ac:dyDescent="0.2">
      <c r="A269" s="216">
        <v>269</v>
      </c>
      <c r="B269" s="255">
        <v>56.64</v>
      </c>
      <c r="C269" s="210">
        <f>'soust.uk.JMK př.č.2'!$O$75+'soust.uk.JMK př.č.2'!$P$75</f>
        <v>18172</v>
      </c>
      <c r="D269" s="210">
        <f>'soust.uk.JMK př.č.2'!$L$75</f>
        <v>72</v>
      </c>
      <c r="E269" s="210">
        <f t="shared" si="9"/>
        <v>5308</v>
      </c>
      <c r="F269" s="210">
        <f t="shared" si="10"/>
        <v>3850</v>
      </c>
      <c r="G269" s="248"/>
      <c r="H269" s="249"/>
      <c r="I269" s="262"/>
      <c r="J269" s="262"/>
      <c r="K269" s="249"/>
      <c r="L269" s="220"/>
      <c r="M269" s="220"/>
      <c r="N269" s="220"/>
      <c r="P269" s="210">
        <f t="shared" si="11"/>
        <v>1386</v>
      </c>
    </row>
    <row r="270" spans="1:16" x14ac:dyDescent="0.2">
      <c r="A270" s="216">
        <v>270</v>
      </c>
      <c r="B270" s="255">
        <v>56.69</v>
      </c>
      <c r="C270" s="210">
        <f>'soust.uk.JMK př.č.2'!$O$75+'soust.uk.JMK př.č.2'!$P$75</f>
        <v>18172</v>
      </c>
      <c r="D270" s="210">
        <f>'soust.uk.JMK př.č.2'!$L$75</f>
        <v>72</v>
      </c>
      <c r="E270" s="210">
        <f t="shared" ref="E270:E333" si="12">SUM(F270,P270,D270)</f>
        <v>5304</v>
      </c>
      <c r="F270" s="210">
        <f t="shared" si="10"/>
        <v>3847</v>
      </c>
      <c r="G270" s="248"/>
      <c r="H270" s="249"/>
      <c r="I270" s="262"/>
      <c r="J270" s="262"/>
      <c r="K270" s="249"/>
      <c r="L270" s="220"/>
      <c r="M270" s="220"/>
      <c r="N270" s="220"/>
      <c r="P270" s="210">
        <f t="shared" si="11"/>
        <v>1385</v>
      </c>
    </row>
    <row r="271" spans="1:16" x14ac:dyDescent="0.2">
      <c r="A271" s="216">
        <v>271</v>
      </c>
      <c r="B271" s="255">
        <v>56.75</v>
      </c>
      <c r="C271" s="210">
        <f>'soust.uk.JMK př.č.2'!$O$75+'soust.uk.JMK př.č.2'!$P$75</f>
        <v>18172</v>
      </c>
      <c r="D271" s="210">
        <f>'soust.uk.JMK př.č.2'!$L$75</f>
        <v>72</v>
      </c>
      <c r="E271" s="210">
        <f t="shared" si="12"/>
        <v>5298</v>
      </c>
      <c r="F271" s="210">
        <f t="shared" ref="F271:F334" si="13">ROUND(1/B271*C271*12,0)</f>
        <v>3843</v>
      </c>
      <c r="G271" s="248"/>
      <c r="H271" s="249"/>
      <c r="I271" s="262"/>
      <c r="J271" s="262"/>
      <c r="K271" s="249"/>
      <c r="L271" s="220"/>
      <c r="M271" s="220"/>
      <c r="N271" s="220"/>
      <c r="P271" s="210">
        <f t="shared" ref="P271:P334" si="14">ROUND((F271*36%),0)</f>
        <v>1383</v>
      </c>
    </row>
    <row r="272" spans="1:16" x14ac:dyDescent="0.2">
      <c r="A272" s="216">
        <v>272</v>
      </c>
      <c r="B272" s="255">
        <v>56.8</v>
      </c>
      <c r="C272" s="210">
        <f>'soust.uk.JMK př.č.2'!$O$75+'soust.uk.JMK př.č.2'!$P$75</f>
        <v>18172</v>
      </c>
      <c r="D272" s="210">
        <f>'soust.uk.JMK př.č.2'!$L$75</f>
        <v>72</v>
      </c>
      <c r="E272" s="210">
        <f t="shared" si="12"/>
        <v>5293</v>
      </c>
      <c r="F272" s="210">
        <f t="shared" si="13"/>
        <v>3839</v>
      </c>
      <c r="G272" s="248"/>
      <c r="H272" s="249"/>
      <c r="I272" s="262"/>
      <c r="J272" s="262"/>
      <c r="K272" s="249"/>
      <c r="L272" s="220"/>
      <c r="M272" s="220"/>
      <c r="N272" s="220"/>
      <c r="P272" s="210">
        <f t="shared" si="14"/>
        <v>1382</v>
      </c>
    </row>
    <row r="273" spans="1:16" x14ac:dyDescent="0.2">
      <c r="A273" s="216">
        <v>273</v>
      </c>
      <c r="B273" s="255">
        <v>56.86</v>
      </c>
      <c r="C273" s="210">
        <f>'soust.uk.JMK př.č.2'!$O$75+'soust.uk.JMK př.č.2'!$P$75</f>
        <v>18172</v>
      </c>
      <c r="D273" s="210">
        <f>'soust.uk.JMK př.č.2'!$L$75</f>
        <v>72</v>
      </c>
      <c r="E273" s="210">
        <f t="shared" si="12"/>
        <v>5288</v>
      </c>
      <c r="F273" s="210">
        <f t="shared" si="13"/>
        <v>3835</v>
      </c>
      <c r="G273" s="248"/>
      <c r="H273" s="249"/>
      <c r="I273" s="262"/>
      <c r="J273" s="262"/>
      <c r="K273" s="249"/>
      <c r="L273" s="220"/>
      <c r="M273" s="220"/>
      <c r="N273" s="220"/>
      <c r="P273" s="210">
        <f t="shared" si="14"/>
        <v>1381</v>
      </c>
    </row>
    <row r="274" spans="1:16" x14ac:dyDescent="0.2">
      <c r="A274" s="216">
        <v>274</v>
      </c>
      <c r="B274" s="255">
        <v>56.91</v>
      </c>
      <c r="C274" s="210">
        <f>'soust.uk.JMK př.č.2'!$O$75+'soust.uk.JMK př.č.2'!$P$75</f>
        <v>18172</v>
      </c>
      <c r="D274" s="210">
        <f>'soust.uk.JMK př.č.2'!$L$75</f>
        <v>72</v>
      </c>
      <c r="E274" s="210">
        <f t="shared" si="12"/>
        <v>5284</v>
      </c>
      <c r="F274" s="210">
        <f t="shared" si="13"/>
        <v>3832</v>
      </c>
      <c r="G274" s="248"/>
      <c r="H274" s="249"/>
      <c r="I274" s="262"/>
      <c r="J274" s="262"/>
      <c r="K274" s="249"/>
      <c r="L274" s="220"/>
      <c r="M274" s="220"/>
      <c r="N274" s="220"/>
      <c r="P274" s="210">
        <f t="shared" si="14"/>
        <v>1380</v>
      </c>
    </row>
    <row r="275" spans="1:16" x14ac:dyDescent="0.2">
      <c r="A275" s="216">
        <v>275</v>
      </c>
      <c r="B275" s="255">
        <v>56.97</v>
      </c>
      <c r="C275" s="210">
        <f>'soust.uk.JMK př.č.2'!$O$75+'soust.uk.JMK př.č.2'!$P$75</f>
        <v>18172</v>
      </c>
      <c r="D275" s="210">
        <f>'soust.uk.JMK př.č.2'!$L$75</f>
        <v>72</v>
      </c>
      <c r="E275" s="210">
        <f t="shared" si="12"/>
        <v>5278</v>
      </c>
      <c r="F275" s="210">
        <f t="shared" si="13"/>
        <v>3828</v>
      </c>
      <c r="G275" s="248"/>
      <c r="H275" s="249"/>
      <c r="I275" s="262"/>
      <c r="J275" s="262"/>
      <c r="K275" s="249"/>
      <c r="L275" s="220"/>
      <c r="M275" s="220"/>
      <c r="N275" s="220"/>
      <c r="P275" s="210">
        <f t="shared" si="14"/>
        <v>1378</v>
      </c>
    </row>
    <row r="276" spans="1:16" x14ac:dyDescent="0.2">
      <c r="A276" s="216">
        <v>276</v>
      </c>
      <c r="B276" s="255">
        <v>57.02</v>
      </c>
      <c r="C276" s="210">
        <f>'soust.uk.JMK př.č.2'!$O$75+'soust.uk.JMK př.č.2'!$P$75</f>
        <v>18172</v>
      </c>
      <c r="D276" s="210">
        <f>'soust.uk.JMK př.č.2'!$L$75</f>
        <v>72</v>
      </c>
      <c r="E276" s="210">
        <f t="shared" si="12"/>
        <v>5273</v>
      </c>
      <c r="F276" s="210">
        <f t="shared" si="13"/>
        <v>3824</v>
      </c>
      <c r="G276" s="248"/>
      <c r="H276" s="249"/>
      <c r="I276" s="262"/>
      <c r="J276" s="262"/>
      <c r="K276" s="249"/>
      <c r="L276" s="220"/>
      <c r="M276" s="220"/>
      <c r="N276" s="220"/>
      <c r="P276" s="210">
        <f t="shared" si="14"/>
        <v>1377</v>
      </c>
    </row>
    <row r="277" spans="1:16" x14ac:dyDescent="0.2">
      <c r="A277" s="216">
        <v>277</v>
      </c>
      <c r="B277" s="255">
        <v>57.07</v>
      </c>
      <c r="C277" s="210">
        <f>'soust.uk.JMK př.č.2'!$O$75+'soust.uk.JMK př.č.2'!$P$75</f>
        <v>18172</v>
      </c>
      <c r="D277" s="210">
        <f>'soust.uk.JMK př.č.2'!$L$75</f>
        <v>72</v>
      </c>
      <c r="E277" s="210">
        <f t="shared" si="12"/>
        <v>5269</v>
      </c>
      <c r="F277" s="210">
        <f t="shared" si="13"/>
        <v>3821</v>
      </c>
      <c r="G277" s="248"/>
      <c r="H277" s="249"/>
      <c r="I277" s="262"/>
      <c r="J277" s="262"/>
      <c r="K277" s="249"/>
      <c r="L277" s="220"/>
      <c r="M277" s="220"/>
      <c r="N277" s="220"/>
      <c r="P277" s="210">
        <f t="shared" si="14"/>
        <v>1376</v>
      </c>
    </row>
    <row r="278" spans="1:16" x14ac:dyDescent="0.2">
      <c r="A278" s="216">
        <v>278</v>
      </c>
      <c r="B278" s="255">
        <v>57.13</v>
      </c>
      <c r="C278" s="210">
        <f>'soust.uk.JMK př.č.2'!$O$75+'soust.uk.JMK př.č.2'!$P$75</f>
        <v>18172</v>
      </c>
      <c r="D278" s="210">
        <f>'soust.uk.JMK př.č.2'!$L$75</f>
        <v>72</v>
      </c>
      <c r="E278" s="210">
        <f t="shared" si="12"/>
        <v>5263</v>
      </c>
      <c r="F278" s="210">
        <f t="shared" si="13"/>
        <v>3817</v>
      </c>
      <c r="G278" s="248"/>
      <c r="H278" s="249"/>
      <c r="I278" s="262"/>
      <c r="J278" s="262"/>
      <c r="K278" s="249"/>
      <c r="L278" s="220"/>
      <c r="M278" s="220"/>
      <c r="N278" s="220"/>
      <c r="P278" s="210">
        <f t="shared" si="14"/>
        <v>1374</v>
      </c>
    </row>
    <row r="279" spans="1:16" x14ac:dyDescent="0.2">
      <c r="A279" s="216">
        <v>279</v>
      </c>
      <c r="B279" s="255">
        <v>57.18</v>
      </c>
      <c r="C279" s="210">
        <f>'soust.uk.JMK př.č.2'!$O$75+'soust.uk.JMK př.č.2'!$P$75</f>
        <v>18172</v>
      </c>
      <c r="D279" s="210">
        <f>'soust.uk.JMK př.č.2'!$L$75</f>
        <v>72</v>
      </c>
      <c r="E279" s="210">
        <f t="shared" si="12"/>
        <v>5259</v>
      </c>
      <c r="F279" s="210">
        <f t="shared" si="13"/>
        <v>3814</v>
      </c>
      <c r="G279" s="248"/>
      <c r="H279" s="249"/>
      <c r="I279" s="262"/>
      <c r="J279" s="262"/>
      <c r="K279" s="249"/>
      <c r="L279" s="220"/>
      <c r="M279" s="220"/>
      <c r="N279" s="220"/>
      <c r="P279" s="210">
        <f t="shared" si="14"/>
        <v>1373</v>
      </c>
    </row>
    <row r="280" spans="1:16" x14ac:dyDescent="0.2">
      <c r="A280" s="216">
        <v>280</v>
      </c>
      <c r="B280" s="255">
        <v>57.24</v>
      </c>
      <c r="C280" s="210">
        <f>'soust.uk.JMK př.č.2'!$O$75+'soust.uk.JMK př.č.2'!$P$75</f>
        <v>18172</v>
      </c>
      <c r="D280" s="210">
        <f>'soust.uk.JMK př.č.2'!$L$75</f>
        <v>72</v>
      </c>
      <c r="E280" s="210">
        <f t="shared" si="12"/>
        <v>5254</v>
      </c>
      <c r="F280" s="210">
        <f t="shared" si="13"/>
        <v>3810</v>
      </c>
      <c r="G280" s="248"/>
      <c r="H280" s="249"/>
      <c r="I280" s="262"/>
      <c r="J280" s="262"/>
      <c r="K280" s="249"/>
      <c r="L280" s="220"/>
      <c r="M280" s="220"/>
      <c r="N280" s="220"/>
      <c r="P280" s="210">
        <f t="shared" si="14"/>
        <v>1372</v>
      </c>
    </row>
    <row r="281" spans="1:16" x14ac:dyDescent="0.2">
      <c r="A281" s="216">
        <v>281</v>
      </c>
      <c r="B281" s="255">
        <v>57.29</v>
      </c>
      <c r="C281" s="210">
        <f>'soust.uk.JMK př.č.2'!$O$75+'soust.uk.JMK př.č.2'!$P$75</f>
        <v>18172</v>
      </c>
      <c r="D281" s="210">
        <f>'soust.uk.JMK př.č.2'!$L$75</f>
        <v>72</v>
      </c>
      <c r="E281" s="210">
        <f t="shared" si="12"/>
        <v>5248</v>
      </c>
      <c r="F281" s="210">
        <f t="shared" si="13"/>
        <v>3806</v>
      </c>
      <c r="G281" s="248"/>
      <c r="H281" s="249"/>
      <c r="I281" s="262"/>
      <c r="J281" s="262"/>
      <c r="K281" s="249"/>
      <c r="L281" s="220"/>
      <c r="M281" s="220"/>
      <c r="N281" s="220"/>
      <c r="P281" s="210">
        <f t="shared" si="14"/>
        <v>1370</v>
      </c>
    </row>
    <row r="282" spans="1:16" x14ac:dyDescent="0.2">
      <c r="A282" s="216">
        <v>282</v>
      </c>
      <c r="B282" s="255">
        <v>57.35</v>
      </c>
      <c r="C282" s="210">
        <f>'soust.uk.JMK př.č.2'!$O$75+'soust.uk.JMK př.č.2'!$P$75</f>
        <v>18172</v>
      </c>
      <c r="D282" s="210">
        <f>'soust.uk.JMK př.č.2'!$L$75</f>
        <v>72</v>
      </c>
      <c r="E282" s="210">
        <f t="shared" si="12"/>
        <v>5243</v>
      </c>
      <c r="F282" s="210">
        <f t="shared" si="13"/>
        <v>3802</v>
      </c>
      <c r="G282" s="248"/>
      <c r="H282" s="249"/>
      <c r="I282" s="262"/>
      <c r="J282" s="262"/>
      <c r="K282" s="249"/>
      <c r="L282" s="220"/>
      <c r="M282" s="220"/>
      <c r="N282" s="220"/>
      <c r="P282" s="210">
        <f t="shared" si="14"/>
        <v>1369</v>
      </c>
    </row>
    <row r="283" spans="1:16" x14ac:dyDescent="0.2">
      <c r="A283" s="216">
        <v>283</v>
      </c>
      <c r="B283" s="255">
        <v>57.4</v>
      </c>
      <c r="C283" s="210">
        <f>'soust.uk.JMK př.č.2'!$O$75+'soust.uk.JMK př.č.2'!$P$75</f>
        <v>18172</v>
      </c>
      <c r="D283" s="210">
        <f>'soust.uk.JMK př.č.2'!$L$75</f>
        <v>72</v>
      </c>
      <c r="E283" s="210">
        <f t="shared" si="12"/>
        <v>5239</v>
      </c>
      <c r="F283" s="210">
        <f t="shared" si="13"/>
        <v>3799</v>
      </c>
      <c r="G283" s="248"/>
      <c r="H283" s="249"/>
      <c r="I283" s="262"/>
      <c r="J283" s="262"/>
      <c r="K283" s="249"/>
      <c r="L283" s="220"/>
      <c r="M283" s="220"/>
      <c r="N283" s="220"/>
      <c r="P283" s="210">
        <f t="shared" si="14"/>
        <v>1368</v>
      </c>
    </row>
    <row r="284" spans="1:16" x14ac:dyDescent="0.2">
      <c r="A284" s="216">
        <v>284</v>
      </c>
      <c r="B284" s="255">
        <v>57.45</v>
      </c>
      <c r="C284" s="210">
        <f>'soust.uk.JMK př.č.2'!$O$75+'soust.uk.JMK př.č.2'!$P$75</f>
        <v>18172</v>
      </c>
      <c r="D284" s="210">
        <f>'soust.uk.JMK př.č.2'!$L$75</f>
        <v>72</v>
      </c>
      <c r="E284" s="210">
        <f t="shared" si="12"/>
        <v>5235</v>
      </c>
      <c r="F284" s="210">
        <f t="shared" si="13"/>
        <v>3796</v>
      </c>
      <c r="G284" s="248"/>
      <c r="H284" s="249"/>
      <c r="I284" s="262"/>
      <c r="J284" s="262"/>
      <c r="K284" s="249"/>
      <c r="L284" s="220"/>
      <c r="M284" s="220"/>
      <c r="N284" s="220"/>
      <c r="P284" s="210">
        <f t="shared" si="14"/>
        <v>1367</v>
      </c>
    </row>
    <row r="285" spans="1:16" x14ac:dyDescent="0.2">
      <c r="A285" s="216">
        <v>285</v>
      </c>
      <c r="B285" s="255">
        <v>57.51</v>
      </c>
      <c r="C285" s="210">
        <f>'soust.uk.JMK př.č.2'!$O$75+'soust.uk.JMK př.č.2'!$P$75</f>
        <v>18172</v>
      </c>
      <c r="D285" s="210">
        <f>'soust.uk.JMK př.č.2'!$L$75</f>
        <v>72</v>
      </c>
      <c r="E285" s="210">
        <f t="shared" si="12"/>
        <v>5229</v>
      </c>
      <c r="F285" s="210">
        <f t="shared" si="13"/>
        <v>3792</v>
      </c>
      <c r="G285" s="248"/>
      <c r="H285" s="249"/>
      <c r="I285" s="262"/>
      <c r="J285" s="262"/>
      <c r="K285" s="249"/>
      <c r="L285" s="220"/>
      <c r="M285" s="220"/>
      <c r="N285" s="220"/>
      <c r="P285" s="210">
        <f t="shared" si="14"/>
        <v>1365</v>
      </c>
    </row>
    <row r="286" spans="1:16" x14ac:dyDescent="0.2">
      <c r="A286" s="216">
        <v>286</v>
      </c>
      <c r="B286" s="255">
        <v>57.56</v>
      </c>
      <c r="C286" s="210">
        <f>'soust.uk.JMK př.č.2'!$O$75+'soust.uk.JMK př.č.2'!$P$75</f>
        <v>18172</v>
      </c>
      <c r="D286" s="210">
        <f>'soust.uk.JMK př.č.2'!$L$75</f>
        <v>72</v>
      </c>
      <c r="E286" s="210">
        <f t="shared" si="12"/>
        <v>5224</v>
      </c>
      <c r="F286" s="210">
        <f t="shared" si="13"/>
        <v>3788</v>
      </c>
      <c r="G286" s="248"/>
      <c r="H286" s="249"/>
      <c r="I286" s="262"/>
      <c r="J286" s="262"/>
      <c r="K286" s="249"/>
      <c r="L286" s="220"/>
      <c r="M286" s="220"/>
      <c r="N286" s="220"/>
      <c r="P286" s="210">
        <f t="shared" si="14"/>
        <v>1364</v>
      </c>
    </row>
    <row r="287" spans="1:16" x14ac:dyDescent="0.2">
      <c r="A287" s="216">
        <v>287</v>
      </c>
      <c r="B287" s="255">
        <v>57.62</v>
      </c>
      <c r="C287" s="210">
        <f>'soust.uk.JMK př.č.2'!$O$75+'soust.uk.JMK př.č.2'!$P$75</f>
        <v>18172</v>
      </c>
      <c r="D287" s="210">
        <f>'soust.uk.JMK př.č.2'!$L$75</f>
        <v>72</v>
      </c>
      <c r="E287" s="210">
        <f t="shared" si="12"/>
        <v>5220</v>
      </c>
      <c r="F287" s="210">
        <f t="shared" si="13"/>
        <v>3785</v>
      </c>
      <c r="G287" s="248"/>
      <c r="H287" s="249"/>
      <c r="I287" s="262"/>
      <c r="J287" s="262"/>
      <c r="K287" s="249"/>
      <c r="L287" s="220"/>
      <c r="M287" s="220"/>
      <c r="N287" s="220"/>
      <c r="P287" s="210">
        <f t="shared" si="14"/>
        <v>1363</v>
      </c>
    </row>
    <row r="288" spans="1:16" x14ac:dyDescent="0.2">
      <c r="A288" s="216">
        <v>288</v>
      </c>
      <c r="B288" s="255">
        <v>57.67</v>
      </c>
      <c r="C288" s="210">
        <f>'soust.uk.JMK př.č.2'!$O$75+'soust.uk.JMK př.č.2'!$P$75</f>
        <v>18172</v>
      </c>
      <c r="D288" s="210">
        <f>'soust.uk.JMK př.č.2'!$L$75</f>
        <v>72</v>
      </c>
      <c r="E288" s="210">
        <f t="shared" si="12"/>
        <v>5214</v>
      </c>
      <c r="F288" s="210">
        <f t="shared" si="13"/>
        <v>3781</v>
      </c>
      <c r="G288" s="248"/>
      <c r="H288" s="249"/>
      <c r="I288" s="262"/>
      <c r="J288" s="262"/>
      <c r="K288" s="249"/>
      <c r="L288" s="220"/>
      <c r="M288" s="220"/>
      <c r="N288" s="220"/>
      <c r="P288" s="210">
        <f t="shared" si="14"/>
        <v>1361</v>
      </c>
    </row>
    <row r="289" spans="1:16" x14ac:dyDescent="0.2">
      <c r="A289" s="216">
        <v>289</v>
      </c>
      <c r="B289" s="255">
        <v>57.72</v>
      </c>
      <c r="C289" s="210">
        <f>'soust.uk.JMK př.č.2'!$O$75+'soust.uk.JMK př.č.2'!$P$75</f>
        <v>18172</v>
      </c>
      <c r="D289" s="210">
        <f>'soust.uk.JMK př.č.2'!$L$75</f>
        <v>72</v>
      </c>
      <c r="E289" s="210">
        <f t="shared" si="12"/>
        <v>5210</v>
      </c>
      <c r="F289" s="210">
        <f t="shared" si="13"/>
        <v>3778</v>
      </c>
      <c r="G289" s="248"/>
      <c r="H289" s="249"/>
      <c r="I289" s="262"/>
      <c r="J289" s="262"/>
      <c r="K289" s="249"/>
      <c r="L289" s="220"/>
      <c r="M289" s="220"/>
      <c r="N289" s="220"/>
      <c r="P289" s="210">
        <f t="shared" si="14"/>
        <v>1360</v>
      </c>
    </row>
    <row r="290" spans="1:16" x14ac:dyDescent="0.2">
      <c r="A290" s="216">
        <v>290</v>
      </c>
      <c r="B290" s="255">
        <v>57.78</v>
      </c>
      <c r="C290" s="210">
        <f>'soust.uk.JMK př.č.2'!$O$75+'soust.uk.JMK př.č.2'!$P$75</f>
        <v>18172</v>
      </c>
      <c r="D290" s="210">
        <f>'soust.uk.JMK př.č.2'!$L$75</f>
        <v>72</v>
      </c>
      <c r="E290" s="210">
        <f t="shared" si="12"/>
        <v>5205</v>
      </c>
      <c r="F290" s="210">
        <f t="shared" si="13"/>
        <v>3774</v>
      </c>
      <c r="G290" s="248"/>
      <c r="H290" s="249"/>
      <c r="I290" s="262"/>
      <c r="J290" s="262"/>
      <c r="K290" s="249"/>
      <c r="L290" s="220"/>
      <c r="M290" s="220"/>
      <c r="N290" s="220"/>
      <c r="P290" s="210">
        <f t="shared" si="14"/>
        <v>1359</v>
      </c>
    </row>
    <row r="291" spans="1:16" x14ac:dyDescent="0.2">
      <c r="A291" s="216">
        <v>291</v>
      </c>
      <c r="B291" s="255">
        <v>57.83</v>
      </c>
      <c r="C291" s="210">
        <f>'soust.uk.JMK př.č.2'!$O$75+'soust.uk.JMK př.č.2'!$P$75</f>
        <v>18172</v>
      </c>
      <c r="D291" s="210">
        <f>'soust.uk.JMK př.č.2'!$L$75</f>
        <v>72</v>
      </c>
      <c r="E291" s="210">
        <f t="shared" si="12"/>
        <v>5201</v>
      </c>
      <c r="F291" s="210">
        <f t="shared" si="13"/>
        <v>3771</v>
      </c>
      <c r="G291" s="248"/>
      <c r="H291" s="249"/>
      <c r="I291" s="262"/>
      <c r="J291" s="262"/>
      <c r="K291" s="249"/>
      <c r="L291" s="220"/>
      <c r="M291" s="220"/>
      <c r="N291" s="220"/>
      <c r="P291" s="210">
        <f t="shared" si="14"/>
        <v>1358</v>
      </c>
    </row>
    <row r="292" spans="1:16" x14ac:dyDescent="0.2">
      <c r="A292" s="216">
        <v>292</v>
      </c>
      <c r="B292" s="255">
        <v>57.88</v>
      </c>
      <c r="C292" s="210">
        <f>'soust.uk.JMK př.č.2'!$O$75+'soust.uk.JMK př.č.2'!$P$75</f>
        <v>18172</v>
      </c>
      <c r="D292" s="210">
        <f>'soust.uk.JMK př.č.2'!$L$75</f>
        <v>72</v>
      </c>
      <c r="E292" s="210">
        <f t="shared" si="12"/>
        <v>5196</v>
      </c>
      <c r="F292" s="210">
        <f t="shared" si="13"/>
        <v>3768</v>
      </c>
      <c r="G292" s="248"/>
      <c r="H292" s="249"/>
      <c r="I292" s="262"/>
      <c r="J292" s="262"/>
      <c r="K292" s="249"/>
      <c r="L292" s="220"/>
      <c r="M292" s="220"/>
      <c r="N292" s="220"/>
      <c r="P292" s="210">
        <f t="shared" si="14"/>
        <v>1356</v>
      </c>
    </row>
    <row r="293" spans="1:16" x14ac:dyDescent="0.2">
      <c r="A293" s="216">
        <v>293</v>
      </c>
      <c r="B293" s="255">
        <v>57.94</v>
      </c>
      <c r="C293" s="210">
        <f>'soust.uk.JMK př.č.2'!$O$75+'soust.uk.JMK př.č.2'!$P$75</f>
        <v>18172</v>
      </c>
      <c r="D293" s="210">
        <f>'soust.uk.JMK př.č.2'!$L$75</f>
        <v>72</v>
      </c>
      <c r="E293" s="210">
        <f t="shared" si="12"/>
        <v>5191</v>
      </c>
      <c r="F293" s="210">
        <f t="shared" si="13"/>
        <v>3764</v>
      </c>
      <c r="G293" s="248"/>
      <c r="H293" s="249"/>
      <c r="I293" s="262"/>
      <c r="J293" s="262"/>
      <c r="K293" s="249"/>
      <c r="L293" s="220"/>
      <c r="M293" s="220"/>
      <c r="N293" s="220"/>
      <c r="P293" s="210">
        <f t="shared" si="14"/>
        <v>1355</v>
      </c>
    </row>
    <row r="294" spans="1:16" x14ac:dyDescent="0.2">
      <c r="A294" s="216">
        <v>294</v>
      </c>
      <c r="B294" s="255">
        <v>57.99</v>
      </c>
      <c r="C294" s="210">
        <f>'soust.uk.JMK př.č.2'!$O$75+'soust.uk.JMK př.č.2'!$P$75</f>
        <v>18172</v>
      </c>
      <c r="D294" s="210">
        <f>'soust.uk.JMK př.č.2'!$L$75</f>
        <v>72</v>
      </c>
      <c r="E294" s="210">
        <f t="shared" si="12"/>
        <v>5186</v>
      </c>
      <c r="F294" s="210">
        <f t="shared" si="13"/>
        <v>3760</v>
      </c>
      <c r="G294" s="248"/>
      <c r="H294" s="249"/>
      <c r="I294" s="262"/>
      <c r="J294" s="262"/>
      <c r="K294" s="249"/>
      <c r="L294" s="220"/>
      <c r="M294" s="220"/>
      <c r="N294" s="220"/>
      <c r="P294" s="210">
        <f t="shared" si="14"/>
        <v>1354</v>
      </c>
    </row>
    <row r="295" spans="1:16" x14ac:dyDescent="0.2">
      <c r="A295" s="216">
        <v>295</v>
      </c>
      <c r="B295" s="255">
        <v>58.04</v>
      </c>
      <c r="C295" s="210">
        <f>'soust.uk.JMK př.č.2'!$O$75+'soust.uk.JMK př.č.2'!$P$75</f>
        <v>18172</v>
      </c>
      <c r="D295" s="210">
        <f>'soust.uk.JMK př.č.2'!$L$75</f>
        <v>72</v>
      </c>
      <c r="E295" s="210">
        <f t="shared" si="12"/>
        <v>5182</v>
      </c>
      <c r="F295" s="210">
        <f t="shared" si="13"/>
        <v>3757</v>
      </c>
      <c r="G295" s="248"/>
      <c r="H295" s="249"/>
      <c r="I295" s="262"/>
      <c r="J295" s="262"/>
      <c r="K295" s="249"/>
      <c r="L295" s="220"/>
      <c r="M295" s="220"/>
      <c r="N295" s="220"/>
      <c r="P295" s="210">
        <f t="shared" si="14"/>
        <v>1353</v>
      </c>
    </row>
    <row r="296" spans="1:16" x14ac:dyDescent="0.2">
      <c r="A296" s="216">
        <v>296</v>
      </c>
      <c r="B296" s="255">
        <v>58.1</v>
      </c>
      <c r="C296" s="210">
        <f>'soust.uk.JMK př.č.2'!$O$75+'soust.uk.JMK př.č.2'!$P$75</f>
        <v>18172</v>
      </c>
      <c r="D296" s="210">
        <f>'soust.uk.JMK př.č.2'!$L$75</f>
        <v>72</v>
      </c>
      <c r="E296" s="210">
        <f t="shared" si="12"/>
        <v>5176</v>
      </c>
      <c r="F296" s="210">
        <f t="shared" si="13"/>
        <v>3753</v>
      </c>
      <c r="G296" s="248"/>
      <c r="H296" s="249"/>
      <c r="I296" s="262"/>
      <c r="J296" s="262"/>
      <c r="K296" s="249"/>
      <c r="L296" s="220"/>
      <c r="M296" s="220"/>
      <c r="N296" s="220"/>
      <c r="P296" s="210">
        <f t="shared" si="14"/>
        <v>1351</v>
      </c>
    </row>
    <row r="297" spans="1:16" x14ac:dyDescent="0.2">
      <c r="A297" s="216">
        <v>297</v>
      </c>
      <c r="B297" s="255">
        <v>58.15</v>
      </c>
      <c r="C297" s="210">
        <f>'soust.uk.JMK př.č.2'!$O$75+'soust.uk.JMK př.č.2'!$P$75</f>
        <v>18172</v>
      </c>
      <c r="D297" s="210">
        <f>'soust.uk.JMK př.č.2'!$L$75</f>
        <v>72</v>
      </c>
      <c r="E297" s="210">
        <f t="shared" si="12"/>
        <v>5172</v>
      </c>
      <c r="F297" s="210">
        <f t="shared" si="13"/>
        <v>3750</v>
      </c>
      <c r="G297" s="248"/>
      <c r="H297" s="249"/>
      <c r="I297" s="262"/>
      <c r="J297" s="262"/>
      <c r="K297" s="249"/>
      <c r="L297" s="220"/>
      <c r="M297" s="220"/>
      <c r="N297" s="220"/>
      <c r="P297" s="210">
        <f t="shared" si="14"/>
        <v>1350</v>
      </c>
    </row>
    <row r="298" spans="1:16" x14ac:dyDescent="0.2">
      <c r="A298" s="216">
        <v>298</v>
      </c>
      <c r="B298" s="255">
        <v>58.2</v>
      </c>
      <c r="C298" s="210">
        <f>'soust.uk.JMK př.č.2'!$O$75+'soust.uk.JMK př.č.2'!$P$75</f>
        <v>18172</v>
      </c>
      <c r="D298" s="210">
        <f>'soust.uk.JMK př.č.2'!$L$75</f>
        <v>72</v>
      </c>
      <c r="E298" s="210">
        <f t="shared" si="12"/>
        <v>5168</v>
      </c>
      <c r="F298" s="210">
        <f t="shared" si="13"/>
        <v>3747</v>
      </c>
      <c r="G298" s="248"/>
      <c r="H298" s="249"/>
      <c r="I298" s="262"/>
      <c r="J298" s="262"/>
      <c r="K298" s="249"/>
      <c r="L298" s="220"/>
      <c r="M298" s="220"/>
      <c r="N298" s="220"/>
      <c r="P298" s="210">
        <f t="shared" si="14"/>
        <v>1349</v>
      </c>
    </row>
    <row r="299" spans="1:16" x14ac:dyDescent="0.2">
      <c r="A299" s="216">
        <v>299</v>
      </c>
      <c r="B299" s="255">
        <v>58.26</v>
      </c>
      <c r="C299" s="210">
        <f>'soust.uk.JMK př.č.2'!$O$75+'soust.uk.JMK př.č.2'!$P$75</f>
        <v>18172</v>
      </c>
      <c r="D299" s="210">
        <f>'soust.uk.JMK př.č.2'!$L$75</f>
        <v>72</v>
      </c>
      <c r="E299" s="210">
        <f t="shared" si="12"/>
        <v>5162</v>
      </c>
      <c r="F299" s="210">
        <f t="shared" si="13"/>
        <v>3743</v>
      </c>
      <c r="G299" s="248"/>
      <c r="H299" s="249"/>
      <c r="I299" s="262"/>
      <c r="J299" s="262"/>
      <c r="K299" s="249"/>
      <c r="L299" s="220"/>
      <c r="M299" s="220"/>
      <c r="N299" s="220"/>
      <c r="P299" s="210">
        <f t="shared" si="14"/>
        <v>1347</v>
      </c>
    </row>
    <row r="300" spans="1:16" x14ac:dyDescent="0.2">
      <c r="A300" s="216">
        <v>300</v>
      </c>
      <c r="B300" s="255">
        <v>58.31</v>
      </c>
      <c r="C300" s="210">
        <f>'soust.uk.JMK př.č.2'!$O$75+'soust.uk.JMK př.č.2'!$P$75</f>
        <v>18172</v>
      </c>
      <c r="D300" s="210">
        <f>'soust.uk.JMK př.č.2'!$L$75</f>
        <v>72</v>
      </c>
      <c r="E300" s="210">
        <f t="shared" si="12"/>
        <v>5158</v>
      </c>
      <c r="F300" s="210">
        <f t="shared" si="13"/>
        <v>3740</v>
      </c>
      <c r="G300" s="248"/>
      <c r="H300" s="249"/>
      <c r="I300" s="262"/>
      <c r="J300" s="262"/>
      <c r="K300" s="249"/>
      <c r="L300" s="220"/>
      <c r="M300" s="220"/>
      <c r="N300" s="220"/>
      <c r="P300" s="210">
        <f t="shared" si="14"/>
        <v>1346</v>
      </c>
    </row>
    <row r="301" spans="1:16" x14ac:dyDescent="0.2">
      <c r="A301" s="216">
        <v>301</v>
      </c>
      <c r="B301" s="255">
        <v>58.36</v>
      </c>
      <c r="C301" s="210">
        <f>'soust.uk.JMK př.č.2'!$O$75+'soust.uk.JMK př.č.2'!$P$75</f>
        <v>18172</v>
      </c>
      <c r="D301" s="210">
        <f>'soust.uk.JMK př.č.2'!$L$75</f>
        <v>72</v>
      </c>
      <c r="E301" s="210">
        <f t="shared" si="12"/>
        <v>5154</v>
      </c>
      <c r="F301" s="210">
        <f t="shared" si="13"/>
        <v>3737</v>
      </c>
      <c r="G301" s="248"/>
      <c r="H301" s="249"/>
      <c r="I301" s="262"/>
      <c r="J301" s="262"/>
      <c r="K301" s="249"/>
      <c r="L301" s="220"/>
      <c r="M301" s="220"/>
      <c r="N301" s="220"/>
      <c r="P301" s="210">
        <f t="shared" si="14"/>
        <v>1345</v>
      </c>
    </row>
    <row r="302" spans="1:16" x14ac:dyDescent="0.2">
      <c r="A302" s="216">
        <v>302</v>
      </c>
      <c r="B302" s="255">
        <v>58.41</v>
      </c>
      <c r="C302" s="210">
        <f>'soust.uk.JMK př.č.2'!$O$75+'soust.uk.JMK př.č.2'!$P$75</f>
        <v>18172</v>
      </c>
      <c r="D302" s="210">
        <f>'soust.uk.JMK př.č.2'!$L$75</f>
        <v>72</v>
      </c>
      <c r="E302" s="210">
        <f t="shared" si="12"/>
        <v>5149</v>
      </c>
      <c r="F302" s="210">
        <f t="shared" si="13"/>
        <v>3733</v>
      </c>
      <c r="G302" s="248"/>
      <c r="H302" s="249"/>
      <c r="I302" s="262"/>
      <c r="J302" s="262"/>
      <c r="K302" s="249"/>
      <c r="L302" s="220"/>
      <c r="M302" s="220"/>
      <c r="N302" s="220"/>
      <c r="P302" s="210">
        <f t="shared" si="14"/>
        <v>1344</v>
      </c>
    </row>
    <row r="303" spans="1:16" x14ac:dyDescent="0.2">
      <c r="A303" s="216">
        <v>303</v>
      </c>
      <c r="B303" s="255">
        <v>58.47</v>
      </c>
      <c r="C303" s="210">
        <f>'soust.uk.JMK př.č.2'!$O$75+'soust.uk.JMK př.č.2'!$P$75</f>
        <v>18172</v>
      </c>
      <c r="D303" s="210">
        <f>'soust.uk.JMK př.č.2'!$L$75</f>
        <v>72</v>
      </c>
      <c r="E303" s="210">
        <f t="shared" si="12"/>
        <v>5145</v>
      </c>
      <c r="F303" s="210">
        <f t="shared" si="13"/>
        <v>3730</v>
      </c>
      <c r="G303" s="248"/>
      <c r="H303" s="249"/>
      <c r="I303" s="262"/>
      <c r="J303" s="262"/>
      <c r="K303" s="249"/>
      <c r="L303" s="220"/>
      <c r="M303" s="220"/>
      <c r="N303" s="220"/>
      <c r="P303" s="210">
        <f t="shared" si="14"/>
        <v>1343</v>
      </c>
    </row>
    <row r="304" spans="1:16" x14ac:dyDescent="0.2">
      <c r="A304" s="216">
        <v>304</v>
      </c>
      <c r="B304" s="255">
        <v>58.52</v>
      </c>
      <c r="C304" s="210">
        <f>'soust.uk.JMK př.č.2'!$O$75+'soust.uk.JMK př.č.2'!$P$75</f>
        <v>18172</v>
      </c>
      <c r="D304" s="210">
        <f>'soust.uk.JMK př.č.2'!$L$75</f>
        <v>72</v>
      </c>
      <c r="E304" s="210">
        <f t="shared" si="12"/>
        <v>5139</v>
      </c>
      <c r="F304" s="210">
        <f t="shared" si="13"/>
        <v>3726</v>
      </c>
      <c r="G304" s="248"/>
      <c r="H304" s="249"/>
      <c r="I304" s="262"/>
      <c r="J304" s="262"/>
      <c r="K304" s="249"/>
      <c r="L304" s="220"/>
      <c r="M304" s="220"/>
      <c r="N304" s="220"/>
      <c r="P304" s="210">
        <f t="shared" si="14"/>
        <v>1341</v>
      </c>
    </row>
    <row r="305" spans="1:16" x14ac:dyDescent="0.2">
      <c r="A305" s="216">
        <v>305</v>
      </c>
      <c r="B305" s="255">
        <v>58.57</v>
      </c>
      <c r="C305" s="210">
        <f>'soust.uk.JMK př.č.2'!$O$75+'soust.uk.JMK př.č.2'!$P$75</f>
        <v>18172</v>
      </c>
      <c r="D305" s="210">
        <f>'soust.uk.JMK př.č.2'!$L$75</f>
        <v>72</v>
      </c>
      <c r="E305" s="210">
        <f t="shared" si="12"/>
        <v>5135</v>
      </c>
      <c r="F305" s="210">
        <f t="shared" si="13"/>
        <v>3723</v>
      </c>
      <c r="G305" s="248"/>
      <c r="H305" s="249"/>
      <c r="I305" s="262"/>
      <c r="J305" s="262"/>
      <c r="K305" s="249"/>
      <c r="L305" s="220"/>
      <c r="M305" s="220"/>
      <c r="N305" s="220"/>
      <c r="P305" s="210">
        <f t="shared" si="14"/>
        <v>1340</v>
      </c>
    </row>
    <row r="306" spans="1:16" x14ac:dyDescent="0.2">
      <c r="A306" s="216">
        <v>306</v>
      </c>
      <c r="B306" s="255">
        <v>58.62</v>
      </c>
      <c r="C306" s="210">
        <f>'soust.uk.JMK př.č.2'!$O$75+'soust.uk.JMK př.č.2'!$P$75</f>
        <v>18172</v>
      </c>
      <c r="D306" s="210">
        <f>'soust.uk.JMK př.č.2'!$L$75</f>
        <v>72</v>
      </c>
      <c r="E306" s="210">
        <f t="shared" si="12"/>
        <v>5131</v>
      </c>
      <c r="F306" s="210">
        <f t="shared" si="13"/>
        <v>3720</v>
      </c>
      <c r="G306" s="248"/>
      <c r="H306" s="249"/>
      <c r="I306" s="262"/>
      <c r="J306" s="262"/>
      <c r="K306" s="249"/>
      <c r="L306" s="220"/>
      <c r="M306" s="220"/>
      <c r="N306" s="220"/>
      <c r="P306" s="210">
        <f t="shared" si="14"/>
        <v>1339</v>
      </c>
    </row>
    <row r="307" spans="1:16" x14ac:dyDescent="0.2">
      <c r="A307" s="216">
        <v>307</v>
      </c>
      <c r="B307" s="255">
        <v>58.68</v>
      </c>
      <c r="C307" s="210">
        <f>'soust.uk.JMK př.č.2'!$O$75+'soust.uk.JMK př.č.2'!$P$75</f>
        <v>18172</v>
      </c>
      <c r="D307" s="210">
        <f>'soust.uk.JMK př.č.2'!$L$75</f>
        <v>72</v>
      </c>
      <c r="E307" s="210">
        <f t="shared" si="12"/>
        <v>5126</v>
      </c>
      <c r="F307" s="210">
        <f t="shared" si="13"/>
        <v>3716</v>
      </c>
      <c r="G307" s="248"/>
      <c r="H307" s="249"/>
      <c r="I307" s="262"/>
      <c r="J307" s="262"/>
      <c r="K307" s="249"/>
      <c r="L307" s="220"/>
      <c r="M307" s="220"/>
      <c r="N307" s="220"/>
      <c r="P307" s="210">
        <f t="shared" si="14"/>
        <v>1338</v>
      </c>
    </row>
    <row r="308" spans="1:16" x14ac:dyDescent="0.2">
      <c r="A308" s="216">
        <v>308</v>
      </c>
      <c r="B308" s="255">
        <v>58.73</v>
      </c>
      <c r="C308" s="210">
        <f>'soust.uk.JMK př.č.2'!$O$75+'soust.uk.JMK př.č.2'!$P$75</f>
        <v>18172</v>
      </c>
      <c r="D308" s="210">
        <f>'soust.uk.JMK př.č.2'!$L$75</f>
        <v>72</v>
      </c>
      <c r="E308" s="210">
        <f t="shared" si="12"/>
        <v>5122</v>
      </c>
      <c r="F308" s="210">
        <f t="shared" si="13"/>
        <v>3713</v>
      </c>
      <c r="G308" s="248"/>
      <c r="H308" s="249"/>
      <c r="I308" s="262"/>
      <c r="J308" s="262"/>
      <c r="K308" s="249"/>
      <c r="L308" s="220"/>
      <c r="M308" s="220"/>
      <c r="N308" s="220"/>
      <c r="P308" s="210">
        <f t="shared" si="14"/>
        <v>1337</v>
      </c>
    </row>
    <row r="309" spans="1:16" x14ac:dyDescent="0.2">
      <c r="A309" s="216">
        <v>309</v>
      </c>
      <c r="B309" s="255">
        <v>58.78</v>
      </c>
      <c r="C309" s="210">
        <f>'soust.uk.JMK př.č.2'!$O$75+'soust.uk.JMK př.č.2'!$P$75</f>
        <v>18172</v>
      </c>
      <c r="D309" s="210">
        <f>'soust.uk.JMK př.č.2'!$L$75</f>
        <v>72</v>
      </c>
      <c r="E309" s="210">
        <f t="shared" si="12"/>
        <v>5118</v>
      </c>
      <c r="F309" s="210">
        <f t="shared" si="13"/>
        <v>3710</v>
      </c>
      <c r="G309" s="248"/>
      <c r="H309" s="249"/>
      <c r="I309" s="262"/>
      <c r="J309" s="262"/>
      <c r="K309" s="249"/>
      <c r="L309" s="220"/>
      <c r="M309" s="220"/>
      <c r="N309" s="220"/>
      <c r="P309" s="210">
        <f t="shared" si="14"/>
        <v>1336</v>
      </c>
    </row>
    <row r="310" spans="1:16" x14ac:dyDescent="0.2">
      <c r="A310" s="216">
        <v>310</v>
      </c>
      <c r="B310" s="255">
        <v>58.83</v>
      </c>
      <c r="C310" s="210">
        <f>'soust.uk.JMK př.č.2'!$O$75+'soust.uk.JMK př.č.2'!$P$75</f>
        <v>18172</v>
      </c>
      <c r="D310" s="210">
        <f>'soust.uk.JMK př.č.2'!$L$75</f>
        <v>72</v>
      </c>
      <c r="E310" s="210">
        <f t="shared" si="12"/>
        <v>5114</v>
      </c>
      <c r="F310" s="210">
        <f t="shared" si="13"/>
        <v>3707</v>
      </c>
      <c r="G310" s="248"/>
      <c r="H310" s="249"/>
      <c r="I310" s="262"/>
      <c r="J310" s="262"/>
      <c r="K310" s="249"/>
      <c r="L310" s="220"/>
      <c r="M310" s="220"/>
      <c r="N310" s="220"/>
      <c r="P310" s="210">
        <f t="shared" si="14"/>
        <v>1335</v>
      </c>
    </row>
    <row r="311" spans="1:16" x14ac:dyDescent="0.2">
      <c r="A311" s="216">
        <v>311</v>
      </c>
      <c r="B311" s="255">
        <v>58.88</v>
      </c>
      <c r="C311" s="210">
        <f>'soust.uk.JMK př.č.2'!$O$75+'soust.uk.JMK př.č.2'!$P$75</f>
        <v>18172</v>
      </c>
      <c r="D311" s="210">
        <f>'soust.uk.JMK př.č.2'!$L$75</f>
        <v>72</v>
      </c>
      <c r="E311" s="210">
        <f t="shared" si="12"/>
        <v>5109</v>
      </c>
      <c r="F311" s="210">
        <f t="shared" si="13"/>
        <v>3704</v>
      </c>
      <c r="G311" s="248"/>
      <c r="H311" s="249"/>
      <c r="I311" s="262"/>
      <c r="J311" s="262"/>
      <c r="K311" s="249"/>
      <c r="L311" s="220"/>
      <c r="M311" s="220"/>
      <c r="N311" s="220"/>
      <c r="P311" s="210">
        <f t="shared" si="14"/>
        <v>1333</v>
      </c>
    </row>
    <row r="312" spans="1:16" x14ac:dyDescent="0.2">
      <c r="A312" s="216">
        <v>312</v>
      </c>
      <c r="B312" s="255">
        <v>58.93</v>
      </c>
      <c r="C312" s="210">
        <f>'soust.uk.JMK př.č.2'!$O$75+'soust.uk.JMK př.č.2'!$P$75</f>
        <v>18172</v>
      </c>
      <c r="D312" s="210">
        <f>'soust.uk.JMK př.č.2'!$L$75</f>
        <v>72</v>
      </c>
      <c r="E312" s="210">
        <f t="shared" si="12"/>
        <v>5104</v>
      </c>
      <c r="F312" s="210">
        <f t="shared" si="13"/>
        <v>3700</v>
      </c>
      <c r="G312" s="248"/>
      <c r="H312" s="249"/>
      <c r="I312" s="262"/>
      <c r="J312" s="262"/>
      <c r="K312" s="249"/>
      <c r="L312" s="220"/>
      <c r="M312" s="220"/>
      <c r="N312" s="220"/>
      <c r="P312" s="210">
        <f t="shared" si="14"/>
        <v>1332</v>
      </c>
    </row>
    <row r="313" spans="1:16" x14ac:dyDescent="0.2">
      <c r="A313" s="216">
        <v>313</v>
      </c>
      <c r="B313" s="255">
        <v>58.99</v>
      </c>
      <c r="C313" s="210">
        <f>'soust.uk.JMK př.č.2'!$O$75+'soust.uk.JMK př.č.2'!$P$75</f>
        <v>18172</v>
      </c>
      <c r="D313" s="210">
        <f>'soust.uk.JMK př.č.2'!$L$75</f>
        <v>72</v>
      </c>
      <c r="E313" s="210">
        <f t="shared" si="12"/>
        <v>5100</v>
      </c>
      <c r="F313" s="210">
        <f t="shared" si="13"/>
        <v>3697</v>
      </c>
      <c r="G313" s="248"/>
      <c r="H313" s="249"/>
      <c r="I313" s="262"/>
      <c r="J313" s="262"/>
      <c r="K313" s="249"/>
      <c r="L313" s="220"/>
      <c r="M313" s="220"/>
      <c r="N313" s="220"/>
      <c r="P313" s="210">
        <f t="shared" si="14"/>
        <v>1331</v>
      </c>
    </row>
    <row r="314" spans="1:16" x14ac:dyDescent="0.2">
      <c r="A314" s="216">
        <v>314</v>
      </c>
      <c r="B314" s="255">
        <v>59.04</v>
      </c>
      <c r="C314" s="210">
        <f>'soust.uk.JMK př.č.2'!$O$75+'soust.uk.JMK př.č.2'!$P$75</f>
        <v>18172</v>
      </c>
      <c r="D314" s="210">
        <f>'soust.uk.JMK př.č.2'!$L$75</f>
        <v>72</v>
      </c>
      <c r="E314" s="210">
        <f t="shared" si="12"/>
        <v>5094</v>
      </c>
      <c r="F314" s="210">
        <f t="shared" si="13"/>
        <v>3693</v>
      </c>
      <c r="G314" s="248"/>
      <c r="H314" s="249"/>
      <c r="I314" s="262"/>
      <c r="J314" s="262"/>
      <c r="K314" s="249"/>
      <c r="L314" s="220"/>
      <c r="M314" s="220"/>
      <c r="N314" s="220"/>
      <c r="P314" s="210">
        <f t="shared" si="14"/>
        <v>1329</v>
      </c>
    </row>
    <row r="315" spans="1:16" x14ac:dyDescent="0.2">
      <c r="A315" s="216">
        <v>315</v>
      </c>
      <c r="B315" s="255">
        <v>59.09</v>
      </c>
      <c r="C315" s="210">
        <f>'soust.uk.JMK př.č.2'!$O$75+'soust.uk.JMK př.č.2'!$P$75</f>
        <v>18172</v>
      </c>
      <c r="D315" s="210">
        <f>'soust.uk.JMK př.č.2'!$L$75</f>
        <v>72</v>
      </c>
      <c r="E315" s="210">
        <f t="shared" si="12"/>
        <v>5090</v>
      </c>
      <c r="F315" s="210">
        <f t="shared" si="13"/>
        <v>3690</v>
      </c>
      <c r="G315" s="248"/>
      <c r="H315" s="249"/>
      <c r="I315" s="262"/>
      <c r="J315" s="262"/>
      <c r="K315" s="249"/>
      <c r="L315" s="220"/>
      <c r="M315" s="220"/>
      <c r="N315" s="220"/>
      <c r="P315" s="210">
        <f t="shared" si="14"/>
        <v>1328</v>
      </c>
    </row>
    <row r="316" spans="1:16" x14ac:dyDescent="0.2">
      <c r="A316" s="216">
        <v>316</v>
      </c>
      <c r="B316" s="255">
        <v>59.14</v>
      </c>
      <c r="C316" s="210">
        <f>'soust.uk.JMK př.č.2'!$O$75+'soust.uk.JMK př.č.2'!$P$75</f>
        <v>18172</v>
      </c>
      <c r="D316" s="210">
        <f>'soust.uk.JMK př.č.2'!$L$75</f>
        <v>72</v>
      </c>
      <c r="E316" s="210">
        <f t="shared" si="12"/>
        <v>5086</v>
      </c>
      <c r="F316" s="210">
        <f t="shared" si="13"/>
        <v>3687</v>
      </c>
      <c r="G316" s="248"/>
      <c r="H316" s="249"/>
      <c r="I316" s="262"/>
      <c r="J316" s="262"/>
      <c r="K316" s="249"/>
      <c r="L316" s="220"/>
      <c r="M316" s="220"/>
      <c r="N316" s="220"/>
      <c r="P316" s="210">
        <f t="shared" si="14"/>
        <v>1327</v>
      </c>
    </row>
    <row r="317" spans="1:16" x14ac:dyDescent="0.2">
      <c r="A317" s="216">
        <v>317</v>
      </c>
      <c r="B317" s="255">
        <v>59.19</v>
      </c>
      <c r="C317" s="210">
        <f>'soust.uk.JMK př.č.2'!$O$75+'soust.uk.JMK př.č.2'!$P$75</f>
        <v>18172</v>
      </c>
      <c r="D317" s="210">
        <f>'soust.uk.JMK př.č.2'!$L$75</f>
        <v>72</v>
      </c>
      <c r="E317" s="210">
        <f t="shared" si="12"/>
        <v>5082</v>
      </c>
      <c r="F317" s="210">
        <f t="shared" si="13"/>
        <v>3684</v>
      </c>
      <c r="G317" s="248"/>
      <c r="H317" s="249"/>
      <c r="I317" s="262"/>
      <c r="J317" s="262"/>
      <c r="K317" s="249"/>
      <c r="L317" s="220"/>
      <c r="M317" s="220"/>
      <c r="N317" s="220"/>
      <c r="P317" s="210">
        <f t="shared" si="14"/>
        <v>1326</v>
      </c>
    </row>
    <row r="318" spans="1:16" x14ac:dyDescent="0.2">
      <c r="A318" s="216">
        <v>318</v>
      </c>
      <c r="B318" s="255">
        <v>59.24</v>
      </c>
      <c r="C318" s="210">
        <f>'soust.uk.JMK př.č.2'!$O$75+'soust.uk.JMK př.č.2'!$P$75</f>
        <v>18172</v>
      </c>
      <c r="D318" s="210">
        <f>'soust.uk.JMK př.č.2'!$L$75</f>
        <v>72</v>
      </c>
      <c r="E318" s="210">
        <f t="shared" si="12"/>
        <v>5078</v>
      </c>
      <c r="F318" s="210">
        <f t="shared" si="13"/>
        <v>3681</v>
      </c>
      <c r="G318" s="248"/>
      <c r="H318" s="249"/>
      <c r="I318" s="262"/>
      <c r="J318" s="262"/>
      <c r="K318" s="249"/>
      <c r="L318" s="220"/>
      <c r="M318" s="220"/>
      <c r="N318" s="220"/>
      <c r="P318" s="210">
        <f t="shared" si="14"/>
        <v>1325</v>
      </c>
    </row>
    <row r="319" spans="1:16" x14ac:dyDescent="0.2">
      <c r="A319" s="216">
        <v>319</v>
      </c>
      <c r="B319" s="255">
        <v>59.29</v>
      </c>
      <c r="C319" s="210">
        <f>'soust.uk.JMK př.č.2'!$O$75+'soust.uk.JMK př.č.2'!$P$75</f>
        <v>18172</v>
      </c>
      <c r="D319" s="210">
        <f>'soust.uk.JMK př.č.2'!$L$75</f>
        <v>72</v>
      </c>
      <c r="E319" s="210">
        <f t="shared" si="12"/>
        <v>5074</v>
      </c>
      <c r="F319" s="210">
        <f t="shared" si="13"/>
        <v>3678</v>
      </c>
      <c r="G319" s="248"/>
      <c r="H319" s="249"/>
      <c r="I319" s="262"/>
      <c r="J319" s="262"/>
      <c r="K319" s="249"/>
      <c r="L319" s="220"/>
      <c r="M319" s="220"/>
      <c r="N319" s="220"/>
      <c r="P319" s="210">
        <f t="shared" si="14"/>
        <v>1324</v>
      </c>
    </row>
    <row r="320" spans="1:16" x14ac:dyDescent="0.2">
      <c r="A320" s="216">
        <v>320</v>
      </c>
      <c r="B320" s="255">
        <v>59.34</v>
      </c>
      <c r="C320" s="210">
        <f>'soust.uk.JMK př.č.2'!$O$75+'soust.uk.JMK př.č.2'!$P$75</f>
        <v>18172</v>
      </c>
      <c r="D320" s="210">
        <f>'soust.uk.JMK př.č.2'!$L$75</f>
        <v>72</v>
      </c>
      <c r="E320" s="210">
        <f t="shared" si="12"/>
        <v>5070</v>
      </c>
      <c r="F320" s="210">
        <f t="shared" si="13"/>
        <v>3675</v>
      </c>
      <c r="G320" s="248"/>
      <c r="H320" s="249"/>
      <c r="I320" s="262"/>
      <c r="J320" s="262"/>
      <c r="K320" s="249"/>
      <c r="L320" s="220"/>
      <c r="M320" s="220"/>
      <c r="N320" s="220"/>
      <c r="P320" s="210">
        <f t="shared" si="14"/>
        <v>1323</v>
      </c>
    </row>
    <row r="321" spans="1:16" x14ac:dyDescent="0.2">
      <c r="A321" s="216">
        <v>321</v>
      </c>
      <c r="B321" s="255">
        <v>59.39</v>
      </c>
      <c r="C321" s="210">
        <f>'soust.uk.JMK př.č.2'!$O$75+'soust.uk.JMK př.č.2'!$P$75</f>
        <v>18172</v>
      </c>
      <c r="D321" s="210">
        <f>'soust.uk.JMK př.č.2'!$L$75</f>
        <v>72</v>
      </c>
      <c r="E321" s="210">
        <f t="shared" si="12"/>
        <v>5066</v>
      </c>
      <c r="F321" s="210">
        <f t="shared" si="13"/>
        <v>3672</v>
      </c>
      <c r="G321" s="248"/>
      <c r="H321" s="249"/>
      <c r="I321" s="262"/>
      <c r="J321" s="262"/>
      <c r="K321" s="249"/>
      <c r="L321" s="220"/>
      <c r="M321" s="220"/>
      <c r="N321" s="220"/>
      <c r="P321" s="210">
        <f t="shared" si="14"/>
        <v>1322</v>
      </c>
    </row>
    <row r="322" spans="1:16" x14ac:dyDescent="0.2">
      <c r="A322" s="216">
        <v>322</v>
      </c>
      <c r="B322" s="255">
        <v>59.44</v>
      </c>
      <c r="C322" s="210">
        <f>'soust.uk.JMK př.č.2'!$O$75+'soust.uk.JMK př.č.2'!$P$75</f>
        <v>18172</v>
      </c>
      <c r="D322" s="210">
        <f>'soust.uk.JMK př.č.2'!$L$75</f>
        <v>72</v>
      </c>
      <c r="E322" s="210">
        <f t="shared" si="12"/>
        <v>5062</v>
      </c>
      <c r="F322" s="210">
        <f t="shared" si="13"/>
        <v>3669</v>
      </c>
      <c r="G322" s="248"/>
      <c r="H322" s="249"/>
      <c r="I322" s="262"/>
      <c r="J322" s="262"/>
      <c r="K322" s="249"/>
      <c r="L322" s="220"/>
      <c r="M322" s="220"/>
      <c r="N322" s="220"/>
      <c r="P322" s="210">
        <f t="shared" si="14"/>
        <v>1321</v>
      </c>
    </row>
    <row r="323" spans="1:16" x14ac:dyDescent="0.2">
      <c r="A323" s="216">
        <v>323</v>
      </c>
      <c r="B323" s="255">
        <v>59.49</v>
      </c>
      <c r="C323" s="210">
        <f>'soust.uk.JMK př.č.2'!$O$75+'soust.uk.JMK př.č.2'!$P$75</f>
        <v>18172</v>
      </c>
      <c r="D323" s="210">
        <f>'soust.uk.JMK př.č.2'!$L$75</f>
        <v>72</v>
      </c>
      <c r="E323" s="210">
        <f t="shared" si="12"/>
        <v>5058</v>
      </c>
      <c r="F323" s="210">
        <f t="shared" si="13"/>
        <v>3666</v>
      </c>
      <c r="G323" s="248"/>
      <c r="H323" s="249"/>
      <c r="I323" s="262"/>
      <c r="J323" s="262"/>
      <c r="K323" s="249"/>
      <c r="L323" s="220"/>
      <c r="M323" s="220"/>
      <c r="N323" s="220"/>
      <c r="P323" s="210">
        <f t="shared" si="14"/>
        <v>1320</v>
      </c>
    </row>
    <row r="324" spans="1:16" x14ac:dyDescent="0.2">
      <c r="A324" s="216">
        <v>324</v>
      </c>
      <c r="B324" s="255">
        <v>59.54</v>
      </c>
      <c r="C324" s="210">
        <f>'soust.uk.JMK př.č.2'!$O$75+'soust.uk.JMK př.č.2'!$P$75</f>
        <v>18172</v>
      </c>
      <c r="D324" s="210">
        <f>'soust.uk.JMK př.č.2'!$L$75</f>
        <v>72</v>
      </c>
      <c r="E324" s="210">
        <f t="shared" si="12"/>
        <v>5052</v>
      </c>
      <c r="F324" s="210">
        <f t="shared" si="13"/>
        <v>3662</v>
      </c>
      <c r="G324" s="248"/>
      <c r="H324" s="249"/>
      <c r="I324" s="262"/>
      <c r="J324" s="262"/>
      <c r="K324" s="249"/>
      <c r="L324" s="220"/>
      <c r="M324" s="220"/>
      <c r="N324" s="220"/>
      <c r="P324" s="210">
        <f t="shared" si="14"/>
        <v>1318</v>
      </c>
    </row>
    <row r="325" spans="1:16" x14ac:dyDescent="0.2">
      <c r="A325" s="216">
        <v>325</v>
      </c>
      <c r="B325" s="255">
        <v>59.59</v>
      </c>
      <c r="C325" s="210">
        <f>'soust.uk.JMK př.č.2'!$O$75+'soust.uk.JMK př.č.2'!$P$75</f>
        <v>18172</v>
      </c>
      <c r="D325" s="210">
        <f>'soust.uk.JMK př.č.2'!$L$75</f>
        <v>72</v>
      </c>
      <c r="E325" s="210">
        <f t="shared" si="12"/>
        <v>5048</v>
      </c>
      <c r="F325" s="210">
        <f t="shared" si="13"/>
        <v>3659</v>
      </c>
      <c r="G325" s="248"/>
      <c r="H325" s="249"/>
      <c r="I325" s="262"/>
      <c r="J325" s="262"/>
      <c r="K325" s="249"/>
      <c r="L325" s="220"/>
      <c r="M325" s="220"/>
      <c r="N325" s="220"/>
      <c r="P325" s="210">
        <f t="shared" si="14"/>
        <v>1317</v>
      </c>
    </row>
    <row r="326" spans="1:16" x14ac:dyDescent="0.2">
      <c r="A326" s="216">
        <v>326</v>
      </c>
      <c r="B326" s="255">
        <v>59.64</v>
      </c>
      <c r="C326" s="210">
        <f>'soust.uk.JMK př.č.2'!$O$75+'soust.uk.JMK př.č.2'!$P$75</f>
        <v>18172</v>
      </c>
      <c r="D326" s="210">
        <f>'soust.uk.JMK př.č.2'!$L$75</f>
        <v>72</v>
      </c>
      <c r="E326" s="210">
        <f t="shared" si="12"/>
        <v>5044</v>
      </c>
      <c r="F326" s="210">
        <f t="shared" si="13"/>
        <v>3656</v>
      </c>
      <c r="G326" s="248"/>
      <c r="H326" s="249"/>
      <c r="I326" s="262"/>
      <c r="J326" s="262"/>
      <c r="K326" s="249"/>
      <c r="L326" s="220"/>
      <c r="M326" s="220"/>
      <c r="N326" s="220"/>
      <c r="P326" s="210">
        <f t="shared" si="14"/>
        <v>1316</v>
      </c>
    </row>
    <row r="327" spans="1:16" x14ac:dyDescent="0.2">
      <c r="A327" s="216">
        <v>327</v>
      </c>
      <c r="B327" s="255">
        <v>59.69</v>
      </c>
      <c r="C327" s="210">
        <f>'soust.uk.JMK př.č.2'!$O$75+'soust.uk.JMK př.č.2'!$P$75</f>
        <v>18172</v>
      </c>
      <c r="D327" s="210">
        <f>'soust.uk.JMK př.č.2'!$L$75</f>
        <v>72</v>
      </c>
      <c r="E327" s="210">
        <f t="shared" si="12"/>
        <v>5040</v>
      </c>
      <c r="F327" s="210">
        <f t="shared" si="13"/>
        <v>3653</v>
      </c>
      <c r="G327" s="248"/>
      <c r="H327" s="249"/>
      <c r="I327" s="262"/>
      <c r="J327" s="262"/>
      <c r="K327" s="249"/>
      <c r="L327" s="220"/>
      <c r="M327" s="220"/>
      <c r="N327" s="220"/>
      <c r="P327" s="210">
        <f t="shared" si="14"/>
        <v>1315</v>
      </c>
    </row>
    <row r="328" spans="1:16" x14ac:dyDescent="0.2">
      <c r="A328" s="216">
        <v>328</v>
      </c>
      <c r="B328" s="255">
        <v>59.74</v>
      </c>
      <c r="C328" s="210">
        <f>'soust.uk.JMK př.č.2'!$O$75+'soust.uk.JMK př.č.2'!$P$75</f>
        <v>18172</v>
      </c>
      <c r="D328" s="210">
        <f>'soust.uk.JMK př.č.2'!$L$75</f>
        <v>72</v>
      </c>
      <c r="E328" s="210">
        <f t="shared" si="12"/>
        <v>5036</v>
      </c>
      <c r="F328" s="210">
        <f t="shared" si="13"/>
        <v>3650</v>
      </c>
      <c r="G328" s="248"/>
      <c r="H328" s="249"/>
      <c r="I328" s="262"/>
      <c r="J328" s="262"/>
      <c r="K328" s="249"/>
      <c r="L328" s="220"/>
      <c r="M328" s="220"/>
      <c r="N328" s="220"/>
      <c r="P328" s="210">
        <f t="shared" si="14"/>
        <v>1314</v>
      </c>
    </row>
    <row r="329" spans="1:16" x14ac:dyDescent="0.2">
      <c r="A329" s="216">
        <v>329</v>
      </c>
      <c r="B329" s="255">
        <v>59.79</v>
      </c>
      <c r="C329" s="210">
        <f>'soust.uk.JMK př.č.2'!$O$75+'soust.uk.JMK př.č.2'!$P$75</f>
        <v>18172</v>
      </c>
      <c r="D329" s="210">
        <f>'soust.uk.JMK př.č.2'!$L$75</f>
        <v>72</v>
      </c>
      <c r="E329" s="210">
        <f t="shared" si="12"/>
        <v>5032</v>
      </c>
      <c r="F329" s="210">
        <f t="shared" si="13"/>
        <v>3647</v>
      </c>
      <c r="G329" s="248"/>
      <c r="H329" s="249"/>
      <c r="I329" s="262"/>
      <c r="J329" s="262"/>
      <c r="K329" s="249"/>
      <c r="L329" s="220"/>
      <c r="M329" s="220"/>
      <c r="N329" s="220"/>
      <c r="P329" s="210">
        <f t="shared" si="14"/>
        <v>1313</v>
      </c>
    </row>
    <row r="330" spans="1:16" x14ac:dyDescent="0.2">
      <c r="A330" s="216">
        <v>330</v>
      </c>
      <c r="B330" s="255">
        <v>59.84</v>
      </c>
      <c r="C330" s="210">
        <f>'soust.uk.JMK př.č.2'!$O$75+'soust.uk.JMK př.č.2'!$P$75</f>
        <v>18172</v>
      </c>
      <c r="D330" s="210">
        <f>'soust.uk.JMK př.č.2'!$L$75</f>
        <v>72</v>
      </c>
      <c r="E330" s="210">
        <f t="shared" si="12"/>
        <v>5028</v>
      </c>
      <c r="F330" s="210">
        <f t="shared" si="13"/>
        <v>3644</v>
      </c>
      <c r="G330" s="248"/>
      <c r="H330" s="249"/>
      <c r="I330" s="262"/>
      <c r="J330" s="262"/>
      <c r="K330" s="249"/>
      <c r="L330" s="220"/>
      <c r="M330" s="220"/>
      <c r="N330" s="220"/>
      <c r="P330" s="210">
        <f t="shared" si="14"/>
        <v>1312</v>
      </c>
    </row>
    <row r="331" spans="1:16" x14ac:dyDescent="0.2">
      <c r="A331" s="216">
        <v>331</v>
      </c>
      <c r="B331" s="255">
        <v>59.89</v>
      </c>
      <c r="C331" s="210">
        <f>'soust.uk.JMK př.č.2'!$O$75+'soust.uk.JMK př.č.2'!$P$75</f>
        <v>18172</v>
      </c>
      <c r="D331" s="210">
        <f>'soust.uk.JMK př.č.2'!$L$75</f>
        <v>72</v>
      </c>
      <c r="E331" s="210">
        <f t="shared" si="12"/>
        <v>5024</v>
      </c>
      <c r="F331" s="210">
        <f t="shared" si="13"/>
        <v>3641</v>
      </c>
      <c r="G331" s="248"/>
      <c r="H331" s="249"/>
      <c r="I331" s="262"/>
      <c r="J331" s="262"/>
      <c r="K331" s="249"/>
      <c r="L331" s="220"/>
      <c r="M331" s="220"/>
      <c r="N331" s="220"/>
      <c r="P331" s="210">
        <f t="shared" si="14"/>
        <v>1311</v>
      </c>
    </row>
    <row r="332" spans="1:16" x14ac:dyDescent="0.2">
      <c r="A332" s="216">
        <v>332</v>
      </c>
      <c r="B332" s="255">
        <v>59.94</v>
      </c>
      <c r="C332" s="210">
        <f>'soust.uk.JMK př.č.2'!$O$75+'soust.uk.JMK př.č.2'!$P$75</f>
        <v>18172</v>
      </c>
      <c r="D332" s="210">
        <f>'soust.uk.JMK př.č.2'!$L$75</f>
        <v>72</v>
      </c>
      <c r="E332" s="210">
        <f t="shared" si="12"/>
        <v>5020</v>
      </c>
      <c r="F332" s="210">
        <f t="shared" si="13"/>
        <v>3638</v>
      </c>
      <c r="G332" s="248"/>
      <c r="H332" s="249"/>
      <c r="I332" s="262"/>
      <c r="J332" s="262"/>
      <c r="K332" s="249"/>
      <c r="L332" s="220"/>
      <c r="M332" s="220"/>
      <c r="N332" s="220"/>
      <c r="P332" s="210">
        <f t="shared" si="14"/>
        <v>1310</v>
      </c>
    </row>
    <row r="333" spans="1:16" x14ac:dyDescent="0.2">
      <c r="A333" s="216">
        <v>333</v>
      </c>
      <c r="B333" s="255">
        <v>59.99</v>
      </c>
      <c r="C333" s="210">
        <f>'soust.uk.JMK př.č.2'!$O$75+'soust.uk.JMK př.č.2'!$P$75</f>
        <v>18172</v>
      </c>
      <c r="D333" s="210">
        <f>'soust.uk.JMK př.č.2'!$L$75</f>
        <v>72</v>
      </c>
      <c r="E333" s="210">
        <f t="shared" si="12"/>
        <v>5016</v>
      </c>
      <c r="F333" s="210">
        <f t="shared" si="13"/>
        <v>3635</v>
      </c>
      <c r="G333" s="248"/>
      <c r="H333" s="249"/>
      <c r="I333" s="262"/>
      <c r="J333" s="262"/>
      <c r="K333" s="249"/>
      <c r="L333" s="220"/>
      <c r="M333" s="220"/>
      <c r="N333" s="220"/>
      <c r="P333" s="210">
        <f t="shared" si="14"/>
        <v>1309</v>
      </c>
    </row>
    <row r="334" spans="1:16" x14ac:dyDescent="0.2">
      <c r="A334" s="216">
        <v>334</v>
      </c>
      <c r="B334" s="255">
        <v>60.03</v>
      </c>
      <c r="C334" s="210">
        <f>'soust.uk.JMK př.č.2'!$O$75+'soust.uk.JMK př.č.2'!$P$75</f>
        <v>18172</v>
      </c>
      <c r="D334" s="210">
        <f>'soust.uk.JMK př.č.2'!$L$75</f>
        <v>72</v>
      </c>
      <c r="E334" s="210">
        <f t="shared" ref="E334:E397" si="15">SUM(F334,P334,D334)</f>
        <v>5013</v>
      </c>
      <c r="F334" s="210">
        <f t="shared" si="13"/>
        <v>3633</v>
      </c>
      <c r="G334" s="248"/>
      <c r="H334" s="249"/>
      <c r="I334" s="262"/>
      <c r="J334" s="262"/>
      <c r="K334" s="249"/>
      <c r="L334" s="220"/>
      <c r="M334" s="220"/>
      <c r="N334" s="220"/>
      <c r="P334" s="210">
        <f t="shared" si="14"/>
        <v>1308</v>
      </c>
    </row>
    <row r="335" spans="1:16" x14ac:dyDescent="0.2">
      <c r="A335" s="216">
        <v>335</v>
      </c>
      <c r="B335" s="255">
        <v>60.08</v>
      </c>
      <c r="C335" s="210">
        <f>'soust.uk.JMK př.č.2'!$O$75+'soust.uk.JMK př.č.2'!$P$75</f>
        <v>18172</v>
      </c>
      <c r="D335" s="210">
        <f>'soust.uk.JMK př.č.2'!$L$75</f>
        <v>72</v>
      </c>
      <c r="E335" s="210">
        <f t="shared" si="15"/>
        <v>5009</v>
      </c>
      <c r="F335" s="210">
        <f t="shared" ref="F335:F398" si="16">ROUND(1/B335*C335*12,0)</f>
        <v>3630</v>
      </c>
      <c r="G335" s="248"/>
      <c r="H335" s="249"/>
      <c r="I335" s="262"/>
      <c r="J335" s="262"/>
      <c r="K335" s="249"/>
      <c r="L335" s="220"/>
      <c r="M335" s="220"/>
      <c r="N335" s="220"/>
      <c r="P335" s="210">
        <f t="shared" ref="P335:P398" si="17">ROUND((F335*36%),0)</f>
        <v>1307</v>
      </c>
    </row>
    <row r="336" spans="1:16" x14ac:dyDescent="0.2">
      <c r="A336" s="216">
        <v>336</v>
      </c>
      <c r="B336" s="255">
        <v>60.13</v>
      </c>
      <c r="C336" s="210">
        <f>'soust.uk.JMK př.č.2'!$O$75+'soust.uk.JMK př.č.2'!$P$75</f>
        <v>18172</v>
      </c>
      <c r="D336" s="210">
        <f>'soust.uk.JMK př.č.2'!$L$75</f>
        <v>72</v>
      </c>
      <c r="E336" s="210">
        <f t="shared" si="15"/>
        <v>5005</v>
      </c>
      <c r="F336" s="210">
        <f t="shared" si="16"/>
        <v>3627</v>
      </c>
      <c r="G336" s="248"/>
      <c r="H336" s="249"/>
      <c r="I336" s="262"/>
      <c r="J336" s="262"/>
      <c r="K336" s="249"/>
      <c r="L336" s="220"/>
      <c r="M336" s="220"/>
      <c r="N336" s="220"/>
      <c r="P336" s="210">
        <f t="shared" si="17"/>
        <v>1306</v>
      </c>
    </row>
    <row r="337" spans="1:16" x14ac:dyDescent="0.2">
      <c r="A337" s="216">
        <v>337</v>
      </c>
      <c r="B337" s="255">
        <v>60.18</v>
      </c>
      <c r="C337" s="210">
        <f>'soust.uk.JMK př.č.2'!$O$75+'soust.uk.JMK př.č.2'!$P$75</f>
        <v>18172</v>
      </c>
      <c r="D337" s="210">
        <f>'soust.uk.JMK př.č.2'!$L$75</f>
        <v>72</v>
      </c>
      <c r="E337" s="210">
        <f t="shared" si="15"/>
        <v>5001</v>
      </c>
      <c r="F337" s="210">
        <f t="shared" si="16"/>
        <v>3624</v>
      </c>
      <c r="G337" s="248"/>
      <c r="H337" s="249"/>
      <c r="I337" s="262"/>
      <c r="J337" s="262"/>
      <c r="K337" s="249"/>
      <c r="L337" s="220"/>
      <c r="M337" s="220"/>
      <c r="N337" s="220"/>
      <c r="P337" s="210">
        <f t="shared" si="17"/>
        <v>1305</v>
      </c>
    </row>
    <row r="338" spans="1:16" x14ac:dyDescent="0.2">
      <c r="A338" s="216">
        <v>338</v>
      </c>
      <c r="B338" s="255">
        <v>60.23</v>
      </c>
      <c r="C338" s="210">
        <f>'soust.uk.JMK př.č.2'!$O$75+'soust.uk.JMK př.č.2'!$P$75</f>
        <v>18172</v>
      </c>
      <c r="D338" s="210">
        <f>'soust.uk.JMK př.č.2'!$L$75</f>
        <v>72</v>
      </c>
      <c r="E338" s="210">
        <f t="shared" si="15"/>
        <v>4997</v>
      </c>
      <c r="F338" s="210">
        <f t="shared" si="16"/>
        <v>3621</v>
      </c>
      <c r="G338" s="248"/>
      <c r="H338" s="249"/>
      <c r="I338" s="262"/>
      <c r="J338" s="262"/>
      <c r="K338" s="249"/>
      <c r="L338" s="220"/>
      <c r="M338" s="220"/>
      <c r="N338" s="220"/>
      <c r="P338" s="210">
        <f t="shared" si="17"/>
        <v>1304</v>
      </c>
    </row>
    <row r="339" spans="1:16" x14ac:dyDescent="0.2">
      <c r="A339" s="216">
        <v>339</v>
      </c>
      <c r="B339" s="255">
        <v>60.27</v>
      </c>
      <c r="C339" s="210">
        <f>'soust.uk.JMK př.č.2'!$O$75+'soust.uk.JMK př.č.2'!$P$75</f>
        <v>18172</v>
      </c>
      <c r="D339" s="210">
        <f>'soust.uk.JMK př.č.2'!$L$75</f>
        <v>72</v>
      </c>
      <c r="E339" s="210">
        <f t="shared" si="15"/>
        <v>4992</v>
      </c>
      <c r="F339" s="210">
        <f t="shared" si="16"/>
        <v>3618</v>
      </c>
      <c r="G339" s="248"/>
      <c r="H339" s="249"/>
      <c r="I339" s="262"/>
      <c r="J339" s="262"/>
      <c r="K339" s="249"/>
      <c r="L339" s="220"/>
      <c r="M339" s="220"/>
      <c r="N339" s="220"/>
      <c r="P339" s="210">
        <f t="shared" si="17"/>
        <v>1302</v>
      </c>
    </row>
    <row r="340" spans="1:16" x14ac:dyDescent="0.2">
      <c r="A340" s="216">
        <v>340</v>
      </c>
      <c r="B340" s="255">
        <v>60.32</v>
      </c>
      <c r="C340" s="210">
        <f>'soust.uk.JMK př.č.2'!$O$75+'soust.uk.JMK př.č.2'!$P$75</f>
        <v>18172</v>
      </c>
      <c r="D340" s="210">
        <f>'soust.uk.JMK př.č.2'!$L$75</f>
        <v>72</v>
      </c>
      <c r="E340" s="210">
        <f t="shared" si="15"/>
        <v>4988</v>
      </c>
      <c r="F340" s="210">
        <f t="shared" si="16"/>
        <v>3615</v>
      </c>
      <c r="G340" s="248"/>
      <c r="H340" s="249"/>
      <c r="I340" s="262"/>
      <c r="J340" s="262"/>
      <c r="K340" s="249"/>
      <c r="L340" s="220"/>
      <c r="M340" s="220"/>
      <c r="N340" s="220"/>
      <c r="P340" s="210">
        <f t="shared" si="17"/>
        <v>1301</v>
      </c>
    </row>
    <row r="341" spans="1:16" x14ac:dyDescent="0.2">
      <c r="A341" s="216">
        <v>341</v>
      </c>
      <c r="B341" s="255">
        <v>60.37</v>
      </c>
      <c r="C341" s="210">
        <f>'soust.uk.JMK př.č.2'!$O$75+'soust.uk.JMK př.č.2'!$P$75</f>
        <v>18172</v>
      </c>
      <c r="D341" s="210">
        <f>'soust.uk.JMK př.č.2'!$L$75</f>
        <v>72</v>
      </c>
      <c r="E341" s="210">
        <f t="shared" si="15"/>
        <v>4984</v>
      </c>
      <c r="F341" s="210">
        <f t="shared" si="16"/>
        <v>3612</v>
      </c>
      <c r="G341" s="248"/>
      <c r="H341" s="249"/>
      <c r="I341" s="262"/>
      <c r="J341" s="262"/>
      <c r="K341" s="249"/>
      <c r="L341" s="220"/>
      <c r="M341" s="220"/>
      <c r="N341" s="220"/>
      <c r="P341" s="210">
        <f t="shared" si="17"/>
        <v>1300</v>
      </c>
    </row>
    <row r="342" spans="1:16" x14ac:dyDescent="0.2">
      <c r="A342" s="216">
        <v>342</v>
      </c>
      <c r="B342" s="255">
        <v>60.42</v>
      </c>
      <c r="C342" s="210">
        <f>'soust.uk.JMK př.č.2'!$O$75+'soust.uk.JMK př.č.2'!$P$75</f>
        <v>18172</v>
      </c>
      <c r="D342" s="210">
        <f>'soust.uk.JMK př.č.2'!$L$75</f>
        <v>72</v>
      </c>
      <c r="E342" s="210">
        <f t="shared" si="15"/>
        <v>4980</v>
      </c>
      <c r="F342" s="210">
        <f t="shared" si="16"/>
        <v>3609</v>
      </c>
      <c r="G342" s="248"/>
      <c r="H342" s="249"/>
      <c r="I342" s="262"/>
      <c r="J342" s="262"/>
      <c r="K342" s="249"/>
      <c r="L342" s="220"/>
      <c r="M342" s="220"/>
      <c r="N342" s="220"/>
      <c r="P342" s="210">
        <f t="shared" si="17"/>
        <v>1299</v>
      </c>
    </row>
    <row r="343" spans="1:16" x14ac:dyDescent="0.2">
      <c r="A343" s="216">
        <v>343</v>
      </c>
      <c r="B343" s="255">
        <v>60.46</v>
      </c>
      <c r="C343" s="210">
        <f>'soust.uk.JMK př.č.2'!$O$75+'soust.uk.JMK př.č.2'!$P$75</f>
        <v>18172</v>
      </c>
      <c r="D343" s="210">
        <f>'soust.uk.JMK př.č.2'!$L$75</f>
        <v>72</v>
      </c>
      <c r="E343" s="210">
        <f t="shared" si="15"/>
        <v>4978</v>
      </c>
      <c r="F343" s="210">
        <f t="shared" si="16"/>
        <v>3607</v>
      </c>
      <c r="G343" s="248"/>
      <c r="H343" s="249"/>
      <c r="I343" s="262"/>
      <c r="J343" s="262"/>
      <c r="K343" s="249"/>
      <c r="L343" s="220"/>
      <c r="M343" s="220"/>
      <c r="N343" s="220"/>
      <c r="P343" s="210">
        <f t="shared" si="17"/>
        <v>1299</v>
      </c>
    </row>
    <row r="344" spans="1:16" x14ac:dyDescent="0.2">
      <c r="A344" s="216">
        <v>344</v>
      </c>
      <c r="B344" s="255">
        <v>60.51</v>
      </c>
      <c r="C344" s="210">
        <f>'soust.uk.JMK př.č.2'!$O$75+'soust.uk.JMK př.č.2'!$P$75</f>
        <v>18172</v>
      </c>
      <c r="D344" s="210">
        <f>'soust.uk.JMK př.č.2'!$L$75</f>
        <v>72</v>
      </c>
      <c r="E344" s="210">
        <f t="shared" si="15"/>
        <v>4973</v>
      </c>
      <c r="F344" s="210">
        <f t="shared" si="16"/>
        <v>3604</v>
      </c>
      <c r="G344" s="248"/>
      <c r="H344" s="249"/>
      <c r="I344" s="262"/>
      <c r="J344" s="262"/>
      <c r="K344" s="249"/>
      <c r="L344" s="220"/>
      <c r="M344" s="220"/>
      <c r="N344" s="220"/>
      <c r="P344" s="210">
        <f t="shared" si="17"/>
        <v>1297</v>
      </c>
    </row>
    <row r="345" spans="1:16" x14ac:dyDescent="0.2">
      <c r="A345" s="216">
        <v>345</v>
      </c>
      <c r="B345" s="255">
        <v>60.56</v>
      </c>
      <c r="C345" s="210">
        <f>'soust.uk.JMK př.č.2'!$O$75+'soust.uk.JMK př.č.2'!$P$75</f>
        <v>18172</v>
      </c>
      <c r="D345" s="210">
        <f>'soust.uk.JMK př.č.2'!$L$75</f>
        <v>72</v>
      </c>
      <c r="E345" s="210">
        <f t="shared" si="15"/>
        <v>4969</v>
      </c>
      <c r="F345" s="210">
        <f t="shared" si="16"/>
        <v>3601</v>
      </c>
      <c r="G345" s="248"/>
      <c r="H345" s="249"/>
      <c r="I345" s="262"/>
      <c r="J345" s="262"/>
      <c r="K345" s="249"/>
      <c r="L345" s="220"/>
      <c r="M345" s="220"/>
      <c r="N345" s="220"/>
      <c r="P345" s="210">
        <f t="shared" si="17"/>
        <v>1296</v>
      </c>
    </row>
    <row r="346" spans="1:16" x14ac:dyDescent="0.2">
      <c r="A346" s="216">
        <v>346</v>
      </c>
      <c r="B346" s="255">
        <v>60.6</v>
      </c>
      <c r="C346" s="210">
        <f>'soust.uk.JMK př.č.2'!$O$75+'soust.uk.JMK př.č.2'!$P$75</f>
        <v>18172</v>
      </c>
      <c r="D346" s="210">
        <f>'soust.uk.JMK př.č.2'!$L$75</f>
        <v>72</v>
      </c>
      <c r="E346" s="210">
        <f t="shared" si="15"/>
        <v>4965</v>
      </c>
      <c r="F346" s="210">
        <f t="shared" si="16"/>
        <v>3598</v>
      </c>
      <c r="G346" s="248"/>
      <c r="H346" s="249"/>
      <c r="I346" s="262"/>
      <c r="J346" s="262"/>
      <c r="K346" s="249"/>
      <c r="L346" s="220"/>
      <c r="M346" s="220"/>
      <c r="N346" s="220"/>
      <c r="P346" s="210">
        <f t="shared" si="17"/>
        <v>1295</v>
      </c>
    </row>
    <row r="347" spans="1:16" x14ac:dyDescent="0.2">
      <c r="A347" s="216">
        <v>347</v>
      </c>
      <c r="B347" s="255">
        <v>60.65</v>
      </c>
      <c r="C347" s="210">
        <f>'soust.uk.JMK př.č.2'!$O$75+'soust.uk.JMK př.č.2'!$P$75</f>
        <v>18172</v>
      </c>
      <c r="D347" s="210">
        <f>'soust.uk.JMK př.č.2'!$L$75</f>
        <v>72</v>
      </c>
      <c r="E347" s="210">
        <f t="shared" si="15"/>
        <v>4961</v>
      </c>
      <c r="F347" s="210">
        <f t="shared" si="16"/>
        <v>3595</v>
      </c>
      <c r="G347" s="248"/>
      <c r="H347" s="249"/>
      <c r="I347" s="262"/>
      <c r="J347" s="262"/>
      <c r="K347" s="249"/>
      <c r="L347" s="220"/>
      <c r="M347" s="220"/>
      <c r="N347" s="220"/>
      <c r="P347" s="210">
        <f t="shared" si="17"/>
        <v>1294</v>
      </c>
    </row>
    <row r="348" spans="1:16" x14ac:dyDescent="0.2">
      <c r="A348" s="216">
        <v>348</v>
      </c>
      <c r="B348" s="255">
        <v>60.7</v>
      </c>
      <c r="C348" s="210">
        <f>'soust.uk.JMK př.č.2'!$O$75+'soust.uk.JMK př.č.2'!$P$75</f>
        <v>18172</v>
      </c>
      <c r="D348" s="210">
        <f>'soust.uk.JMK př.č.2'!$L$75</f>
        <v>72</v>
      </c>
      <c r="E348" s="210">
        <f t="shared" si="15"/>
        <v>4957</v>
      </c>
      <c r="F348" s="210">
        <f t="shared" si="16"/>
        <v>3592</v>
      </c>
      <c r="G348" s="248"/>
      <c r="H348" s="249"/>
      <c r="I348" s="262"/>
      <c r="J348" s="262"/>
      <c r="K348" s="249"/>
      <c r="L348" s="220"/>
      <c r="M348" s="220"/>
      <c r="N348" s="220"/>
      <c r="P348" s="210">
        <f t="shared" si="17"/>
        <v>1293</v>
      </c>
    </row>
    <row r="349" spans="1:16" x14ac:dyDescent="0.2">
      <c r="A349" s="216">
        <v>349</v>
      </c>
      <c r="B349" s="255">
        <v>60.74</v>
      </c>
      <c r="C349" s="210">
        <f>'soust.uk.JMK př.č.2'!$O$75+'soust.uk.JMK př.č.2'!$P$75</f>
        <v>18172</v>
      </c>
      <c r="D349" s="210">
        <f>'soust.uk.JMK př.č.2'!$L$75</f>
        <v>72</v>
      </c>
      <c r="E349" s="210">
        <f t="shared" si="15"/>
        <v>4954</v>
      </c>
      <c r="F349" s="210">
        <f t="shared" si="16"/>
        <v>3590</v>
      </c>
      <c r="G349" s="248"/>
      <c r="H349" s="249"/>
      <c r="I349" s="262"/>
      <c r="J349" s="262"/>
      <c r="K349" s="249"/>
      <c r="L349" s="220"/>
      <c r="M349" s="220"/>
      <c r="N349" s="220"/>
      <c r="P349" s="210">
        <f t="shared" si="17"/>
        <v>1292</v>
      </c>
    </row>
    <row r="350" spans="1:16" x14ac:dyDescent="0.2">
      <c r="A350" s="216">
        <v>350</v>
      </c>
      <c r="B350" s="255">
        <v>60.79</v>
      </c>
      <c r="C350" s="210">
        <f>'soust.uk.JMK př.č.2'!$O$75+'soust.uk.JMK př.č.2'!$P$75</f>
        <v>18172</v>
      </c>
      <c r="D350" s="210">
        <f>'soust.uk.JMK př.č.2'!$L$75</f>
        <v>72</v>
      </c>
      <c r="E350" s="210">
        <f t="shared" si="15"/>
        <v>4950</v>
      </c>
      <c r="F350" s="210">
        <f t="shared" si="16"/>
        <v>3587</v>
      </c>
      <c r="G350" s="248"/>
      <c r="H350" s="249"/>
      <c r="I350" s="262"/>
      <c r="J350" s="262"/>
      <c r="K350" s="249"/>
      <c r="L350" s="220"/>
      <c r="M350" s="220"/>
      <c r="N350" s="220"/>
      <c r="P350" s="210">
        <f t="shared" si="17"/>
        <v>1291</v>
      </c>
    </row>
    <row r="351" spans="1:16" x14ac:dyDescent="0.2">
      <c r="A351" s="216">
        <v>351</v>
      </c>
      <c r="B351" s="255">
        <v>60.83</v>
      </c>
      <c r="C351" s="210">
        <f>'soust.uk.JMK př.č.2'!$O$75+'soust.uk.JMK př.č.2'!$P$75</f>
        <v>18172</v>
      </c>
      <c r="D351" s="210">
        <f>'soust.uk.JMK př.č.2'!$L$75</f>
        <v>72</v>
      </c>
      <c r="E351" s="210">
        <f t="shared" si="15"/>
        <v>4948</v>
      </c>
      <c r="F351" s="210">
        <f t="shared" si="16"/>
        <v>3585</v>
      </c>
      <c r="G351" s="248"/>
      <c r="H351" s="249"/>
      <c r="I351" s="262"/>
      <c r="J351" s="262"/>
      <c r="K351" s="249"/>
      <c r="L351" s="220"/>
      <c r="M351" s="220"/>
      <c r="N351" s="220"/>
      <c r="P351" s="210">
        <f t="shared" si="17"/>
        <v>1291</v>
      </c>
    </row>
    <row r="352" spans="1:16" x14ac:dyDescent="0.2">
      <c r="A352" s="216">
        <v>352</v>
      </c>
      <c r="B352" s="255">
        <v>60.88</v>
      </c>
      <c r="C352" s="210">
        <f>'soust.uk.JMK př.č.2'!$O$75+'soust.uk.JMK př.č.2'!$P$75</f>
        <v>18172</v>
      </c>
      <c r="D352" s="210">
        <f>'soust.uk.JMK př.č.2'!$L$75</f>
        <v>72</v>
      </c>
      <c r="E352" s="210">
        <f t="shared" si="15"/>
        <v>4944</v>
      </c>
      <c r="F352" s="210">
        <f t="shared" si="16"/>
        <v>3582</v>
      </c>
      <c r="G352" s="248"/>
      <c r="H352" s="249"/>
      <c r="I352" s="262"/>
      <c r="J352" s="262"/>
      <c r="K352" s="249"/>
      <c r="L352" s="220"/>
      <c r="M352" s="220"/>
      <c r="N352" s="220"/>
      <c r="P352" s="210">
        <f t="shared" si="17"/>
        <v>1290</v>
      </c>
    </row>
    <row r="353" spans="1:16" x14ac:dyDescent="0.2">
      <c r="A353" s="216">
        <v>353</v>
      </c>
      <c r="B353" s="255">
        <v>60.92</v>
      </c>
      <c r="C353" s="210">
        <f>'soust.uk.JMK př.č.2'!$O$75+'soust.uk.JMK př.č.2'!$P$75</f>
        <v>18172</v>
      </c>
      <c r="D353" s="210">
        <f>'soust.uk.JMK př.č.2'!$L$75</f>
        <v>72</v>
      </c>
      <c r="E353" s="210">
        <f t="shared" si="15"/>
        <v>4941</v>
      </c>
      <c r="F353" s="210">
        <f t="shared" si="16"/>
        <v>3580</v>
      </c>
      <c r="G353" s="248"/>
      <c r="H353" s="249"/>
      <c r="I353" s="262"/>
      <c r="J353" s="262"/>
      <c r="K353" s="249"/>
      <c r="L353" s="220"/>
      <c r="M353" s="220"/>
      <c r="N353" s="220"/>
      <c r="P353" s="210">
        <f t="shared" si="17"/>
        <v>1289</v>
      </c>
    </row>
    <row r="354" spans="1:16" x14ac:dyDescent="0.2">
      <c r="A354" s="216">
        <v>354</v>
      </c>
      <c r="B354" s="255">
        <v>60.97</v>
      </c>
      <c r="C354" s="210">
        <f>'soust.uk.JMK př.č.2'!$O$75+'soust.uk.JMK př.č.2'!$P$75</f>
        <v>18172</v>
      </c>
      <c r="D354" s="210">
        <f>'soust.uk.JMK př.č.2'!$L$75</f>
        <v>72</v>
      </c>
      <c r="E354" s="210">
        <f t="shared" si="15"/>
        <v>4937</v>
      </c>
      <c r="F354" s="210">
        <f t="shared" si="16"/>
        <v>3577</v>
      </c>
      <c r="G354" s="248"/>
      <c r="H354" s="249"/>
      <c r="I354" s="262"/>
      <c r="J354" s="262"/>
      <c r="K354" s="249"/>
      <c r="L354" s="220"/>
      <c r="M354" s="220"/>
      <c r="N354" s="220"/>
      <c r="P354" s="210">
        <f t="shared" si="17"/>
        <v>1288</v>
      </c>
    </row>
    <row r="355" spans="1:16" x14ac:dyDescent="0.2">
      <c r="A355" s="216">
        <v>355</v>
      </c>
      <c r="B355" s="255">
        <v>61.01</v>
      </c>
      <c r="C355" s="210">
        <f>'soust.uk.JMK př.č.2'!$O$75+'soust.uk.JMK př.č.2'!$P$75</f>
        <v>18172</v>
      </c>
      <c r="D355" s="210">
        <f>'soust.uk.JMK př.č.2'!$L$75</f>
        <v>72</v>
      </c>
      <c r="E355" s="210">
        <f t="shared" si="15"/>
        <v>4933</v>
      </c>
      <c r="F355" s="210">
        <f t="shared" si="16"/>
        <v>3574</v>
      </c>
      <c r="G355" s="248"/>
      <c r="H355" s="249"/>
      <c r="I355" s="262"/>
      <c r="J355" s="262"/>
      <c r="K355" s="249"/>
      <c r="L355" s="220"/>
      <c r="M355" s="220"/>
      <c r="N355" s="220"/>
      <c r="P355" s="210">
        <f t="shared" si="17"/>
        <v>1287</v>
      </c>
    </row>
    <row r="356" spans="1:16" x14ac:dyDescent="0.2">
      <c r="A356" s="216">
        <v>356</v>
      </c>
      <c r="B356" s="255">
        <v>61.06</v>
      </c>
      <c r="C356" s="210">
        <f>'soust.uk.JMK př.č.2'!$O$75+'soust.uk.JMK př.č.2'!$P$75</f>
        <v>18172</v>
      </c>
      <c r="D356" s="210">
        <f>'soust.uk.JMK př.č.2'!$L$75</f>
        <v>72</v>
      </c>
      <c r="E356" s="210">
        <f t="shared" si="15"/>
        <v>4929</v>
      </c>
      <c r="F356" s="210">
        <f t="shared" si="16"/>
        <v>3571</v>
      </c>
      <c r="G356" s="248"/>
      <c r="H356" s="249"/>
      <c r="I356" s="262"/>
      <c r="J356" s="262"/>
      <c r="K356" s="249"/>
      <c r="L356" s="220"/>
      <c r="M356" s="220"/>
      <c r="N356" s="220"/>
      <c r="P356" s="210">
        <f t="shared" si="17"/>
        <v>1286</v>
      </c>
    </row>
    <row r="357" spans="1:16" x14ac:dyDescent="0.2">
      <c r="A357" s="216">
        <v>357</v>
      </c>
      <c r="B357" s="255">
        <v>61.1</v>
      </c>
      <c r="C357" s="210">
        <f>'soust.uk.JMK př.č.2'!$O$75+'soust.uk.JMK př.č.2'!$P$75</f>
        <v>18172</v>
      </c>
      <c r="D357" s="210">
        <f>'soust.uk.JMK př.č.2'!$L$75</f>
        <v>72</v>
      </c>
      <c r="E357" s="210">
        <f t="shared" si="15"/>
        <v>4926</v>
      </c>
      <c r="F357" s="210">
        <f t="shared" si="16"/>
        <v>3569</v>
      </c>
      <c r="G357" s="248"/>
      <c r="H357" s="249"/>
      <c r="I357" s="262"/>
      <c r="J357" s="262"/>
      <c r="K357" s="249"/>
      <c r="L357" s="220"/>
      <c r="M357" s="220"/>
      <c r="N357" s="220"/>
      <c r="P357" s="210">
        <f t="shared" si="17"/>
        <v>1285</v>
      </c>
    </row>
    <row r="358" spans="1:16" x14ac:dyDescent="0.2">
      <c r="A358" s="216">
        <v>358</v>
      </c>
      <c r="B358" s="255">
        <v>61.15</v>
      </c>
      <c r="C358" s="210">
        <f>'soust.uk.JMK př.č.2'!$O$75+'soust.uk.JMK př.č.2'!$P$75</f>
        <v>18172</v>
      </c>
      <c r="D358" s="210">
        <f>'soust.uk.JMK př.č.2'!$L$75</f>
        <v>72</v>
      </c>
      <c r="E358" s="210">
        <f t="shared" si="15"/>
        <v>4922</v>
      </c>
      <c r="F358" s="210">
        <f t="shared" si="16"/>
        <v>3566</v>
      </c>
      <c r="G358" s="248"/>
      <c r="H358" s="249"/>
      <c r="I358" s="262"/>
      <c r="J358" s="262"/>
      <c r="K358" s="249"/>
      <c r="L358" s="220"/>
      <c r="M358" s="220"/>
      <c r="N358" s="220"/>
      <c r="P358" s="210">
        <f t="shared" si="17"/>
        <v>1284</v>
      </c>
    </row>
    <row r="359" spans="1:16" x14ac:dyDescent="0.2">
      <c r="A359" s="216">
        <v>359</v>
      </c>
      <c r="B359" s="255">
        <v>61.19</v>
      </c>
      <c r="C359" s="210">
        <f>'soust.uk.JMK př.č.2'!$O$75+'soust.uk.JMK př.č.2'!$P$75</f>
        <v>18172</v>
      </c>
      <c r="D359" s="210">
        <f>'soust.uk.JMK př.č.2'!$L$75</f>
        <v>72</v>
      </c>
      <c r="E359" s="210">
        <f t="shared" si="15"/>
        <v>4919</v>
      </c>
      <c r="F359" s="210">
        <f t="shared" si="16"/>
        <v>3564</v>
      </c>
      <c r="G359" s="248"/>
      <c r="H359" s="249"/>
      <c r="I359" s="262"/>
      <c r="J359" s="262"/>
      <c r="K359" s="249"/>
      <c r="L359" s="220"/>
      <c r="M359" s="220"/>
      <c r="N359" s="220"/>
      <c r="P359" s="210">
        <f t="shared" si="17"/>
        <v>1283</v>
      </c>
    </row>
    <row r="360" spans="1:16" x14ac:dyDescent="0.2">
      <c r="A360" s="216">
        <v>360</v>
      </c>
      <c r="B360" s="255">
        <v>61.23</v>
      </c>
      <c r="C360" s="210">
        <f>'soust.uk.JMK př.č.2'!$O$75+'soust.uk.JMK př.č.2'!$P$75</f>
        <v>18172</v>
      </c>
      <c r="D360" s="210">
        <f>'soust.uk.JMK př.č.2'!$L$75</f>
        <v>72</v>
      </c>
      <c r="E360" s="210">
        <f t="shared" si="15"/>
        <v>4915</v>
      </c>
      <c r="F360" s="210">
        <f t="shared" si="16"/>
        <v>3561</v>
      </c>
      <c r="G360" s="248"/>
      <c r="H360" s="249"/>
      <c r="I360" s="262"/>
      <c r="J360" s="262"/>
      <c r="K360" s="249"/>
      <c r="L360" s="220"/>
      <c r="M360" s="220"/>
      <c r="N360" s="220"/>
      <c r="P360" s="210">
        <f t="shared" si="17"/>
        <v>1282</v>
      </c>
    </row>
    <row r="361" spans="1:16" x14ac:dyDescent="0.2">
      <c r="A361" s="216">
        <v>361</v>
      </c>
      <c r="B361" s="255">
        <v>61.28</v>
      </c>
      <c r="C361" s="210">
        <f>'soust.uk.JMK př.č.2'!$O$75+'soust.uk.JMK př.č.2'!$P$75</f>
        <v>18172</v>
      </c>
      <c r="D361" s="210">
        <f>'soust.uk.JMK př.č.2'!$L$75</f>
        <v>72</v>
      </c>
      <c r="E361" s="210">
        <f t="shared" si="15"/>
        <v>4911</v>
      </c>
      <c r="F361" s="210">
        <f t="shared" si="16"/>
        <v>3558</v>
      </c>
      <c r="G361" s="248"/>
      <c r="H361" s="249"/>
      <c r="I361" s="262"/>
      <c r="J361" s="262"/>
      <c r="K361" s="249"/>
      <c r="L361" s="220"/>
      <c r="M361" s="220"/>
      <c r="N361" s="220"/>
      <c r="P361" s="210">
        <f t="shared" si="17"/>
        <v>1281</v>
      </c>
    </row>
    <row r="362" spans="1:16" x14ac:dyDescent="0.2">
      <c r="A362" s="216">
        <v>362</v>
      </c>
      <c r="B362" s="255">
        <v>61.32</v>
      </c>
      <c r="C362" s="210">
        <f>'soust.uk.JMK př.č.2'!$O$75+'soust.uk.JMK př.č.2'!$P$75</f>
        <v>18172</v>
      </c>
      <c r="D362" s="210">
        <f>'soust.uk.JMK př.č.2'!$L$75</f>
        <v>72</v>
      </c>
      <c r="E362" s="210">
        <f t="shared" si="15"/>
        <v>4908</v>
      </c>
      <c r="F362" s="210">
        <f t="shared" si="16"/>
        <v>3556</v>
      </c>
      <c r="G362" s="248"/>
      <c r="H362" s="249"/>
      <c r="I362" s="262"/>
      <c r="J362" s="262"/>
      <c r="K362" s="249"/>
      <c r="L362" s="220"/>
      <c r="M362" s="220"/>
      <c r="N362" s="220"/>
      <c r="P362" s="210">
        <f t="shared" si="17"/>
        <v>1280</v>
      </c>
    </row>
    <row r="363" spans="1:16" x14ac:dyDescent="0.2">
      <c r="A363" s="216">
        <v>363</v>
      </c>
      <c r="B363" s="255">
        <v>61.36</v>
      </c>
      <c r="C363" s="210">
        <f>'soust.uk.JMK př.č.2'!$O$75+'soust.uk.JMK př.č.2'!$P$75</f>
        <v>18172</v>
      </c>
      <c r="D363" s="210">
        <f>'soust.uk.JMK př.č.2'!$L$75</f>
        <v>72</v>
      </c>
      <c r="E363" s="210">
        <f t="shared" si="15"/>
        <v>4905</v>
      </c>
      <c r="F363" s="210">
        <f t="shared" si="16"/>
        <v>3554</v>
      </c>
      <c r="G363" s="248"/>
      <c r="H363" s="249"/>
      <c r="I363" s="262"/>
      <c r="J363" s="262"/>
      <c r="K363" s="249"/>
      <c r="L363" s="220"/>
      <c r="M363" s="220"/>
      <c r="N363" s="220"/>
      <c r="P363" s="210">
        <f t="shared" si="17"/>
        <v>1279</v>
      </c>
    </row>
    <row r="364" spans="1:16" x14ac:dyDescent="0.2">
      <c r="A364" s="216">
        <v>364</v>
      </c>
      <c r="B364" s="255">
        <v>61.41</v>
      </c>
      <c r="C364" s="210">
        <f>'soust.uk.JMK př.č.2'!$O$75+'soust.uk.JMK př.č.2'!$P$75</f>
        <v>18172</v>
      </c>
      <c r="D364" s="210">
        <f>'soust.uk.JMK př.č.2'!$L$75</f>
        <v>72</v>
      </c>
      <c r="E364" s="210">
        <f t="shared" si="15"/>
        <v>4901</v>
      </c>
      <c r="F364" s="210">
        <f t="shared" si="16"/>
        <v>3551</v>
      </c>
      <c r="G364" s="248"/>
      <c r="H364" s="249"/>
      <c r="I364" s="262"/>
      <c r="J364" s="262"/>
      <c r="K364" s="249"/>
      <c r="L364" s="220"/>
      <c r="M364" s="220"/>
      <c r="N364" s="220"/>
      <c r="P364" s="210">
        <f t="shared" si="17"/>
        <v>1278</v>
      </c>
    </row>
    <row r="365" spans="1:16" x14ac:dyDescent="0.2">
      <c r="A365" s="216">
        <v>365</v>
      </c>
      <c r="B365" s="255">
        <v>61.45</v>
      </c>
      <c r="C365" s="210">
        <f>'soust.uk.JMK př.č.2'!$O$75+'soust.uk.JMK př.č.2'!$P$75</f>
        <v>18172</v>
      </c>
      <c r="D365" s="210">
        <f>'soust.uk.JMK př.č.2'!$L$75</f>
        <v>72</v>
      </c>
      <c r="E365" s="210">
        <f t="shared" si="15"/>
        <v>4899</v>
      </c>
      <c r="F365" s="210">
        <f t="shared" si="16"/>
        <v>3549</v>
      </c>
      <c r="G365" s="248"/>
      <c r="H365" s="249"/>
      <c r="I365" s="262"/>
      <c r="J365" s="262"/>
      <c r="K365" s="249"/>
      <c r="L365" s="220"/>
      <c r="M365" s="220"/>
      <c r="N365" s="220"/>
      <c r="P365" s="210">
        <f t="shared" si="17"/>
        <v>1278</v>
      </c>
    </row>
    <row r="366" spans="1:16" x14ac:dyDescent="0.2">
      <c r="A366" s="216">
        <v>366</v>
      </c>
      <c r="B366" s="255">
        <v>61.49</v>
      </c>
      <c r="C366" s="210">
        <f>'soust.uk.JMK př.č.2'!$O$75+'soust.uk.JMK př.č.2'!$P$75</f>
        <v>18172</v>
      </c>
      <c r="D366" s="210">
        <f>'soust.uk.JMK př.č.2'!$L$75</f>
        <v>72</v>
      </c>
      <c r="E366" s="210">
        <f t="shared" si="15"/>
        <v>4895</v>
      </c>
      <c r="F366" s="210">
        <f t="shared" si="16"/>
        <v>3546</v>
      </c>
      <c r="G366" s="248"/>
      <c r="H366" s="249"/>
      <c r="I366" s="262"/>
      <c r="J366" s="262"/>
      <c r="K366" s="249"/>
      <c r="L366" s="220"/>
      <c r="M366" s="220"/>
      <c r="N366" s="220"/>
      <c r="P366" s="210">
        <f t="shared" si="17"/>
        <v>1277</v>
      </c>
    </row>
    <row r="367" spans="1:16" x14ac:dyDescent="0.2">
      <c r="A367" s="216">
        <v>367</v>
      </c>
      <c r="B367" s="255">
        <v>61.53</v>
      </c>
      <c r="C367" s="210">
        <f>'soust.uk.JMK př.č.2'!$O$75+'soust.uk.JMK př.č.2'!$P$75</f>
        <v>18172</v>
      </c>
      <c r="D367" s="210">
        <f>'soust.uk.JMK př.č.2'!$L$75</f>
        <v>72</v>
      </c>
      <c r="E367" s="210">
        <f t="shared" si="15"/>
        <v>4892</v>
      </c>
      <c r="F367" s="210">
        <f t="shared" si="16"/>
        <v>3544</v>
      </c>
      <c r="G367" s="248"/>
      <c r="H367" s="249"/>
      <c r="I367" s="262"/>
      <c r="J367" s="262"/>
      <c r="K367" s="249"/>
      <c r="L367" s="220"/>
      <c r="M367" s="220"/>
      <c r="N367" s="220"/>
      <c r="P367" s="210">
        <f t="shared" si="17"/>
        <v>1276</v>
      </c>
    </row>
    <row r="368" spans="1:16" x14ac:dyDescent="0.2">
      <c r="A368" s="216">
        <v>368</v>
      </c>
      <c r="B368" s="255">
        <v>61.58</v>
      </c>
      <c r="C368" s="210">
        <f>'soust.uk.JMK př.č.2'!$O$75+'soust.uk.JMK př.č.2'!$P$75</f>
        <v>18172</v>
      </c>
      <c r="D368" s="210">
        <f>'soust.uk.JMK př.č.2'!$L$75</f>
        <v>72</v>
      </c>
      <c r="E368" s="210">
        <f t="shared" si="15"/>
        <v>4888</v>
      </c>
      <c r="F368" s="210">
        <f t="shared" si="16"/>
        <v>3541</v>
      </c>
      <c r="G368" s="248"/>
      <c r="H368" s="249"/>
      <c r="I368" s="262"/>
      <c r="J368" s="262"/>
      <c r="K368" s="249"/>
      <c r="L368" s="220"/>
      <c r="M368" s="220"/>
      <c r="N368" s="220"/>
      <c r="P368" s="210">
        <f t="shared" si="17"/>
        <v>1275</v>
      </c>
    </row>
    <row r="369" spans="1:16" x14ac:dyDescent="0.2">
      <c r="A369" s="216">
        <v>369</v>
      </c>
      <c r="B369" s="255">
        <v>61.62</v>
      </c>
      <c r="C369" s="210">
        <f>'soust.uk.JMK př.č.2'!$O$75+'soust.uk.JMK př.č.2'!$P$75</f>
        <v>18172</v>
      </c>
      <c r="D369" s="210">
        <f>'soust.uk.JMK př.č.2'!$L$75</f>
        <v>72</v>
      </c>
      <c r="E369" s="210">
        <f t="shared" si="15"/>
        <v>4885</v>
      </c>
      <c r="F369" s="210">
        <f t="shared" si="16"/>
        <v>3539</v>
      </c>
      <c r="G369" s="248"/>
      <c r="H369" s="249"/>
      <c r="I369" s="262"/>
      <c r="J369" s="262"/>
      <c r="K369" s="249"/>
      <c r="L369" s="220"/>
      <c r="M369" s="220"/>
      <c r="N369" s="220"/>
      <c r="P369" s="210">
        <f t="shared" si="17"/>
        <v>1274</v>
      </c>
    </row>
    <row r="370" spans="1:16" x14ac:dyDescent="0.2">
      <c r="A370" s="216">
        <v>370</v>
      </c>
      <c r="B370" s="255">
        <v>61.66</v>
      </c>
      <c r="C370" s="210">
        <f>'soust.uk.JMK př.č.2'!$O$75+'soust.uk.JMK př.č.2'!$P$75</f>
        <v>18172</v>
      </c>
      <c r="D370" s="210">
        <f>'soust.uk.JMK př.č.2'!$L$75</f>
        <v>72</v>
      </c>
      <c r="E370" s="210">
        <f t="shared" si="15"/>
        <v>4882</v>
      </c>
      <c r="F370" s="210">
        <f t="shared" si="16"/>
        <v>3537</v>
      </c>
      <c r="G370" s="248"/>
      <c r="H370" s="249"/>
      <c r="I370" s="262"/>
      <c r="J370" s="262"/>
      <c r="K370" s="249"/>
      <c r="L370" s="220"/>
      <c r="M370" s="220"/>
      <c r="N370" s="220"/>
      <c r="P370" s="210">
        <f t="shared" si="17"/>
        <v>1273</v>
      </c>
    </row>
    <row r="371" spans="1:16" x14ac:dyDescent="0.2">
      <c r="A371" s="216">
        <v>371</v>
      </c>
      <c r="B371" s="255">
        <v>61.7</v>
      </c>
      <c r="C371" s="210">
        <f>'soust.uk.JMK př.č.2'!$O$75+'soust.uk.JMK př.č.2'!$P$75</f>
        <v>18172</v>
      </c>
      <c r="D371" s="210">
        <f>'soust.uk.JMK př.č.2'!$L$75</f>
        <v>72</v>
      </c>
      <c r="E371" s="210">
        <f t="shared" si="15"/>
        <v>4878</v>
      </c>
      <c r="F371" s="210">
        <f t="shared" si="16"/>
        <v>3534</v>
      </c>
      <c r="G371" s="248"/>
      <c r="H371" s="249"/>
      <c r="I371" s="262"/>
      <c r="J371" s="262"/>
      <c r="K371" s="249"/>
      <c r="L371" s="220"/>
      <c r="M371" s="220"/>
      <c r="N371" s="220"/>
      <c r="P371" s="210">
        <f t="shared" si="17"/>
        <v>1272</v>
      </c>
    </row>
    <row r="372" spans="1:16" x14ac:dyDescent="0.2">
      <c r="A372" s="216">
        <v>372</v>
      </c>
      <c r="B372" s="255">
        <v>61.74</v>
      </c>
      <c r="C372" s="210">
        <f>'soust.uk.JMK př.č.2'!$O$75+'soust.uk.JMK př.č.2'!$P$75</f>
        <v>18172</v>
      </c>
      <c r="D372" s="210">
        <f>'soust.uk.JMK př.č.2'!$L$75</f>
        <v>72</v>
      </c>
      <c r="E372" s="210">
        <f t="shared" si="15"/>
        <v>4876</v>
      </c>
      <c r="F372" s="210">
        <f t="shared" si="16"/>
        <v>3532</v>
      </c>
      <c r="G372" s="248"/>
      <c r="H372" s="249"/>
      <c r="I372" s="262"/>
      <c r="J372" s="262"/>
      <c r="K372" s="249"/>
      <c r="L372" s="220"/>
      <c r="M372" s="220"/>
      <c r="N372" s="220"/>
      <c r="P372" s="210">
        <f t="shared" si="17"/>
        <v>1272</v>
      </c>
    </row>
    <row r="373" spans="1:16" x14ac:dyDescent="0.2">
      <c r="A373" s="216">
        <v>373</v>
      </c>
      <c r="B373" s="255">
        <v>61.79</v>
      </c>
      <c r="C373" s="210">
        <f>'soust.uk.JMK př.č.2'!$O$75+'soust.uk.JMK př.č.2'!$P$75</f>
        <v>18172</v>
      </c>
      <c r="D373" s="210">
        <f>'soust.uk.JMK př.č.2'!$L$75</f>
        <v>72</v>
      </c>
      <c r="E373" s="210">
        <f t="shared" si="15"/>
        <v>4871</v>
      </c>
      <c r="F373" s="210">
        <f t="shared" si="16"/>
        <v>3529</v>
      </c>
      <c r="G373" s="248"/>
      <c r="H373" s="249"/>
      <c r="I373" s="262"/>
      <c r="J373" s="262"/>
      <c r="K373" s="249"/>
      <c r="L373" s="220"/>
      <c r="M373" s="220"/>
      <c r="N373" s="220"/>
      <c r="P373" s="210">
        <f t="shared" si="17"/>
        <v>1270</v>
      </c>
    </row>
    <row r="374" spans="1:16" x14ac:dyDescent="0.2">
      <c r="A374" s="216">
        <v>374</v>
      </c>
      <c r="B374" s="255">
        <v>61.83</v>
      </c>
      <c r="C374" s="210">
        <f>'soust.uk.JMK př.č.2'!$O$75+'soust.uk.JMK př.č.2'!$P$75</f>
        <v>18172</v>
      </c>
      <c r="D374" s="210">
        <f>'soust.uk.JMK př.č.2'!$L$75</f>
        <v>72</v>
      </c>
      <c r="E374" s="210">
        <f t="shared" si="15"/>
        <v>4869</v>
      </c>
      <c r="F374" s="210">
        <f t="shared" si="16"/>
        <v>3527</v>
      </c>
      <c r="G374" s="248"/>
      <c r="H374" s="249"/>
      <c r="I374" s="262"/>
      <c r="J374" s="262"/>
      <c r="K374" s="249"/>
      <c r="L374" s="220"/>
      <c r="M374" s="220"/>
      <c r="N374" s="220"/>
      <c r="P374" s="210">
        <f t="shared" si="17"/>
        <v>1270</v>
      </c>
    </row>
    <row r="375" spans="1:16" x14ac:dyDescent="0.2">
      <c r="A375" s="216">
        <v>375</v>
      </c>
      <c r="B375" s="255">
        <v>61.87</v>
      </c>
      <c r="C375" s="210">
        <f>'soust.uk.JMK př.č.2'!$O$75+'soust.uk.JMK př.č.2'!$P$75</f>
        <v>18172</v>
      </c>
      <c r="D375" s="210">
        <f>'soust.uk.JMK př.č.2'!$L$75</f>
        <v>72</v>
      </c>
      <c r="E375" s="210">
        <f t="shared" si="15"/>
        <v>4866</v>
      </c>
      <c r="F375" s="210">
        <f t="shared" si="16"/>
        <v>3525</v>
      </c>
      <c r="G375" s="248"/>
      <c r="H375" s="249"/>
      <c r="I375" s="262"/>
      <c r="J375" s="262"/>
      <c r="K375" s="249"/>
      <c r="L375" s="220"/>
      <c r="M375" s="220"/>
      <c r="N375" s="220"/>
      <c r="P375" s="210">
        <f t="shared" si="17"/>
        <v>1269</v>
      </c>
    </row>
    <row r="376" spans="1:16" x14ac:dyDescent="0.2">
      <c r="A376" s="216">
        <v>376</v>
      </c>
      <c r="B376" s="255">
        <v>61.91</v>
      </c>
      <c r="C376" s="210">
        <f>'soust.uk.JMK př.č.2'!$O$75+'soust.uk.JMK př.č.2'!$P$75</f>
        <v>18172</v>
      </c>
      <c r="D376" s="210">
        <f>'soust.uk.JMK př.č.2'!$L$75</f>
        <v>72</v>
      </c>
      <c r="E376" s="210">
        <f t="shared" si="15"/>
        <v>4862</v>
      </c>
      <c r="F376" s="210">
        <f t="shared" si="16"/>
        <v>3522</v>
      </c>
      <c r="G376" s="248"/>
      <c r="H376" s="249"/>
      <c r="I376" s="262"/>
      <c r="J376" s="262"/>
      <c r="K376" s="194"/>
      <c r="P376" s="210">
        <f t="shared" si="17"/>
        <v>1268</v>
      </c>
    </row>
    <row r="377" spans="1:16" x14ac:dyDescent="0.2">
      <c r="A377" s="216">
        <v>377</v>
      </c>
      <c r="B377" s="255">
        <v>61.95</v>
      </c>
      <c r="C377" s="210">
        <f>'soust.uk.JMK př.č.2'!$O$75+'soust.uk.JMK př.č.2'!$P$75</f>
        <v>18172</v>
      </c>
      <c r="D377" s="210">
        <f>'soust.uk.JMK př.č.2'!$L$75</f>
        <v>72</v>
      </c>
      <c r="E377" s="210">
        <f t="shared" si="15"/>
        <v>4859</v>
      </c>
      <c r="F377" s="210">
        <f t="shared" si="16"/>
        <v>3520</v>
      </c>
      <c r="G377" s="248"/>
      <c r="H377" s="249"/>
      <c r="I377" s="262"/>
      <c r="J377" s="262"/>
      <c r="K377" s="194"/>
      <c r="P377" s="210">
        <f t="shared" si="17"/>
        <v>1267</v>
      </c>
    </row>
    <row r="378" spans="1:16" x14ac:dyDescent="0.2">
      <c r="A378" s="216">
        <v>378</v>
      </c>
      <c r="B378" s="255">
        <v>61.99</v>
      </c>
      <c r="C378" s="210">
        <f>'soust.uk.JMK př.č.2'!$O$75+'soust.uk.JMK př.č.2'!$P$75</f>
        <v>18172</v>
      </c>
      <c r="D378" s="210">
        <f>'soust.uk.JMK př.č.2'!$L$75</f>
        <v>72</v>
      </c>
      <c r="E378" s="210">
        <f t="shared" si="15"/>
        <v>4856</v>
      </c>
      <c r="F378" s="210">
        <f t="shared" si="16"/>
        <v>3518</v>
      </c>
      <c r="G378" s="248"/>
      <c r="H378" s="249"/>
      <c r="I378" s="262"/>
      <c r="J378" s="262"/>
      <c r="K378" s="194"/>
      <c r="P378" s="210">
        <f t="shared" si="17"/>
        <v>1266</v>
      </c>
    </row>
    <row r="379" spans="1:16" x14ac:dyDescent="0.2">
      <c r="A379" s="216">
        <v>379</v>
      </c>
      <c r="B379" s="255">
        <v>62.03</v>
      </c>
      <c r="C379" s="210">
        <f>'soust.uk.JMK př.č.2'!$O$75+'soust.uk.JMK př.č.2'!$P$75</f>
        <v>18172</v>
      </c>
      <c r="D379" s="210">
        <f>'soust.uk.JMK př.č.2'!$L$75</f>
        <v>72</v>
      </c>
      <c r="E379" s="210">
        <f t="shared" si="15"/>
        <v>4852</v>
      </c>
      <c r="F379" s="210">
        <f t="shared" si="16"/>
        <v>3515</v>
      </c>
      <c r="G379" s="248"/>
      <c r="H379" s="249"/>
      <c r="I379" s="262"/>
      <c r="J379" s="262"/>
      <c r="K379" s="194"/>
      <c r="P379" s="210">
        <f t="shared" si="17"/>
        <v>1265</v>
      </c>
    </row>
    <row r="380" spans="1:16" x14ac:dyDescent="0.2">
      <c r="A380" s="216">
        <v>380</v>
      </c>
      <c r="B380" s="255">
        <v>62.07</v>
      </c>
      <c r="C380" s="210">
        <f>'soust.uk.JMK př.č.2'!$O$75+'soust.uk.JMK př.č.2'!$P$75</f>
        <v>18172</v>
      </c>
      <c r="D380" s="210">
        <f>'soust.uk.JMK př.č.2'!$L$75</f>
        <v>72</v>
      </c>
      <c r="E380" s="210">
        <f t="shared" si="15"/>
        <v>4850</v>
      </c>
      <c r="F380" s="210">
        <f t="shared" si="16"/>
        <v>3513</v>
      </c>
      <c r="G380" s="248"/>
      <c r="H380" s="249"/>
      <c r="I380" s="262"/>
      <c r="J380" s="262"/>
      <c r="K380" s="194"/>
      <c r="P380" s="210">
        <f t="shared" si="17"/>
        <v>1265</v>
      </c>
    </row>
    <row r="381" spans="1:16" x14ac:dyDescent="0.2">
      <c r="A381" s="216">
        <v>381</v>
      </c>
      <c r="B381" s="255">
        <v>62.11</v>
      </c>
      <c r="C381" s="210">
        <f>'soust.uk.JMK př.č.2'!$O$75+'soust.uk.JMK př.č.2'!$P$75</f>
        <v>18172</v>
      </c>
      <c r="D381" s="210">
        <f>'soust.uk.JMK př.č.2'!$L$75</f>
        <v>72</v>
      </c>
      <c r="E381" s="210">
        <f t="shared" si="15"/>
        <v>4847</v>
      </c>
      <c r="F381" s="210">
        <f t="shared" si="16"/>
        <v>3511</v>
      </c>
      <c r="G381" s="248"/>
      <c r="H381" s="249"/>
      <c r="I381" s="262"/>
      <c r="J381" s="262"/>
      <c r="K381" s="194"/>
      <c r="P381" s="210">
        <f t="shared" si="17"/>
        <v>1264</v>
      </c>
    </row>
    <row r="382" spans="1:16" x14ac:dyDescent="0.2">
      <c r="A382" s="216">
        <v>382</v>
      </c>
      <c r="B382" s="255">
        <v>62.15</v>
      </c>
      <c r="C382" s="210">
        <f>'soust.uk.JMK př.č.2'!$O$75+'soust.uk.JMK př.č.2'!$P$75</f>
        <v>18172</v>
      </c>
      <c r="D382" s="210">
        <f>'soust.uk.JMK př.č.2'!$L$75</f>
        <v>72</v>
      </c>
      <c r="E382" s="210">
        <f t="shared" si="15"/>
        <v>4844</v>
      </c>
      <c r="F382" s="210">
        <f t="shared" si="16"/>
        <v>3509</v>
      </c>
      <c r="G382" s="248"/>
      <c r="H382" s="249"/>
      <c r="I382" s="262"/>
      <c r="J382" s="262"/>
      <c r="K382" s="194"/>
      <c r="P382" s="210">
        <f t="shared" si="17"/>
        <v>1263</v>
      </c>
    </row>
    <row r="383" spans="1:16" x14ac:dyDescent="0.2">
      <c r="A383" s="216">
        <v>383</v>
      </c>
      <c r="B383" s="255">
        <v>62.19</v>
      </c>
      <c r="C383" s="210">
        <f>'soust.uk.JMK př.č.2'!$O$75+'soust.uk.JMK př.č.2'!$P$75</f>
        <v>18172</v>
      </c>
      <c r="D383" s="210">
        <f>'soust.uk.JMK př.č.2'!$L$75</f>
        <v>72</v>
      </c>
      <c r="E383" s="210">
        <f t="shared" si="15"/>
        <v>4840</v>
      </c>
      <c r="F383" s="210">
        <f t="shared" si="16"/>
        <v>3506</v>
      </c>
      <c r="G383" s="248"/>
      <c r="H383" s="249"/>
      <c r="I383" s="262"/>
      <c r="J383" s="262"/>
      <c r="K383" s="194"/>
      <c r="P383" s="210">
        <f t="shared" si="17"/>
        <v>1262</v>
      </c>
    </row>
    <row r="384" spans="1:16" x14ac:dyDescent="0.2">
      <c r="A384" s="216">
        <v>384</v>
      </c>
      <c r="B384" s="255">
        <v>62.23</v>
      </c>
      <c r="C384" s="210">
        <f>'soust.uk.JMK př.č.2'!$O$75+'soust.uk.JMK př.č.2'!$P$75</f>
        <v>18172</v>
      </c>
      <c r="D384" s="210">
        <f>'soust.uk.JMK př.č.2'!$L$75</f>
        <v>72</v>
      </c>
      <c r="E384" s="210">
        <f t="shared" si="15"/>
        <v>4837</v>
      </c>
      <c r="F384" s="210">
        <f t="shared" si="16"/>
        <v>3504</v>
      </c>
      <c r="G384" s="248"/>
      <c r="H384" s="249"/>
      <c r="I384" s="262"/>
      <c r="J384" s="262"/>
      <c r="K384" s="194"/>
      <c r="P384" s="210">
        <f t="shared" si="17"/>
        <v>1261</v>
      </c>
    </row>
    <row r="385" spans="1:16" x14ac:dyDescent="0.2">
      <c r="A385" s="216">
        <v>385</v>
      </c>
      <c r="B385" s="255">
        <v>62.26</v>
      </c>
      <c r="C385" s="210">
        <f>'soust.uk.JMK př.č.2'!$O$75+'soust.uk.JMK př.č.2'!$P$75</f>
        <v>18172</v>
      </c>
      <c r="D385" s="210">
        <f>'soust.uk.JMK př.č.2'!$L$75</f>
        <v>72</v>
      </c>
      <c r="E385" s="210">
        <f t="shared" si="15"/>
        <v>4835</v>
      </c>
      <c r="F385" s="210">
        <f t="shared" si="16"/>
        <v>3502</v>
      </c>
      <c r="G385" s="248"/>
      <c r="H385" s="249"/>
      <c r="I385" s="262"/>
      <c r="J385" s="262"/>
      <c r="K385" s="194"/>
      <c r="P385" s="210">
        <f t="shared" si="17"/>
        <v>1261</v>
      </c>
    </row>
    <row r="386" spans="1:16" x14ac:dyDescent="0.2">
      <c r="A386" s="216">
        <v>386</v>
      </c>
      <c r="B386" s="255">
        <v>62.3</v>
      </c>
      <c r="C386" s="210">
        <f>'soust.uk.JMK př.č.2'!$O$75+'soust.uk.JMK př.č.2'!$P$75</f>
        <v>18172</v>
      </c>
      <c r="D386" s="210">
        <f>'soust.uk.JMK př.č.2'!$L$75</f>
        <v>72</v>
      </c>
      <c r="E386" s="210">
        <f t="shared" si="15"/>
        <v>4832</v>
      </c>
      <c r="F386" s="210">
        <f t="shared" si="16"/>
        <v>3500</v>
      </c>
      <c r="G386" s="248"/>
      <c r="H386" s="249"/>
      <c r="I386" s="262"/>
      <c r="J386" s="262"/>
      <c r="K386" s="194"/>
      <c r="P386" s="210">
        <f t="shared" si="17"/>
        <v>1260</v>
      </c>
    </row>
    <row r="387" spans="1:16" x14ac:dyDescent="0.2">
      <c r="A387" s="216">
        <v>387</v>
      </c>
      <c r="B387" s="255">
        <v>62.34</v>
      </c>
      <c r="C387" s="210">
        <f>'soust.uk.JMK př.č.2'!$O$75+'soust.uk.JMK př.č.2'!$P$75</f>
        <v>18172</v>
      </c>
      <c r="D387" s="210">
        <f>'soust.uk.JMK př.č.2'!$L$75</f>
        <v>72</v>
      </c>
      <c r="E387" s="210">
        <f t="shared" si="15"/>
        <v>4829</v>
      </c>
      <c r="F387" s="210">
        <f t="shared" si="16"/>
        <v>3498</v>
      </c>
      <c r="G387" s="248"/>
      <c r="H387" s="249"/>
      <c r="I387" s="262"/>
      <c r="J387" s="262"/>
      <c r="K387" s="194"/>
      <c r="P387" s="210">
        <f t="shared" si="17"/>
        <v>1259</v>
      </c>
    </row>
    <row r="388" spans="1:16" x14ac:dyDescent="0.2">
      <c r="A388" s="216">
        <v>388</v>
      </c>
      <c r="B388" s="255">
        <v>62.38</v>
      </c>
      <c r="C388" s="210">
        <f>'soust.uk.JMK př.č.2'!$O$75+'soust.uk.JMK př.č.2'!$P$75</f>
        <v>18172</v>
      </c>
      <c r="D388" s="210">
        <f>'soust.uk.JMK př.č.2'!$L$75</f>
        <v>72</v>
      </c>
      <c r="E388" s="210">
        <f t="shared" si="15"/>
        <v>4827</v>
      </c>
      <c r="F388" s="210">
        <f t="shared" si="16"/>
        <v>3496</v>
      </c>
      <c r="G388" s="248"/>
      <c r="H388" s="249"/>
      <c r="I388" s="262"/>
      <c r="J388" s="262"/>
      <c r="K388" s="194"/>
      <c r="P388" s="210">
        <f t="shared" si="17"/>
        <v>1259</v>
      </c>
    </row>
    <row r="389" spans="1:16" x14ac:dyDescent="0.2">
      <c r="A389" s="216">
        <v>389</v>
      </c>
      <c r="B389" s="255">
        <v>62.42</v>
      </c>
      <c r="C389" s="210">
        <f>'soust.uk.JMK př.č.2'!$O$75+'soust.uk.JMK př.č.2'!$P$75</f>
        <v>18172</v>
      </c>
      <c r="D389" s="210">
        <f>'soust.uk.JMK př.č.2'!$L$75</f>
        <v>72</v>
      </c>
      <c r="E389" s="210">
        <f t="shared" si="15"/>
        <v>4822</v>
      </c>
      <c r="F389" s="210">
        <f t="shared" si="16"/>
        <v>3493</v>
      </c>
      <c r="G389" s="248"/>
      <c r="H389" s="249"/>
      <c r="I389" s="262"/>
      <c r="J389" s="262"/>
      <c r="K389" s="194"/>
      <c r="P389" s="210">
        <f t="shared" si="17"/>
        <v>1257</v>
      </c>
    </row>
    <row r="390" spans="1:16" x14ac:dyDescent="0.2">
      <c r="A390" s="216">
        <v>390</v>
      </c>
      <c r="B390" s="255">
        <v>62.46</v>
      </c>
      <c r="C390" s="210">
        <f>'soust.uk.JMK př.č.2'!$O$75+'soust.uk.JMK př.č.2'!$P$75</f>
        <v>18172</v>
      </c>
      <c r="D390" s="210">
        <f>'soust.uk.JMK př.č.2'!$L$75</f>
        <v>72</v>
      </c>
      <c r="E390" s="210">
        <f t="shared" si="15"/>
        <v>4820</v>
      </c>
      <c r="F390" s="210">
        <f t="shared" si="16"/>
        <v>3491</v>
      </c>
      <c r="G390" s="248"/>
      <c r="H390" s="249"/>
      <c r="I390" s="262"/>
      <c r="J390" s="262"/>
      <c r="K390" s="194"/>
      <c r="P390" s="210">
        <f t="shared" si="17"/>
        <v>1257</v>
      </c>
    </row>
    <row r="391" spans="1:16" x14ac:dyDescent="0.2">
      <c r="A391" s="216">
        <v>391</v>
      </c>
      <c r="B391" s="255">
        <v>62.49</v>
      </c>
      <c r="C391" s="210">
        <f>'soust.uk.JMK př.č.2'!$O$75+'soust.uk.JMK př.č.2'!$P$75</f>
        <v>18172</v>
      </c>
      <c r="D391" s="210">
        <f>'soust.uk.JMK př.č.2'!$L$75</f>
        <v>72</v>
      </c>
      <c r="E391" s="210">
        <f t="shared" si="15"/>
        <v>4818</v>
      </c>
      <c r="F391" s="210">
        <f t="shared" si="16"/>
        <v>3490</v>
      </c>
      <c r="G391" s="248"/>
      <c r="H391" s="249"/>
      <c r="I391" s="262"/>
      <c r="J391" s="262"/>
      <c r="K391" s="194"/>
      <c r="P391" s="210">
        <f t="shared" si="17"/>
        <v>1256</v>
      </c>
    </row>
    <row r="392" spans="1:16" x14ac:dyDescent="0.2">
      <c r="A392" s="216">
        <v>392</v>
      </c>
      <c r="B392" s="255">
        <v>62.53</v>
      </c>
      <c r="C392" s="210">
        <f>'soust.uk.JMK př.č.2'!$O$75+'soust.uk.JMK př.č.2'!$P$75</f>
        <v>18172</v>
      </c>
      <c r="D392" s="210">
        <f>'soust.uk.JMK př.č.2'!$L$75</f>
        <v>72</v>
      </c>
      <c r="E392" s="210">
        <f t="shared" si="15"/>
        <v>4814</v>
      </c>
      <c r="F392" s="210">
        <f t="shared" si="16"/>
        <v>3487</v>
      </c>
      <c r="G392" s="248"/>
      <c r="H392" s="249"/>
      <c r="I392" s="262"/>
      <c r="J392" s="262"/>
      <c r="K392" s="194"/>
      <c r="P392" s="210">
        <f t="shared" si="17"/>
        <v>1255</v>
      </c>
    </row>
    <row r="393" spans="1:16" x14ac:dyDescent="0.2">
      <c r="A393" s="216">
        <v>393</v>
      </c>
      <c r="B393" s="255">
        <v>62.57</v>
      </c>
      <c r="C393" s="210">
        <f>'soust.uk.JMK př.č.2'!$O$75+'soust.uk.JMK př.č.2'!$P$75</f>
        <v>18172</v>
      </c>
      <c r="D393" s="210">
        <f>'soust.uk.JMK př.č.2'!$L$75</f>
        <v>72</v>
      </c>
      <c r="E393" s="210">
        <f t="shared" si="15"/>
        <v>4812</v>
      </c>
      <c r="F393" s="210">
        <f t="shared" si="16"/>
        <v>3485</v>
      </c>
      <c r="G393" s="248"/>
      <c r="H393" s="249"/>
      <c r="I393" s="262"/>
      <c r="J393" s="262"/>
      <c r="K393" s="194"/>
      <c r="P393" s="210">
        <f t="shared" si="17"/>
        <v>1255</v>
      </c>
    </row>
    <row r="394" spans="1:16" x14ac:dyDescent="0.2">
      <c r="A394" s="216">
        <v>394</v>
      </c>
      <c r="B394" s="255">
        <v>62.6</v>
      </c>
      <c r="C394" s="210">
        <f>'soust.uk.JMK př.č.2'!$O$75+'soust.uk.JMK př.č.2'!$P$75</f>
        <v>18172</v>
      </c>
      <c r="D394" s="210">
        <f>'soust.uk.JMK př.č.2'!$L$75</f>
        <v>72</v>
      </c>
      <c r="E394" s="210">
        <f t="shared" si="15"/>
        <v>4809</v>
      </c>
      <c r="F394" s="210">
        <f t="shared" si="16"/>
        <v>3483</v>
      </c>
      <c r="G394" s="248"/>
      <c r="H394" s="249"/>
      <c r="I394" s="262"/>
      <c r="J394" s="262"/>
      <c r="K394" s="194"/>
      <c r="P394" s="210">
        <f t="shared" si="17"/>
        <v>1254</v>
      </c>
    </row>
    <row r="395" spans="1:16" x14ac:dyDescent="0.2">
      <c r="A395" s="216">
        <v>395</v>
      </c>
      <c r="B395" s="255">
        <v>62.64</v>
      </c>
      <c r="C395" s="210">
        <f>'soust.uk.JMK př.č.2'!$O$75+'soust.uk.JMK př.č.2'!$P$75</f>
        <v>18172</v>
      </c>
      <c r="D395" s="210">
        <f>'soust.uk.JMK př.č.2'!$L$75</f>
        <v>72</v>
      </c>
      <c r="E395" s="210">
        <f t="shared" si="15"/>
        <v>4806</v>
      </c>
      <c r="F395" s="210">
        <f t="shared" si="16"/>
        <v>3481</v>
      </c>
      <c r="G395" s="248"/>
      <c r="H395" s="249"/>
      <c r="I395" s="262"/>
      <c r="J395" s="262"/>
      <c r="K395" s="194"/>
      <c r="P395" s="210">
        <f t="shared" si="17"/>
        <v>1253</v>
      </c>
    </row>
    <row r="396" spans="1:16" x14ac:dyDescent="0.2">
      <c r="A396" s="216">
        <v>396</v>
      </c>
      <c r="B396" s="255">
        <v>62.68</v>
      </c>
      <c r="C396" s="210">
        <f>'soust.uk.JMK př.č.2'!$O$75+'soust.uk.JMK př.č.2'!$P$75</f>
        <v>18172</v>
      </c>
      <c r="D396" s="210">
        <f>'soust.uk.JMK př.č.2'!$L$75</f>
        <v>72</v>
      </c>
      <c r="E396" s="210">
        <f t="shared" si="15"/>
        <v>4803</v>
      </c>
      <c r="F396" s="210">
        <f t="shared" si="16"/>
        <v>3479</v>
      </c>
      <c r="G396" s="248"/>
      <c r="H396" s="249"/>
      <c r="I396" s="262"/>
      <c r="J396" s="262"/>
      <c r="K396" s="194"/>
      <c r="P396" s="210">
        <f t="shared" si="17"/>
        <v>1252</v>
      </c>
    </row>
    <row r="397" spans="1:16" x14ac:dyDescent="0.2">
      <c r="A397" s="216">
        <v>397</v>
      </c>
      <c r="B397" s="255">
        <v>62.71</v>
      </c>
      <c r="C397" s="210">
        <f>'soust.uk.JMK př.č.2'!$O$75+'soust.uk.JMK př.č.2'!$P$75</f>
        <v>18172</v>
      </c>
      <c r="D397" s="210">
        <f>'soust.uk.JMK př.č.2'!$L$75</f>
        <v>72</v>
      </c>
      <c r="E397" s="210">
        <f t="shared" si="15"/>
        <v>4801</v>
      </c>
      <c r="F397" s="210">
        <f t="shared" si="16"/>
        <v>3477</v>
      </c>
      <c r="G397" s="248"/>
      <c r="H397" s="249"/>
      <c r="I397" s="262"/>
      <c r="J397" s="262"/>
      <c r="K397" s="194"/>
      <c r="P397" s="210">
        <f t="shared" si="17"/>
        <v>1252</v>
      </c>
    </row>
    <row r="398" spans="1:16" x14ac:dyDescent="0.2">
      <c r="A398" s="216">
        <v>398</v>
      </c>
      <c r="B398" s="255">
        <v>62.75</v>
      </c>
      <c r="C398" s="210">
        <f>'soust.uk.JMK př.č.2'!$O$75+'soust.uk.JMK př.č.2'!$P$75</f>
        <v>18172</v>
      </c>
      <c r="D398" s="210">
        <f>'soust.uk.JMK př.č.2'!$L$75</f>
        <v>72</v>
      </c>
      <c r="E398" s="210">
        <f t="shared" ref="E398:E461" si="18">SUM(F398,P398,D398)</f>
        <v>4798</v>
      </c>
      <c r="F398" s="210">
        <f t="shared" si="16"/>
        <v>3475</v>
      </c>
      <c r="G398" s="248"/>
      <c r="H398" s="249"/>
      <c r="I398" s="262"/>
      <c r="J398" s="262"/>
      <c r="K398" s="194"/>
      <c r="P398" s="210">
        <f t="shared" si="17"/>
        <v>1251</v>
      </c>
    </row>
    <row r="399" spans="1:16" x14ac:dyDescent="0.2">
      <c r="A399" s="216">
        <v>399</v>
      </c>
      <c r="B399" s="255">
        <v>62.79</v>
      </c>
      <c r="C399" s="210">
        <f>'soust.uk.JMK př.č.2'!$O$75+'soust.uk.JMK př.č.2'!$P$75</f>
        <v>18172</v>
      </c>
      <c r="D399" s="210">
        <f>'soust.uk.JMK př.č.2'!$L$75</f>
        <v>72</v>
      </c>
      <c r="E399" s="210">
        <f t="shared" si="18"/>
        <v>4795</v>
      </c>
      <c r="F399" s="210">
        <f t="shared" ref="F399:F462" si="19">ROUND(1/B399*C399*12,0)</f>
        <v>3473</v>
      </c>
      <c r="G399" s="248"/>
      <c r="H399" s="249"/>
      <c r="I399" s="262"/>
      <c r="J399" s="262"/>
      <c r="K399" s="194"/>
      <c r="P399" s="210">
        <f t="shared" ref="P399:P462" si="20">ROUND((F399*36%),0)</f>
        <v>1250</v>
      </c>
    </row>
    <row r="400" spans="1:16" x14ac:dyDescent="0.2">
      <c r="A400" s="216">
        <v>400</v>
      </c>
      <c r="B400" s="255">
        <v>62.82</v>
      </c>
      <c r="C400" s="210">
        <f>'soust.uk.JMK př.č.2'!$O$75+'soust.uk.JMK př.č.2'!$P$75</f>
        <v>18172</v>
      </c>
      <c r="D400" s="210">
        <f>'soust.uk.JMK př.č.2'!$L$75</f>
        <v>72</v>
      </c>
      <c r="E400" s="210">
        <f t="shared" si="18"/>
        <v>4793</v>
      </c>
      <c r="F400" s="210">
        <f t="shared" si="19"/>
        <v>3471</v>
      </c>
      <c r="G400" s="248"/>
      <c r="H400" s="249"/>
      <c r="I400" s="262"/>
      <c r="J400" s="262"/>
      <c r="K400" s="194"/>
      <c r="P400" s="210">
        <f t="shared" si="20"/>
        <v>1250</v>
      </c>
    </row>
    <row r="401" spans="1:16" x14ac:dyDescent="0.2">
      <c r="A401" s="216">
        <v>401</v>
      </c>
      <c r="B401" s="255">
        <v>62.86</v>
      </c>
      <c r="C401" s="210">
        <f>'soust.uk.JMK př.č.2'!$O$75+'soust.uk.JMK př.č.2'!$P$75</f>
        <v>18172</v>
      </c>
      <c r="D401" s="210">
        <f>'soust.uk.JMK př.č.2'!$L$75</f>
        <v>72</v>
      </c>
      <c r="E401" s="210">
        <f t="shared" si="18"/>
        <v>4790</v>
      </c>
      <c r="F401" s="210">
        <f t="shared" si="19"/>
        <v>3469</v>
      </c>
      <c r="G401" s="248"/>
      <c r="H401" s="249"/>
      <c r="I401" s="262"/>
      <c r="J401" s="262"/>
      <c r="K401" s="194"/>
      <c r="P401" s="210">
        <f t="shared" si="20"/>
        <v>1249</v>
      </c>
    </row>
    <row r="402" spans="1:16" x14ac:dyDescent="0.2">
      <c r="A402" s="216">
        <v>402</v>
      </c>
      <c r="B402" s="255">
        <v>62.89</v>
      </c>
      <c r="C402" s="210">
        <f>'soust.uk.JMK př.č.2'!$O$75+'soust.uk.JMK př.č.2'!$P$75</f>
        <v>18172</v>
      </c>
      <c r="D402" s="210">
        <f>'soust.uk.JMK př.č.2'!$L$75</f>
        <v>72</v>
      </c>
      <c r="E402" s="210">
        <f t="shared" si="18"/>
        <v>4787</v>
      </c>
      <c r="F402" s="210">
        <f t="shared" si="19"/>
        <v>3467</v>
      </c>
      <c r="G402" s="248"/>
      <c r="H402" s="249"/>
      <c r="I402" s="262"/>
      <c r="J402" s="262"/>
      <c r="K402" s="194"/>
      <c r="P402" s="210">
        <f t="shared" si="20"/>
        <v>1248</v>
      </c>
    </row>
    <row r="403" spans="1:16" x14ac:dyDescent="0.2">
      <c r="A403" s="216">
        <v>403</v>
      </c>
      <c r="B403" s="255">
        <v>62.93</v>
      </c>
      <c r="C403" s="210">
        <f>'soust.uk.JMK př.č.2'!$O$75+'soust.uk.JMK př.č.2'!$P$75</f>
        <v>18172</v>
      </c>
      <c r="D403" s="210">
        <f>'soust.uk.JMK př.č.2'!$L$75</f>
        <v>72</v>
      </c>
      <c r="E403" s="210">
        <f t="shared" si="18"/>
        <v>4784</v>
      </c>
      <c r="F403" s="210">
        <f t="shared" si="19"/>
        <v>3465</v>
      </c>
      <c r="G403" s="248"/>
      <c r="H403" s="249"/>
      <c r="I403" s="262"/>
      <c r="J403" s="262"/>
      <c r="K403" s="194"/>
      <c r="P403" s="210">
        <f t="shared" si="20"/>
        <v>1247</v>
      </c>
    </row>
    <row r="404" spans="1:16" x14ac:dyDescent="0.2">
      <c r="A404" s="216">
        <v>404</v>
      </c>
      <c r="B404" s="255">
        <v>62.96</v>
      </c>
      <c r="C404" s="210">
        <f>'soust.uk.JMK př.č.2'!$O$75+'soust.uk.JMK př.č.2'!$P$75</f>
        <v>18172</v>
      </c>
      <c r="D404" s="210">
        <f>'soust.uk.JMK př.č.2'!$L$75</f>
        <v>72</v>
      </c>
      <c r="E404" s="210">
        <f t="shared" si="18"/>
        <v>4783</v>
      </c>
      <c r="F404" s="210">
        <f t="shared" si="19"/>
        <v>3464</v>
      </c>
      <c r="G404" s="248"/>
      <c r="H404" s="249"/>
      <c r="I404" s="262"/>
      <c r="J404" s="262"/>
      <c r="K404" s="194"/>
      <c r="P404" s="210">
        <f t="shared" si="20"/>
        <v>1247</v>
      </c>
    </row>
    <row r="405" spans="1:16" x14ac:dyDescent="0.2">
      <c r="A405" s="216">
        <v>405</v>
      </c>
      <c r="B405" s="255">
        <v>63</v>
      </c>
      <c r="C405" s="210">
        <f>'soust.uk.JMK př.č.2'!$O$75+'soust.uk.JMK př.č.2'!$P$75</f>
        <v>18172</v>
      </c>
      <c r="D405" s="210">
        <f>'soust.uk.JMK př.č.2'!$L$75</f>
        <v>72</v>
      </c>
      <c r="E405" s="210">
        <f t="shared" si="18"/>
        <v>4779</v>
      </c>
      <c r="F405" s="210">
        <f t="shared" si="19"/>
        <v>3461</v>
      </c>
      <c r="G405" s="248"/>
      <c r="H405" s="249"/>
      <c r="I405" s="262"/>
      <c r="J405" s="262"/>
      <c r="K405" s="194"/>
      <c r="P405" s="210">
        <f t="shared" si="20"/>
        <v>1246</v>
      </c>
    </row>
    <row r="406" spans="1:16" x14ac:dyDescent="0.2">
      <c r="A406" s="216">
        <v>406</v>
      </c>
      <c r="B406" s="255">
        <v>63.03</v>
      </c>
      <c r="C406" s="210">
        <f>'soust.uk.JMK př.č.2'!$O$75+'soust.uk.JMK př.č.2'!$P$75</f>
        <v>18172</v>
      </c>
      <c r="D406" s="210">
        <f>'soust.uk.JMK př.č.2'!$L$75</f>
        <v>72</v>
      </c>
      <c r="E406" s="210">
        <f t="shared" si="18"/>
        <v>4778</v>
      </c>
      <c r="F406" s="210">
        <f t="shared" si="19"/>
        <v>3460</v>
      </c>
      <c r="G406" s="248"/>
      <c r="H406" s="249"/>
      <c r="I406" s="262"/>
      <c r="J406" s="262"/>
      <c r="K406" s="194"/>
      <c r="P406" s="210">
        <f t="shared" si="20"/>
        <v>1246</v>
      </c>
    </row>
    <row r="407" spans="1:16" x14ac:dyDescent="0.2">
      <c r="A407" s="216">
        <v>407</v>
      </c>
      <c r="B407" s="255">
        <v>63.07</v>
      </c>
      <c r="C407" s="210">
        <f>'soust.uk.JMK př.č.2'!$O$75+'soust.uk.JMK př.č.2'!$P$75</f>
        <v>18172</v>
      </c>
      <c r="D407" s="210">
        <f>'soust.uk.JMK př.č.2'!$L$75</f>
        <v>72</v>
      </c>
      <c r="E407" s="210">
        <f t="shared" si="18"/>
        <v>4774</v>
      </c>
      <c r="F407" s="210">
        <f t="shared" si="19"/>
        <v>3457</v>
      </c>
      <c r="G407" s="248"/>
      <c r="H407" s="249"/>
      <c r="I407" s="262"/>
      <c r="J407" s="262"/>
      <c r="K407" s="194"/>
      <c r="P407" s="210">
        <f t="shared" si="20"/>
        <v>1245</v>
      </c>
    </row>
    <row r="408" spans="1:16" x14ac:dyDescent="0.2">
      <c r="A408" s="216">
        <v>408</v>
      </c>
      <c r="B408" s="255">
        <v>63.1</v>
      </c>
      <c r="C408" s="210">
        <f>'soust.uk.JMK př.č.2'!$O$75+'soust.uk.JMK př.č.2'!$P$75</f>
        <v>18172</v>
      </c>
      <c r="D408" s="210">
        <f>'soust.uk.JMK př.č.2'!$L$75</f>
        <v>72</v>
      </c>
      <c r="E408" s="210">
        <f t="shared" si="18"/>
        <v>4772</v>
      </c>
      <c r="F408" s="210">
        <f t="shared" si="19"/>
        <v>3456</v>
      </c>
      <c r="G408" s="248"/>
      <c r="H408" s="249"/>
      <c r="I408" s="291"/>
      <c r="J408" s="262"/>
      <c r="K408" s="194"/>
      <c r="P408" s="210">
        <f t="shared" si="20"/>
        <v>1244</v>
      </c>
    </row>
    <row r="409" spans="1:16" x14ac:dyDescent="0.2">
      <c r="A409" s="216">
        <v>409</v>
      </c>
      <c r="B409" s="255">
        <v>63.14</v>
      </c>
      <c r="C409" s="210">
        <f>'soust.uk.JMK př.č.2'!$O$75+'soust.uk.JMK př.č.2'!$P$75</f>
        <v>18172</v>
      </c>
      <c r="D409" s="210">
        <f>'soust.uk.JMK př.č.2'!$L$75</f>
        <v>72</v>
      </c>
      <c r="E409" s="210">
        <f t="shared" si="18"/>
        <v>4769</v>
      </c>
      <c r="F409" s="210">
        <f t="shared" si="19"/>
        <v>3454</v>
      </c>
      <c r="G409" s="248"/>
      <c r="H409" s="249"/>
      <c r="I409" s="291"/>
      <c r="J409" s="262"/>
      <c r="K409" s="194"/>
      <c r="P409" s="210">
        <f t="shared" si="20"/>
        <v>1243</v>
      </c>
    </row>
    <row r="410" spans="1:16" x14ac:dyDescent="0.2">
      <c r="A410" s="216">
        <v>410</v>
      </c>
      <c r="B410" s="255">
        <v>63.17</v>
      </c>
      <c r="C410" s="210">
        <f>'soust.uk.JMK př.č.2'!$O$75+'soust.uk.JMK př.č.2'!$P$75</f>
        <v>18172</v>
      </c>
      <c r="D410" s="210">
        <f>'soust.uk.JMK př.č.2'!$L$75</f>
        <v>72</v>
      </c>
      <c r="E410" s="210">
        <f t="shared" si="18"/>
        <v>4767</v>
      </c>
      <c r="F410" s="210">
        <f t="shared" si="19"/>
        <v>3452</v>
      </c>
      <c r="G410" s="248"/>
      <c r="H410" s="249"/>
      <c r="I410" s="291"/>
      <c r="J410" s="262"/>
      <c r="K410" s="194"/>
      <c r="P410" s="210">
        <f t="shared" si="20"/>
        <v>1243</v>
      </c>
    </row>
    <row r="411" spans="1:16" x14ac:dyDescent="0.2">
      <c r="A411" s="216">
        <v>411</v>
      </c>
      <c r="B411" s="255">
        <v>63.2</v>
      </c>
      <c r="C411" s="210">
        <f>'soust.uk.JMK př.č.2'!$O$75+'soust.uk.JMK př.č.2'!$P$75</f>
        <v>18172</v>
      </c>
      <c r="D411" s="210">
        <f>'soust.uk.JMK př.č.2'!$L$75</f>
        <v>72</v>
      </c>
      <c r="E411" s="210">
        <f t="shared" si="18"/>
        <v>4764</v>
      </c>
      <c r="F411" s="210">
        <f t="shared" si="19"/>
        <v>3450</v>
      </c>
      <c r="G411" s="248"/>
      <c r="H411" s="249"/>
      <c r="I411" s="291"/>
      <c r="J411" s="262"/>
      <c r="K411" s="194"/>
      <c r="P411" s="210">
        <f t="shared" si="20"/>
        <v>1242</v>
      </c>
    </row>
    <row r="412" spans="1:16" x14ac:dyDescent="0.2">
      <c r="A412" s="216">
        <v>412</v>
      </c>
      <c r="B412" s="255">
        <v>63.24</v>
      </c>
      <c r="C412" s="210">
        <f>'soust.uk.JMK př.č.2'!$O$75+'soust.uk.JMK př.č.2'!$P$75</f>
        <v>18172</v>
      </c>
      <c r="D412" s="210">
        <f>'soust.uk.JMK př.č.2'!$L$75</f>
        <v>72</v>
      </c>
      <c r="E412" s="210">
        <f t="shared" si="18"/>
        <v>4761</v>
      </c>
      <c r="F412" s="210">
        <f t="shared" si="19"/>
        <v>3448</v>
      </c>
      <c r="G412" s="248"/>
      <c r="H412" s="249"/>
      <c r="I412" s="291"/>
      <c r="J412" s="262"/>
      <c r="K412" s="194"/>
      <c r="P412" s="210">
        <f t="shared" si="20"/>
        <v>1241</v>
      </c>
    </row>
    <row r="413" spans="1:16" x14ac:dyDescent="0.2">
      <c r="A413" s="216">
        <v>413</v>
      </c>
      <c r="B413" s="255">
        <v>63.27</v>
      </c>
      <c r="C413" s="210">
        <f>'soust.uk.JMK př.č.2'!$O$75+'soust.uk.JMK př.č.2'!$P$75</f>
        <v>18172</v>
      </c>
      <c r="D413" s="210">
        <f>'soust.uk.JMK př.č.2'!$L$75</f>
        <v>72</v>
      </c>
      <c r="E413" s="210">
        <f t="shared" si="18"/>
        <v>4760</v>
      </c>
      <c r="F413" s="210">
        <f t="shared" si="19"/>
        <v>3447</v>
      </c>
      <c r="G413" s="248"/>
      <c r="H413" s="249"/>
      <c r="I413" s="291"/>
      <c r="J413" s="262"/>
      <c r="K413" s="194"/>
      <c r="P413" s="210">
        <f t="shared" si="20"/>
        <v>1241</v>
      </c>
    </row>
    <row r="414" spans="1:16" x14ac:dyDescent="0.2">
      <c r="A414" s="216">
        <v>414</v>
      </c>
      <c r="B414" s="255">
        <v>63.31</v>
      </c>
      <c r="C414" s="210">
        <f>'soust.uk.JMK př.č.2'!$O$75+'soust.uk.JMK př.č.2'!$P$75</f>
        <v>18172</v>
      </c>
      <c r="D414" s="210">
        <f>'soust.uk.JMK př.č.2'!$L$75</f>
        <v>72</v>
      </c>
      <c r="E414" s="210">
        <f t="shared" si="18"/>
        <v>4756</v>
      </c>
      <c r="F414" s="210">
        <f t="shared" si="19"/>
        <v>3444</v>
      </c>
      <c r="G414" s="248"/>
      <c r="H414" s="249"/>
      <c r="I414" s="291"/>
      <c r="J414" s="262"/>
      <c r="K414" s="194"/>
      <c r="P414" s="210">
        <f t="shared" si="20"/>
        <v>1240</v>
      </c>
    </row>
    <row r="415" spans="1:16" x14ac:dyDescent="0.2">
      <c r="A415" s="216">
        <v>415</v>
      </c>
      <c r="B415" s="255">
        <v>63.34</v>
      </c>
      <c r="C415" s="210">
        <f>'soust.uk.JMK př.č.2'!$O$75+'soust.uk.JMK př.č.2'!$P$75</f>
        <v>18172</v>
      </c>
      <c r="D415" s="210">
        <f>'soust.uk.JMK př.č.2'!$L$75</f>
        <v>72</v>
      </c>
      <c r="E415" s="210">
        <f t="shared" si="18"/>
        <v>4754</v>
      </c>
      <c r="F415" s="210">
        <f t="shared" si="19"/>
        <v>3443</v>
      </c>
      <c r="G415" s="248"/>
      <c r="H415" s="249"/>
      <c r="I415" s="291"/>
      <c r="J415" s="262"/>
      <c r="K415" s="194"/>
      <c r="P415" s="210">
        <f t="shared" si="20"/>
        <v>1239</v>
      </c>
    </row>
    <row r="416" spans="1:16" x14ac:dyDescent="0.2">
      <c r="A416" s="216">
        <v>416</v>
      </c>
      <c r="B416" s="255">
        <v>63.37</v>
      </c>
      <c r="C416" s="210">
        <f>'soust.uk.JMK př.č.2'!$O$75+'soust.uk.JMK př.č.2'!$P$75</f>
        <v>18172</v>
      </c>
      <c r="D416" s="210">
        <f>'soust.uk.JMK př.č.2'!$L$75</f>
        <v>72</v>
      </c>
      <c r="E416" s="210">
        <f t="shared" si="18"/>
        <v>4752</v>
      </c>
      <c r="F416" s="210">
        <f t="shared" si="19"/>
        <v>3441</v>
      </c>
      <c r="G416" s="248"/>
      <c r="H416" s="249"/>
      <c r="I416" s="291"/>
      <c r="J416" s="262"/>
      <c r="K416" s="194"/>
      <c r="P416" s="210">
        <f t="shared" si="20"/>
        <v>1239</v>
      </c>
    </row>
    <row r="417" spans="1:16" x14ac:dyDescent="0.2">
      <c r="A417" s="216">
        <v>417</v>
      </c>
      <c r="B417" s="255">
        <v>63.4</v>
      </c>
      <c r="C417" s="210">
        <f>'soust.uk.JMK př.č.2'!$O$75+'soust.uk.JMK př.č.2'!$P$75</f>
        <v>18172</v>
      </c>
      <c r="D417" s="210">
        <f>'soust.uk.JMK př.č.2'!$L$75</f>
        <v>72</v>
      </c>
      <c r="E417" s="210">
        <f t="shared" si="18"/>
        <v>4749</v>
      </c>
      <c r="F417" s="210">
        <f t="shared" si="19"/>
        <v>3439</v>
      </c>
      <c r="G417" s="248"/>
      <c r="H417" s="249"/>
      <c r="I417" s="291"/>
      <c r="J417" s="262"/>
      <c r="K417" s="194"/>
      <c r="P417" s="210">
        <f t="shared" si="20"/>
        <v>1238</v>
      </c>
    </row>
    <row r="418" spans="1:16" x14ac:dyDescent="0.2">
      <c r="A418" s="216">
        <v>418</v>
      </c>
      <c r="B418" s="255">
        <v>63.44</v>
      </c>
      <c r="C418" s="210">
        <f>'soust.uk.JMK př.č.2'!$O$75+'soust.uk.JMK př.č.2'!$P$75</f>
        <v>18172</v>
      </c>
      <c r="D418" s="210">
        <f>'soust.uk.JMK př.č.2'!$L$75</f>
        <v>72</v>
      </c>
      <c r="E418" s="210">
        <f t="shared" si="18"/>
        <v>4746</v>
      </c>
      <c r="F418" s="210">
        <f t="shared" si="19"/>
        <v>3437</v>
      </c>
      <c r="G418" s="248"/>
      <c r="H418" s="249"/>
      <c r="I418" s="291"/>
      <c r="J418" s="262"/>
      <c r="K418" s="194"/>
      <c r="P418" s="210">
        <f t="shared" si="20"/>
        <v>1237</v>
      </c>
    </row>
    <row r="419" spans="1:16" x14ac:dyDescent="0.2">
      <c r="A419" s="216">
        <v>419</v>
      </c>
      <c r="B419" s="255">
        <v>63.47</v>
      </c>
      <c r="C419" s="210">
        <f>'soust.uk.JMK př.č.2'!$O$75+'soust.uk.JMK př.č.2'!$P$75</f>
        <v>18172</v>
      </c>
      <c r="D419" s="210">
        <f>'soust.uk.JMK př.č.2'!$L$75</f>
        <v>72</v>
      </c>
      <c r="E419" s="210">
        <f t="shared" si="18"/>
        <v>4745</v>
      </c>
      <c r="F419" s="210">
        <f t="shared" si="19"/>
        <v>3436</v>
      </c>
      <c r="G419" s="248"/>
      <c r="H419" s="249"/>
      <c r="I419" s="291"/>
      <c r="J419" s="262"/>
      <c r="K419" s="194"/>
      <c r="P419" s="210">
        <f t="shared" si="20"/>
        <v>1237</v>
      </c>
    </row>
    <row r="420" spans="1:16" x14ac:dyDescent="0.2">
      <c r="A420" s="216">
        <v>420</v>
      </c>
      <c r="B420" s="255">
        <v>63.5</v>
      </c>
      <c r="C420" s="210">
        <f>'soust.uk.JMK př.č.2'!$O$75+'soust.uk.JMK př.č.2'!$P$75</f>
        <v>18172</v>
      </c>
      <c r="D420" s="210">
        <f>'soust.uk.JMK př.č.2'!$L$75</f>
        <v>72</v>
      </c>
      <c r="E420" s="210">
        <f t="shared" si="18"/>
        <v>4742</v>
      </c>
      <c r="F420" s="210">
        <f t="shared" si="19"/>
        <v>3434</v>
      </c>
      <c r="G420" s="248"/>
      <c r="H420" s="249"/>
      <c r="I420" s="291"/>
      <c r="J420" s="262"/>
      <c r="K420" s="194"/>
      <c r="P420" s="210">
        <f t="shared" si="20"/>
        <v>1236</v>
      </c>
    </row>
    <row r="421" spans="1:16" x14ac:dyDescent="0.2">
      <c r="A421" s="216">
        <v>421</v>
      </c>
      <c r="B421" s="255">
        <v>63.53</v>
      </c>
      <c r="C421" s="210">
        <f>'soust.uk.JMK př.č.2'!$O$75+'soust.uk.JMK př.č.2'!$P$75</f>
        <v>18172</v>
      </c>
      <c r="D421" s="210">
        <f>'soust.uk.JMK př.č.2'!$L$75</f>
        <v>72</v>
      </c>
      <c r="E421" s="210">
        <f t="shared" si="18"/>
        <v>4740</v>
      </c>
      <c r="F421" s="210">
        <f t="shared" si="19"/>
        <v>3432</v>
      </c>
      <c r="G421" s="248"/>
      <c r="H421" s="249"/>
      <c r="I421" s="291"/>
      <c r="J421" s="262"/>
      <c r="K421" s="194"/>
      <c r="P421" s="210">
        <f t="shared" si="20"/>
        <v>1236</v>
      </c>
    </row>
    <row r="422" spans="1:16" x14ac:dyDescent="0.2">
      <c r="A422" s="216">
        <v>422</v>
      </c>
      <c r="B422" s="255">
        <v>63.56</v>
      </c>
      <c r="C422" s="210">
        <f>'soust.uk.JMK př.č.2'!$O$75+'soust.uk.JMK př.č.2'!$P$75</f>
        <v>18172</v>
      </c>
      <c r="D422" s="210">
        <f>'soust.uk.JMK př.č.2'!$L$75</f>
        <v>72</v>
      </c>
      <c r="E422" s="210">
        <f t="shared" si="18"/>
        <v>4738</v>
      </c>
      <c r="F422" s="210">
        <f t="shared" si="19"/>
        <v>3431</v>
      </c>
      <c r="G422" s="248"/>
      <c r="H422" s="249"/>
      <c r="I422" s="291"/>
      <c r="J422" s="262"/>
      <c r="K422" s="194"/>
      <c r="P422" s="210">
        <f t="shared" si="20"/>
        <v>1235</v>
      </c>
    </row>
    <row r="423" spans="1:16" x14ac:dyDescent="0.2">
      <c r="A423" s="216">
        <v>423</v>
      </c>
      <c r="B423" s="255">
        <v>63.6</v>
      </c>
      <c r="C423" s="210">
        <f>'soust.uk.JMK př.č.2'!$O$75+'soust.uk.JMK př.č.2'!$P$75</f>
        <v>18172</v>
      </c>
      <c r="D423" s="210">
        <f>'soust.uk.JMK př.č.2'!$L$75</f>
        <v>72</v>
      </c>
      <c r="E423" s="210">
        <f t="shared" si="18"/>
        <v>4735</v>
      </c>
      <c r="F423" s="210">
        <f t="shared" si="19"/>
        <v>3429</v>
      </c>
      <c r="G423" s="248"/>
      <c r="H423" s="249"/>
      <c r="I423" s="291"/>
      <c r="J423" s="262"/>
      <c r="K423" s="194"/>
      <c r="P423" s="210">
        <f t="shared" si="20"/>
        <v>1234</v>
      </c>
    </row>
    <row r="424" spans="1:16" x14ac:dyDescent="0.2">
      <c r="A424" s="216">
        <v>424</v>
      </c>
      <c r="B424" s="255">
        <v>63.63</v>
      </c>
      <c r="C424" s="210">
        <f>'soust.uk.JMK př.č.2'!$O$75+'soust.uk.JMK př.č.2'!$P$75</f>
        <v>18172</v>
      </c>
      <c r="D424" s="210">
        <f>'soust.uk.JMK př.č.2'!$L$75</f>
        <v>72</v>
      </c>
      <c r="E424" s="210">
        <f t="shared" si="18"/>
        <v>4733</v>
      </c>
      <c r="F424" s="210">
        <f t="shared" si="19"/>
        <v>3427</v>
      </c>
      <c r="G424" s="248"/>
      <c r="H424" s="249"/>
      <c r="I424" s="291"/>
      <c r="J424" s="262"/>
      <c r="K424" s="194"/>
      <c r="P424" s="210">
        <f t="shared" si="20"/>
        <v>1234</v>
      </c>
    </row>
    <row r="425" spans="1:16" x14ac:dyDescent="0.2">
      <c r="A425" s="216">
        <v>425</v>
      </c>
      <c r="B425" s="255">
        <v>63.66</v>
      </c>
      <c r="C425" s="210">
        <f>'soust.uk.JMK př.č.2'!$O$75+'soust.uk.JMK př.č.2'!$P$75</f>
        <v>18172</v>
      </c>
      <c r="D425" s="210">
        <f>'soust.uk.JMK př.č.2'!$L$75</f>
        <v>72</v>
      </c>
      <c r="E425" s="210">
        <f t="shared" si="18"/>
        <v>4730</v>
      </c>
      <c r="F425" s="210">
        <f t="shared" si="19"/>
        <v>3425</v>
      </c>
      <c r="G425" s="248"/>
      <c r="H425" s="249"/>
      <c r="I425" s="291"/>
      <c r="J425" s="262"/>
      <c r="K425" s="194"/>
      <c r="P425" s="210">
        <f t="shared" si="20"/>
        <v>1233</v>
      </c>
    </row>
    <row r="426" spans="1:16" x14ac:dyDescent="0.2">
      <c r="A426" s="216">
        <v>426</v>
      </c>
      <c r="B426" s="255">
        <v>63.69</v>
      </c>
      <c r="C426" s="210">
        <f>'soust.uk.JMK př.č.2'!$O$75+'soust.uk.JMK př.č.2'!$P$75</f>
        <v>18172</v>
      </c>
      <c r="D426" s="210">
        <f>'soust.uk.JMK př.č.2'!$L$75</f>
        <v>72</v>
      </c>
      <c r="E426" s="210">
        <f t="shared" si="18"/>
        <v>4729</v>
      </c>
      <c r="F426" s="210">
        <f t="shared" si="19"/>
        <v>3424</v>
      </c>
      <c r="G426" s="248"/>
      <c r="H426" s="249"/>
      <c r="I426" s="262"/>
      <c r="J426" s="262"/>
      <c r="K426" s="194"/>
      <c r="O426" s="220"/>
      <c r="P426" s="210">
        <f t="shared" si="20"/>
        <v>1233</v>
      </c>
    </row>
    <row r="427" spans="1:16" x14ac:dyDescent="0.2">
      <c r="A427" s="216">
        <v>427</v>
      </c>
      <c r="B427" s="255">
        <v>63.72</v>
      </c>
      <c r="C427" s="210">
        <f>'soust.uk.JMK př.č.2'!$O$75+'soust.uk.JMK př.č.2'!$P$75</f>
        <v>18172</v>
      </c>
      <c r="D427" s="210">
        <f>'soust.uk.JMK př.č.2'!$L$75</f>
        <v>72</v>
      </c>
      <c r="E427" s="210">
        <f t="shared" si="18"/>
        <v>4726</v>
      </c>
      <c r="F427" s="210">
        <f t="shared" si="19"/>
        <v>3422</v>
      </c>
      <c r="G427" s="248"/>
      <c r="H427" s="249"/>
      <c r="I427" s="262"/>
      <c r="J427" s="262"/>
      <c r="K427" s="194"/>
      <c r="O427" s="220"/>
      <c r="P427" s="210">
        <f t="shared" si="20"/>
        <v>1232</v>
      </c>
    </row>
    <row r="428" spans="1:16" x14ac:dyDescent="0.2">
      <c r="A428" s="216">
        <v>428</v>
      </c>
      <c r="B428" s="255">
        <v>63.75</v>
      </c>
      <c r="C428" s="210">
        <f>'soust.uk.JMK př.č.2'!$O$75+'soust.uk.JMK př.č.2'!$P$75</f>
        <v>18172</v>
      </c>
      <c r="D428" s="210">
        <f>'soust.uk.JMK př.č.2'!$L$75</f>
        <v>72</v>
      </c>
      <c r="E428" s="210">
        <f t="shared" si="18"/>
        <v>4725</v>
      </c>
      <c r="F428" s="210">
        <f t="shared" si="19"/>
        <v>3421</v>
      </c>
      <c r="G428" s="248"/>
      <c r="H428" s="249"/>
      <c r="I428" s="262"/>
      <c r="J428" s="262"/>
      <c r="K428" s="194"/>
      <c r="P428" s="210">
        <f t="shared" si="20"/>
        <v>1232</v>
      </c>
    </row>
    <row r="429" spans="1:16" x14ac:dyDescent="0.2">
      <c r="A429" s="216">
        <v>429</v>
      </c>
      <c r="B429" s="255">
        <v>63.78</v>
      </c>
      <c r="C429" s="210">
        <f>'soust.uk.JMK př.č.2'!$O$75+'soust.uk.JMK př.č.2'!$P$75</f>
        <v>18172</v>
      </c>
      <c r="D429" s="210">
        <f>'soust.uk.JMK př.č.2'!$L$75</f>
        <v>72</v>
      </c>
      <c r="E429" s="210">
        <f t="shared" si="18"/>
        <v>4722</v>
      </c>
      <c r="F429" s="210">
        <f t="shared" si="19"/>
        <v>3419</v>
      </c>
      <c r="G429" s="248"/>
      <c r="H429" s="249"/>
      <c r="I429" s="262"/>
      <c r="J429" s="262"/>
      <c r="K429" s="194"/>
      <c r="P429" s="210">
        <f t="shared" si="20"/>
        <v>1231</v>
      </c>
    </row>
    <row r="430" spans="1:16" x14ac:dyDescent="0.2">
      <c r="A430" s="216">
        <v>430</v>
      </c>
      <c r="B430" s="255">
        <v>63.81</v>
      </c>
      <c r="C430" s="210">
        <f>'soust.uk.JMK př.č.2'!$O$75+'soust.uk.JMK př.č.2'!$P$75</f>
        <v>18172</v>
      </c>
      <c r="D430" s="210">
        <f>'soust.uk.JMK př.č.2'!$L$75</f>
        <v>72</v>
      </c>
      <c r="E430" s="210">
        <f t="shared" si="18"/>
        <v>4719</v>
      </c>
      <c r="F430" s="210">
        <f t="shared" si="19"/>
        <v>3417</v>
      </c>
      <c r="G430" s="248"/>
      <c r="H430" s="249"/>
      <c r="I430" s="262"/>
      <c r="J430" s="262"/>
      <c r="K430" s="194"/>
      <c r="P430" s="210">
        <f t="shared" si="20"/>
        <v>1230</v>
      </c>
    </row>
    <row r="431" spans="1:16" x14ac:dyDescent="0.2">
      <c r="A431" s="216">
        <v>431</v>
      </c>
      <c r="B431" s="255">
        <v>63.84</v>
      </c>
      <c r="C431" s="210">
        <f>'soust.uk.JMK př.č.2'!$O$75+'soust.uk.JMK př.č.2'!$P$75</f>
        <v>18172</v>
      </c>
      <c r="D431" s="210">
        <f>'soust.uk.JMK př.č.2'!$L$75</f>
        <v>72</v>
      </c>
      <c r="E431" s="210">
        <f t="shared" si="18"/>
        <v>4718</v>
      </c>
      <c r="F431" s="210">
        <f t="shared" si="19"/>
        <v>3416</v>
      </c>
      <c r="G431" s="248"/>
      <c r="H431" s="249"/>
      <c r="I431" s="262"/>
      <c r="J431" s="262"/>
      <c r="K431" s="194"/>
      <c r="P431" s="210">
        <f t="shared" si="20"/>
        <v>1230</v>
      </c>
    </row>
    <row r="432" spans="1:16" x14ac:dyDescent="0.2">
      <c r="A432" s="216">
        <v>432</v>
      </c>
      <c r="B432" s="255">
        <v>63.87</v>
      </c>
      <c r="C432" s="210">
        <f>'soust.uk.JMK př.č.2'!$O$75+'soust.uk.JMK př.č.2'!$P$75</f>
        <v>18172</v>
      </c>
      <c r="D432" s="210">
        <f>'soust.uk.JMK př.č.2'!$L$75</f>
        <v>72</v>
      </c>
      <c r="E432" s="210">
        <f t="shared" si="18"/>
        <v>4715</v>
      </c>
      <c r="F432" s="210">
        <f t="shared" si="19"/>
        <v>3414</v>
      </c>
      <c r="G432" s="248"/>
      <c r="H432" s="249"/>
      <c r="I432" s="262"/>
      <c r="J432" s="262"/>
      <c r="K432" s="194"/>
      <c r="P432" s="210">
        <f t="shared" si="20"/>
        <v>1229</v>
      </c>
    </row>
    <row r="433" spans="1:16" x14ac:dyDescent="0.2">
      <c r="A433" s="216">
        <v>433</v>
      </c>
      <c r="B433" s="255">
        <v>63.9</v>
      </c>
      <c r="C433" s="210">
        <f>'soust.uk.JMK př.č.2'!$O$75+'soust.uk.JMK př.č.2'!$P$75</f>
        <v>18172</v>
      </c>
      <c r="D433" s="210">
        <f>'soust.uk.JMK př.č.2'!$L$75</f>
        <v>72</v>
      </c>
      <c r="E433" s="210">
        <f t="shared" si="18"/>
        <v>4714</v>
      </c>
      <c r="F433" s="210">
        <f t="shared" si="19"/>
        <v>3413</v>
      </c>
      <c r="G433" s="248"/>
      <c r="H433" s="249"/>
      <c r="I433" s="262"/>
      <c r="J433" s="262"/>
      <c r="K433" s="194"/>
      <c r="P433" s="210">
        <f t="shared" si="20"/>
        <v>1229</v>
      </c>
    </row>
    <row r="434" spans="1:16" x14ac:dyDescent="0.2">
      <c r="A434" s="216">
        <v>434</v>
      </c>
      <c r="B434" s="255">
        <v>63.93</v>
      </c>
      <c r="C434" s="210">
        <f>'soust.uk.JMK př.č.2'!$O$75+'soust.uk.JMK př.č.2'!$P$75</f>
        <v>18172</v>
      </c>
      <c r="D434" s="210">
        <f>'soust.uk.JMK př.č.2'!$L$75</f>
        <v>72</v>
      </c>
      <c r="E434" s="210">
        <f t="shared" si="18"/>
        <v>4711</v>
      </c>
      <c r="F434" s="210">
        <f t="shared" si="19"/>
        <v>3411</v>
      </c>
      <c r="G434" s="248"/>
      <c r="H434" s="249"/>
      <c r="I434" s="262"/>
      <c r="J434" s="262"/>
      <c r="K434" s="194"/>
      <c r="P434" s="210">
        <f t="shared" si="20"/>
        <v>1228</v>
      </c>
    </row>
    <row r="435" spans="1:16" x14ac:dyDescent="0.2">
      <c r="A435" s="216">
        <v>435</v>
      </c>
      <c r="B435" s="255">
        <v>63.96</v>
      </c>
      <c r="C435" s="210">
        <f>'soust.uk.JMK př.č.2'!$O$75+'soust.uk.JMK př.č.2'!$P$75</f>
        <v>18172</v>
      </c>
      <c r="D435" s="210">
        <f>'soust.uk.JMK př.č.2'!$L$75</f>
        <v>72</v>
      </c>
      <c r="E435" s="210">
        <f t="shared" si="18"/>
        <v>4708</v>
      </c>
      <c r="F435" s="210">
        <f t="shared" si="19"/>
        <v>3409</v>
      </c>
      <c r="G435" s="248"/>
      <c r="H435" s="249"/>
      <c r="I435" s="262"/>
      <c r="J435" s="262"/>
      <c r="K435" s="194"/>
      <c r="P435" s="210">
        <f t="shared" si="20"/>
        <v>1227</v>
      </c>
    </row>
    <row r="436" spans="1:16" x14ac:dyDescent="0.2">
      <c r="A436" s="216">
        <v>436</v>
      </c>
      <c r="B436" s="255">
        <v>63.99</v>
      </c>
      <c r="C436" s="210">
        <f>'soust.uk.JMK př.č.2'!$O$75+'soust.uk.JMK př.č.2'!$P$75</f>
        <v>18172</v>
      </c>
      <c r="D436" s="210">
        <f>'soust.uk.JMK př.č.2'!$L$75</f>
        <v>72</v>
      </c>
      <c r="E436" s="210">
        <f t="shared" si="18"/>
        <v>4707</v>
      </c>
      <c r="F436" s="210">
        <f t="shared" si="19"/>
        <v>3408</v>
      </c>
      <c r="G436" s="248"/>
      <c r="H436" s="249"/>
      <c r="I436" s="262"/>
      <c r="J436" s="262"/>
      <c r="K436" s="194"/>
      <c r="P436" s="210">
        <f t="shared" si="20"/>
        <v>1227</v>
      </c>
    </row>
    <row r="437" spans="1:16" x14ac:dyDescent="0.2">
      <c r="A437" s="216">
        <v>437</v>
      </c>
      <c r="B437" s="255">
        <v>64.02</v>
      </c>
      <c r="C437" s="210">
        <f>'soust.uk.JMK př.č.2'!$O$75+'soust.uk.JMK př.č.2'!$P$75</f>
        <v>18172</v>
      </c>
      <c r="D437" s="210">
        <f>'soust.uk.JMK př.č.2'!$L$75</f>
        <v>72</v>
      </c>
      <c r="E437" s="210">
        <f t="shared" si="18"/>
        <v>4704</v>
      </c>
      <c r="F437" s="210">
        <f t="shared" si="19"/>
        <v>3406</v>
      </c>
      <c r="G437" s="248"/>
      <c r="H437" s="249"/>
      <c r="I437" s="262"/>
      <c r="J437" s="262"/>
      <c r="K437" s="194"/>
      <c r="P437" s="210">
        <f t="shared" si="20"/>
        <v>1226</v>
      </c>
    </row>
    <row r="438" spans="1:16" x14ac:dyDescent="0.2">
      <c r="A438" s="216">
        <v>438</v>
      </c>
      <c r="B438" s="255">
        <v>64.05</v>
      </c>
      <c r="C438" s="210">
        <f>'soust.uk.JMK př.č.2'!$O$75+'soust.uk.JMK př.č.2'!$P$75</f>
        <v>18172</v>
      </c>
      <c r="D438" s="210">
        <f>'soust.uk.JMK př.č.2'!$L$75</f>
        <v>72</v>
      </c>
      <c r="E438" s="210">
        <f t="shared" si="18"/>
        <v>4703</v>
      </c>
      <c r="F438" s="210">
        <f t="shared" si="19"/>
        <v>3405</v>
      </c>
      <c r="G438" s="248"/>
      <c r="H438" s="249"/>
      <c r="I438" s="262"/>
      <c r="J438" s="262"/>
      <c r="K438" s="194"/>
      <c r="P438" s="210">
        <f t="shared" si="20"/>
        <v>1226</v>
      </c>
    </row>
    <row r="439" spans="1:16" x14ac:dyDescent="0.2">
      <c r="A439" s="216">
        <v>439</v>
      </c>
      <c r="B439" s="255">
        <v>64.08</v>
      </c>
      <c r="C439" s="210">
        <f>'soust.uk.JMK př.č.2'!$O$75+'soust.uk.JMK př.č.2'!$P$75</f>
        <v>18172</v>
      </c>
      <c r="D439" s="210">
        <f>'soust.uk.JMK př.č.2'!$L$75</f>
        <v>72</v>
      </c>
      <c r="E439" s="210">
        <f t="shared" si="18"/>
        <v>4700</v>
      </c>
      <c r="F439" s="210">
        <f t="shared" si="19"/>
        <v>3403</v>
      </c>
      <c r="G439" s="248"/>
      <c r="H439" s="249"/>
      <c r="I439" s="262"/>
      <c r="J439" s="262"/>
      <c r="K439" s="194"/>
      <c r="P439" s="210">
        <f t="shared" si="20"/>
        <v>1225</v>
      </c>
    </row>
    <row r="440" spans="1:16" x14ac:dyDescent="0.2">
      <c r="A440" s="216">
        <v>440</v>
      </c>
      <c r="B440" s="255">
        <v>64.11</v>
      </c>
      <c r="C440" s="210">
        <f>'soust.uk.JMK př.č.2'!$O$75+'soust.uk.JMK př.č.2'!$P$75</f>
        <v>18172</v>
      </c>
      <c r="D440" s="210">
        <f>'soust.uk.JMK př.č.2'!$L$75</f>
        <v>72</v>
      </c>
      <c r="E440" s="210">
        <f t="shared" si="18"/>
        <v>4697</v>
      </c>
      <c r="F440" s="210">
        <f t="shared" si="19"/>
        <v>3401</v>
      </c>
      <c r="G440" s="248"/>
      <c r="H440" s="249"/>
      <c r="I440" s="262"/>
      <c r="J440" s="262"/>
      <c r="K440" s="194"/>
      <c r="P440" s="210">
        <f t="shared" si="20"/>
        <v>1224</v>
      </c>
    </row>
    <row r="441" spans="1:16" x14ac:dyDescent="0.2">
      <c r="A441" s="216">
        <v>441</v>
      </c>
      <c r="B441" s="255">
        <v>64.14</v>
      </c>
      <c r="C441" s="210">
        <f>'soust.uk.JMK př.č.2'!$O$75+'soust.uk.JMK př.č.2'!$P$75</f>
        <v>18172</v>
      </c>
      <c r="D441" s="210">
        <f>'soust.uk.JMK př.č.2'!$L$75</f>
        <v>72</v>
      </c>
      <c r="E441" s="210">
        <f t="shared" si="18"/>
        <v>4696</v>
      </c>
      <c r="F441" s="210">
        <f t="shared" si="19"/>
        <v>3400</v>
      </c>
      <c r="G441" s="248"/>
      <c r="H441" s="249"/>
      <c r="I441" s="262"/>
      <c r="J441" s="262"/>
      <c r="K441" s="194"/>
      <c r="P441" s="210">
        <f t="shared" si="20"/>
        <v>1224</v>
      </c>
    </row>
    <row r="442" spans="1:16" x14ac:dyDescent="0.2">
      <c r="A442" s="216">
        <v>442</v>
      </c>
      <c r="B442" s="255">
        <v>64.17</v>
      </c>
      <c r="C442" s="210">
        <f>'soust.uk.JMK př.č.2'!$O$75+'soust.uk.JMK př.č.2'!$P$75</f>
        <v>18172</v>
      </c>
      <c r="D442" s="210">
        <f>'soust.uk.JMK př.č.2'!$L$75</f>
        <v>72</v>
      </c>
      <c r="E442" s="210">
        <f t="shared" si="18"/>
        <v>4693</v>
      </c>
      <c r="F442" s="210">
        <f t="shared" si="19"/>
        <v>3398</v>
      </c>
      <c r="G442" s="248"/>
      <c r="H442" s="249"/>
      <c r="I442" s="262"/>
      <c r="J442" s="262"/>
      <c r="K442" s="194"/>
      <c r="P442" s="210">
        <f t="shared" si="20"/>
        <v>1223</v>
      </c>
    </row>
    <row r="443" spans="1:16" x14ac:dyDescent="0.2">
      <c r="A443" s="216">
        <v>443</v>
      </c>
      <c r="B443" s="255">
        <v>64.2</v>
      </c>
      <c r="C443" s="210">
        <f>'soust.uk.JMK př.č.2'!$O$75+'soust.uk.JMK př.č.2'!$P$75</f>
        <v>18172</v>
      </c>
      <c r="D443" s="210">
        <f>'soust.uk.JMK př.č.2'!$L$75</f>
        <v>72</v>
      </c>
      <c r="E443" s="210">
        <f t="shared" si="18"/>
        <v>4692</v>
      </c>
      <c r="F443" s="210">
        <f t="shared" si="19"/>
        <v>3397</v>
      </c>
      <c r="G443" s="248"/>
      <c r="H443" s="249"/>
      <c r="I443" s="262"/>
      <c r="J443" s="262"/>
      <c r="K443" s="194"/>
      <c r="P443" s="210">
        <f t="shared" si="20"/>
        <v>1223</v>
      </c>
    </row>
    <row r="444" spans="1:16" x14ac:dyDescent="0.2">
      <c r="A444" s="216">
        <v>444</v>
      </c>
      <c r="B444" s="255">
        <v>64.22</v>
      </c>
      <c r="C444" s="210">
        <f>'soust.uk.JMK př.č.2'!$O$75+'soust.uk.JMK př.č.2'!$P$75</f>
        <v>18172</v>
      </c>
      <c r="D444" s="210">
        <f>'soust.uk.JMK př.č.2'!$L$75</f>
        <v>72</v>
      </c>
      <c r="E444" s="210">
        <f t="shared" si="18"/>
        <v>4691</v>
      </c>
      <c r="F444" s="210">
        <f t="shared" si="19"/>
        <v>3396</v>
      </c>
      <c r="G444" s="248"/>
      <c r="H444" s="249"/>
      <c r="I444" s="262"/>
      <c r="J444" s="262"/>
      <c r="K444" s="194"/>
      <c r="P444" s="210">
        <f t="shared" si="20"/>
        <v>1223</v>
      </c>
    </row>
    <row r="445" spans="1:16" x14ac:dyDescent="0.2">
      <c r="A445" s="216">
        <v>445</v>
      </c>
      <c r="B445" s="255">
        <v>64.25</v>
      </c>
      <c r="C445" s="210">
        <f>'soust.uk.JMK př.č.2'!$O$75+'soust.uk.JMK př.č.2'!$P$75</f>
        <v>18172</v>
      </c>
      <c r="D445" s="210">
        <f>'soust.uk.JMK př.č.2'!$L$75</f>
        <v>72</v>
      </c>
      <c r="E445" s="210">
        <f t="shared" si="18"/>
        <v>4688</v>
      </c>
      <c r="F445" s="210">
        <f t="shared" si="19"/>
        <v>3394</v>
      </c>
      <c r="G445" s="248"/>
      <c r="H445" s="249"/>
      <c r="I445" s="262"/>
      <c r="J445" s="262"/>
      <c r="K445" s="194"/>
      <c r="O445" s="220"/>
      <c r="P445" s="210">
        <f t="shared" si="20"/>
        <v>1222</v>
      </c>
    </row>
    <row r="446" spans="1:16" x14ac:dyDescent="0.2">
      <c r="A446" s="216">
        <v>446</v>
      </c>
      <c r="B446" s="255">
        <v>64.28</v>
      </c>
      <c r="C446" s="210">
        <f>'soust.uk.JMK př.č.2'!$O$75+'soust.uk.JMK př.č.2'!$P$75</f>
        <v>18172</v>
      </c>
      <c r="D446" s="210">
        <f>'soust.uk.JMK př.č.2'!$L$75</f>
        <v>72</v>
      </c>
      <c r="E446" s="210">
        <f t="shared" si="18"/>
        <v>4685</v>
      </c>
      <c r="F446" s="210">
        <f t="shared" si="19"/>
        <v>3392</v>
      </c>
      <c r="G446" s="248"/>
      <c r="H446" s="249"/>
      <c r="I446" s="262"/>
      <c r="J446" s="262"/>
      <c r="K446" s="194"/>
      <c r="O446" s="220"/>
      <c r="P446" s="210">
        <f t="shared" si="20"/>
        <v>1221</v>
      </c>
    </row>
    <row r="447" spans="1:16" x14ac:dyDescent="0.2">
      <c r="A447" s="216">
        <v>447</v>
      </c>
      <c r="B447" s="255">
        <v>64.31</v>
      </c>
      <c r="C447" s="210">
        <f>'soust.uk.JMK př.č.2'!$O$75+'soust.uk.JMK př.č.2'!$P$75</f>
        <v>18172</v>
      </c>
      <c r="D447" s="210">
        <f>'soust.uk.JMK př.č.2'!$L$75</f>
        <v>72</v>
      </c>
      <c r="E447" s="210">
        <f t="shared" si="18"/>
        <v>4684</v>
      </c>
      <c r="F447" s="210">
        <f t="shared" si="19"/>
        <v>3391</v>
      </c>
      <c r="G447" s="248"/>
      <c r="H447" s="249"/>
      <c r="I447" s="262"/>
      <c r="J447" s="262"/>
      <c r="K447" s="194"/>
      <c r="O447" s="220"/>
      <c r="P447" s="210">
        <f t="shared" si="20"/>
        <v>1221</v>
      </c>
    </row>
    <row r="448" spans="1:16" x14ac:dyDescent="0.2">
      <c r="A448" s="216">
        <v>448</v>
      </c>
      <c r="B448" s="255">
        <v>64.34</v>
      </c>
      <c r="C448" s="210">
        <f>'soust.uk.JMK př.č.2'!$O$75+'soust.uk.JMK př.č.2'!$P$75</f>
        <v>18172</v>
      </c>
      <c r="D448" s="210">
        <f>'soust.uk.JMK př.č.2'!$L$75</f>
        <v>72</v>
      </c>
      <c r="E448" s="210">
        <f t="shared" si="18"/>
        <v>4681</v>
      </c>
      <c r="F448" s="210">
        <f t="shared" si="19"/>
        <v>3389</v>
      </c>
      <c r="G448" s="248"/>
      <c r="H448" s="249"/>
      <c r="I448" s="262"/>
      <c r="J448" s="262"/>
      <c r="K448" s="194"/>
      <c r="O448" s="220"/>
      <c r="P448" s="210">
        <f t="shared" si="20"/>
        <v>1220</v>
      </c>
    </row>
    <row r="449" spans="1:16" x14ac:dyDescent="0.2">
      <c r="A449" s="216">
        <v>449</v>
      </c>
      <c r="B449" s="255">
        <v>64.36</v>
      </c>
      <c r="C449" s="210">
        <f>'soust.uk.JMK př.č.2'!$O$75+'soust.uk.JMK př.č.2'!$P$75</f>
        <v>18172</v>
      </c>
      <c r="D449" s="210">
        <f>'soust.uk.JMK př.č.2'!$L$75</f>
        <v>72</v>
      </c>
      <c r="E449" s="210">
        <f t="shared" si="18"/>
        <v>4680</v>
      </c>
      <c r="F449" s="210">
        <f t="shared" si="19"/>
        <v>3388</v>
      </c>
      <c r="G449" s="248"/>
      <c r="H449" s="249"/>
      <c r="I449" s="262"/>
      <c r="J449" s="262"/>
      <c r="K449" s="194"/>
      <c r="O449" s="220"/>
      <c r="P449" s="210">
        <f t="shared" si="20"/>
        <v>1220</v>
      </c>
    </row>
    <row r="450" spans="1:16" x14ac:dyDescent="0.2">
      <c r="A450" s="216">
        <v>450</v>
      </c>
      <c r="B450" s="255">
        <v>64.39</v>
      </c>
      <c r="C450" s="210">
        <f>'soust.uk.JMK př.č.2'!$O$75+'soust.uk.JMK př.č.2'!$P$75</f>
        <v>18172</v>
      </c>
      <c r="D450" s="210">
        <f>'soust.uk.JMK př.č.2'!$L$75</f>
        <v>72</v>
      </c>
      <c r="E450" s="210">
        <f t="shared" si="18"/>
        <v>4678</v>
      </c>
      <c r="F450" s="210">
        <f t="shared" si="19"/>
        <v>3387</v>
      </c>
      <c r="G450" s="248"/>
      <c r="H450" s="249"/>
      <c r="I450" s="262"/>
      <c r="J450" s="262"/>
      <c r="K450" s="194"/>
      <c r="O450" s="220"/>
      <c r="P450" s="210">
        <f t="shared" si="20"/>
        <v>1219</v>
      </c>
    </row>
    <row r="451" spans="1:16" x14ac:dyDescent="0.2">
      <c r="A451" s="216">
        <v>451</v>
      </c>
      <c r="B451" s="255">
        <v>64.42</v>
      </c>
      <c r="C451" s="210">
        <f>'soust.uk.JMK př.č.2'!$O$75+'soust.uk.JMK př.č.2'!$P$75</f>
        <v>18172</v>
      </c>
      <c r="D451" s="210">
        <f>'soust.uk.JMK př.č.2'!$L$75</f>
        <v>72</v>
      </c>
      <c r="E451" s="210">
        <f t="shared" si="18"/>
        <v>4676</v>
      </c>
      <c r="F451" s="210">
        <f t="shared" si="19"/>
        <v>3385</v>
      </c>
      <c r="G451" s="248"/>
      <c r="H451" s="249"/>
      <c r="I451" s="262"/>
      <c r="J451" s="262"/>
      <c r="K451" s="217"/>
      <c r="L451" s="220"/>
      <c r="M451" s="220"/>
      <c r="N451" s="220"/>
      <c r="O451" s="220"/>
      <c r="P451" s="210">
        <f t="shared" si="20"/>
        <v>1219</v>
      </c>
    </row>
    <row r="452" spans="1:16" x14ac:dyDescent="0.2">
      <c r="A452" s="216">
        <v>452</v>
      </c>
      <c r="B452" s="255">
        <v>64.45</v>
      </c>
      <c r="C452" s="210">
        <f>'soust.uk.JMK př.č.2'!$O$75+'soust.uk.JMK př.č.2'!$P$75</f>
        <v>18172</v>
      </c>
      <c r="D452" s="210">
        <f>'soust.uk.JMK př.č.2'!$L$75</f>
        <v>72</v>
      </c>
      <c r="E452" s="210">
        <f t="shared" si="18"/>
        <v>4673</v>
      </c>
      <c r="F452" s="210">
        <f t="shared" si="19"/>
        <v>3383</v>
      </c>
      <c r="G452" s="248"/>
      <c r="H452" s="249"/>
      <c r="I452" s="262"/>
      <c r="J452" s="262"/>
      <c r="K452" s="217"/>
      <c r="L452" s="220"/>
      <c r="M452" s="220"/>
      <c r="N452" s="220"/>
      <c r="O452" s="220"/>
      <c r="P452" s="210">
        <f t="shared" si="20"/>
        <v>1218</v>
      </c>
    </row>
    <row r="453" spans="1:16" x14ac:dyDescent="0.2">
      <c r="A453" s="216">
        <v>453</v>
      </c>
      <c r="B453" s="255">
        <v>64.47</v>
      </c>
      <c r="C453" s="210">
        <f>'soust.uk.JMK př.č.2'!$O$75+'soust.uk.JMK př.č.2'!$P$75</f>
        <v>18172</v>
      </c>
      <c r="D453" s="210">
        <f>'soust.uk.JMK př.č.2'!$L$75</f>
        <v>72</v>
      </c>
      <c r="E453" s="210">
        <f t="shared" si="18"/>
        <v>4672</v>
      </c>
      <c r="F453" s="210">
        <f t="shared" si="19"/>
        <v>3382</v>
      </c>
      <c r="G453" s="248"/>
      <c r="H453" s="249"/>
      <c r="I453" s="262"/>
      <c r="J453" s="262"/>
      <c r="K453" s="217"/>
      <c r="L453" s="220"/>
      <c r="M453" s="220"/>
      <c r="N453" s="220"/>
      <c r="O453" s="220"/>
      <c r="P453" s="210">
        <f t="shared" si="20"/>
        <v>1218</v>
      </c>
    </row>
    <row r="454" spans="1:16" x14ac:dyDescent="0.2">
      <c r="A454" s="216">
        <v>454</v>
      </c>
      <c r="B454" s="255">
        <v>64.5</v>
      </c>
      <c r="C454" s="210">
        <f>'soust.uk.JMK př.č.2'!$O$75+'soust.uk.JMK př.č.2'!$P$75</f>
        <v>18172</v>
      </c>
      <c r="D454" s="210">
        <f>'soust.uk.JMK př.č.2'!$L$75</f>
        <v>72</v>
      </c>
      <c r="E454" s="210">
        <f t="shared" si="18"/>
        <v>4670</v>
      </c>
      <c r="F454" s="210">
        <f t="shared" si="19"/>
        <v>3381</v>
      </c>
      <c r="G454" s="248"/>
      <c r="H454" s="249"/>
      <c r="I454" s="262"/>
      <c r="J454" s="262"/>
      <c r="K454" s="217"/>
      <c r="L454" s="220"/>
      <c r="M454" s="220"/>
      <c r="N454" s="220"/>
      <c r="O454" s="220"/>
      <c r="P454" s="210">
        <f t="shared" si="20"/>
        <v>1217</v>
      </c>
    </row>
    <row r="455" spans="1:16" x14ac:dyDescent="0.2">
      <c r="A455" s="216">
        <v>455</v>
      </c>
      <c r="B455" s="255">
        <v>64.53</v>
      </c>
      <c r="C455" s="210">
        <f>'soust.uk.JMK př.č.2'!$O$75+'soust.uk.JMK př.č.2'!$P$75</f>
        <v>18172</v>
      </c>
      <c r="D455" s="210">
        <f>'soust.uk.JMK př.č.2'!$L$75</f>
        <v>72</v>
      </c>
      <c r="E455" s="210">
        <f t="shared" si="18"/>
        <v>4667</v>
      </c>
      <c r="F455" s="210">
        <f t="shared" si="19"/>
        <v>3379</v>
      </c>
      <c r="G455" s="248"/>
      <c r="H455" s="249"/>
      <c r="I455" s="262"/>
      <c r="J455" s="262"/>
      <c r="K455" s="217"/>
      <c r="L455" s="220"/>
      <c r="M455" s="220"/>
      <c r="N455" s="220"/>
      <c r="O455" s="220"/>
      <c r="P455" s="210">
        <f t="shared" si="20"/>
        <v>1216</v>
      </c>
    </row>
    <row r="456" spans="1:16" x14ac:dyDescent="0.2">
      <c r="A456" s="216">
        <v>456</v>
      </c>
      <c r="B456" s="255">
        <v>64.56</v>
      </c>
      <c r="C456" s="210">
        <f>'soust.uk.JMK př.č.2'!$O$75+'soust.uk.JMK př.č.2'!$P$75</f>
        <v>18172</v>
      </c>
      <c r="D456" s="210">
        <f>'soust.uk.JMK př.č.2'!$L$75</f>
        <v>72</v>
      </c>
      <c r="E456" s="210">
        <f t="shared" si="18"/>
        <v>4666</v>
      </c>
      <c r="F456" s="210">
        <f t="shared" si="19"/>
        <v>3378</v>
      </c>
      <c r="G456" s="248"/>
      <c r="H456" s="249"/>
      <c r="I456" s="262"/>
      <c r="J456" s="262"/>
      <c r="K456" s="217"/>
      <c r="L456" s="220"/>
      <c r="M456" s="220"/>
      <c r="N456" s="220"/>
      <c r="O456" s="220"/>
      <c r="P456" s="210">
        <f t="shared" si="20"/>
        <v>1216</v>
      </c>
    </row>
    <row r="457" spans="1:16" x14ac:dyDescent="0.2">
      <c r="A457" s="216">
        <v>457</v>
      </c>
      <c r="B457" s="255">
        <v>64.58</v>
      </c>
      <c r="C457" s="210">
        <f>'soust.uk.JMK př.č.2'!$O$75+'soust.uk.JMK př.č.2'!$P$75</f>
        <v>18172</v>
      </c>
      <c r="D457" s="210">
        <f>'soust.uk.JMK př.č.2'!$L$75</f>
        <v>72</v>
      </c>
      <c r="E457" s="210">
        <f t="shared" si="18"/>
        <v>4665</v>
      </c>
      <c r="F457" s="210">
        <f t="shared" si="19"/>
        <v>3377</v>
      </c>
      <c r="G457" s="248"/>
      <c r="H457" s="249"/>
      <c r="I457" s="262"/>
      <c r="J457" s="262"/>
      <c r="K457" s="217"/>
      <c r="L457" s="220"/>
      <c r="M457" s="220"/>
      <c r="N457" s="220"/>
      <c r="O457" s="220"/>
      <c r="P457" s="210">
        <f t="shared" si="20"/>
        <v>1216</v>
      </c>
    </row>
    <row r="458" spans="1:16" x14ac:dyDescent="0.2">
      <c r="A458" s="216">
        <v>458</v>
      </c>
      <c r="B458" s="255">
        <v>64.61</v>
      </c>
      <c r="C458" s="210">
        <f>'soust.uk.JMK př.č.2'!$O$75+'soust.uk.JMK př.č.2'!$P$75</f>
        <v>18172</v>
      </c>
      <c r="D458" s="210">
        <f>'soust.uk.JMK př.č.2'!$L$75</f>
        <v>72</v>
      </c>
      <c r="E458" s="210">
        <f t="shared" si="18"/>
        <v>4662</v>
      </c>
      <c r="F458" s="210">
        <f t="shared" si="19"/>
        <v>3375</v>
      </c>
      <c r="G458" s="248"/>
      <c r="H458" s="249"/>
      <c r="I458" s="262"/>
      <c r="J458" s="262"/>
      <c r="K458" s="217"/>
      <c r="L458" s="220"/>
      <c r="M458" s="220"/>
      <c r="N458" s="220"/>
      <c r="O458" s="220"/>
      <c r="P458" s="210">
        <f t="shared" si="20"/>
        <v>1215</v>
      </c>
    </row>
    <row r="459" spans="1:16" x14ac:dyDescent="0.2">
      <c r="A459" s="216">
        <v>459</v>
      </c>
      <c r="B459" s="255">
        <v>64.64</v>
      </c>
      <c r="C459" s="210">
        <f>'soust.uk.JMK př.č.2'!$O$75+'soust.uk.JMK př.č.2'!$P$75</f>
        <v>18172</v>
      </c>
      <c r="D459" s="210">
        <f>'soust.uk.JMK př.č.2'!$L$75</f>
        <v>72</v>
      </c>
      <c r="E459" s="210">
        <f t="shared" si="18"/>
        <v>4661</v>
      </c>
      <c r="F459" s="210">
        <f t="shared" si="19"/>
        <v>3374</v>
      </c>
      <c r="G459" s="248"/>
      <c r="H459" s="249"/>
      <c r="I459" s="262"/>
      <c r="J459" s="262"/>
      <c r="K459" s="217"/>
      <c r="L459" s="220"/>
      <c r="M459" s="220"/>
      <c r="N459" s="220"/>
      <c r="O459" s="220"/>
      <c r="P459" s="210">
        <f t="shared" si="20"/>
        <v>1215</v>
      </c>
    </row>
    <row r="460" spans="1:16" x14ac:dyDescent="0.2">
      <c r="A460" s="216">
        <v>460</v>
      </c>
      <c r="B460" s="255">
        <v>64.66</v>
      </c>
      <c r="C460" s="210">
        <f>'soust.uk.JMK př.č.2'!$O$75+'soust.uk.JMK př.č.2'!$P$75</f>
        <v>18172</v>
      </c>
      <c r="D460" s="210">
        <f>'soust.uk.JMK př.č.2'!$L$75</f>
        <v>72</v>
      </c>
      <c r="E460" s="210">
        <f t="shared" si="18"/>
        <v>4658</v>
      </c>
      <c r="F460" s="210">
        <f t="shared" si="19"/>
        <v>3372</v>
      </c>
      <c r="G460" s="248"/>
      <c r="H460" s="249"/>
      <c r="I460" s="262"/>
      <c r="J460" s="262"/>
      <c r="K460" s="217"/>
      <c r="L460" s="220"/>
      <c r="M460" s="220"/>
      <c r="N460" s="220"/>
      <c r="O460" s="220"/>
      <c r="P460" s="210">
        <f t="shared" si="20"/>
        <v>1214</v>
      </c>
    </row>
    <row r="461" spans="1:16" x14ac:dyDescent="0.2">
      <c r="A461" s="216">
        <v>461</v>
      </c>
      <c r="B461" s="255">
        <v>64.69</v>
      </c>
      <c r="C461" s="210">
        <f>'soust.uk.JMK př.č.2'!$O$75+'soust.uk.JMK př.č.2'!$P$75</f>
        <v>18172</v>
      </c>
      <c r="D461" s="210">
        <f>'soust.uk.JMK př.č.2'!$L$75</f>
        <v>72</v>
      </c>
      <c r="E461" s="210">
        <f t="shared" si="18"/>
        <v>4657</v>
      </c>
      <c r="F461" s="210">
        <f t="shared" si="19"/>
        <v>3371</v>
      </c>
      <c r="G461" s="248"/>
      <c r="H461" s="249"/>
      <c r="I461" s="262"/>
      <c r="J461" s="262"/>
      <c r="K461" s="217"/>
      <c r="L461" s="220"/>
      <c r="M461" s="220"/>
      <c r="N461" s="220"/>
      <c r="O461" s="220"/>
      <c r="P461" s="210">
        <f t="shared" si="20"/>
        <v>1214</v>
      </c>
    </row>
    <row r="462" spans="1:16" x14ac:dyDescent="0.2">
      <c r="A462" s="216">
        <v>462</v>
      </c>
      <c r="B462" s="255">
        <v>64.709999999999994</v>
      </c>
      <c r="C462" s="210">
        <f>'soust.uk.JMK př.č.2'!$O$75+'soust.uk.JMK př.č.2'!$P$75</f>
        <v>18172</v>
      </c>
      <c r="D462" s="210">
        <f>'soust.uk.JMK př.č.2'!$L$75</f>
        <v>72</v>
      </c>
      <c r="E462" s="210">
        <f t="shared" ref="E462:E525" si="21">SUM(F462,P462,D462)</f>
        <v>4655</v>
      </c>
      <c r="F462" s="210">
        <f t="shared" si="19"/>
        <v>3370</v>
      </c>
      <c r="G462" s="248"/>
      <c r="H462" s="249"/>
      <c r="I462" s="262"/>
      <c r="J462" s="262"/>
      <c r="K462" s="217"/>
      <c r="L462" s="220"/>
      <c r="M462" s="220"/>
      <c r="N462" s="220"/>
      <c r="O462" s="220"/>
      <c r="P462" s="210">
        <f t="shared" si="20"/>
        <v>1213</v>
      </c>
    </row>
    <row r="463" spans="1:16" x14ac:dyDescent="0.2">
      <c r="A463" s="216">
        <v>463</v>
      </c>
      <c r="B463" s="255">
        <v>64.739999999999995</v>
      </c>
      <c r="C463" s="210">
        <f>'soust.uk.JMK př.č.2'!$O$75+'soust.uk.JMK př.č.2'!$P$75</f>
        <v>18172</v>
      </c>
      <c r="D463" s="210">
        <f>'soust.uk.JMK př.č.2'!$L$75</f>
        <v>72</v>
      </c>
      <c r="E463" s="210">
        <f t="shared" si="21"/>
        <v>4652</v>
      </c>
      <c r="F463" s="210">
        <f t="shared" ref="F463:F526" si="22">ROUND(1/B463*C463*12,0)</f>
        <v>3368</v>
      </c>
      <c r="G463" s="248"/>
      <c r="H463" s="249"/>
      <c r="I463" s="262"/>
      <c r="J463" s="262"/>
      <c r="K463" s="217"/>
      <c r="L463" s="220"/>
      <c r="M463" s="220"/>
      <c r="N463" s="220"/>
      <c r="O463" s="220"/>
      <c r="P463" s="210">
        <f t="shared" ref="P463:P526" si="23">ROUND((F463*36%),0)</f>
        <v>1212</v>
      </c>
    </row>
    <row r="464" spans="1:16" x14ac:dyDescent="0.2">
      <c r="A464" s="216">
        <v>464</v>
      </c>
      <c r="B464" s="255">
        <v>64.77</v>
      </c>
      <c r="C464" s="210">
        <f>'soust.uk.JMK př.č.2'!$O$75+'soust.uk.JMK př.č.2'!$P$75</f>
        <v>18172</v>
      </c>
      <c r="D464" s="210">
        <f>'soust.uk.JMK př.č.2'!$L$75</f>
        <v>72</v>
      </c>
      <c r="E464" s="210">
        <f t="shared" si="21"/>
        <v>4651</v>
      </c>
      <c r="F464" s="210">
        <f t="shared" si="22"/>
        <v>3367</v>
      </c>
      <c r="G464" s="248"/>
      <c r="H464" s="249"/>
      <c r="I464" s="262"/>
      <c r="J464" s="262"/>
      <c r="K464" s="217"/>
      <c r="L464" s="220"/>
      <c r="M464" s="220"/>
      <c r="N464" s="220"/>
      <c r="O464" s="220"/>
      <c r="P464" s="210">
        <f t="shared" si="23"/>
        <v>1212</v>
      </c>
    </row>
    <row r="465" spans="1:16" x14ac:dyDescent="0.2">
      <c r="A465" s="216">
        <v>465</v>
      </c>
      <c r="B465" s="255">
        <v>64.790000000000006</v>
      </c>
      <c r="C465" s="210">
        <f>'soust.uk.JMK př.č.2'!$O$75+'soust.uk.JMK př.č.2'!$P$75</f>
        <v>18172</v>
      </c>
      <c r="D465" s="210">
        <f>'soust.uk.JMK př.č.2'!$L$75</f>
        <v>72</v>
      </c>
      <c r="E465" s="210">
        <f t="shared" si="21"/>
        <v>4650</v>
      </c>
      <c r="F465" s="210">
        <f t="shared" si="22"/>
        <v>3366</v>
      </c>
      <c r="G465" s="248"/>
      <c r="H465" s="249"/>
      <c r="I465" s="262"/>
      <c r="J465" s="262"/>
      <c r="K465" s="217"/>
      <c r="L465" s="220"/>
      <c r="M465" s="220"/>
      <c r="N465" s="220"/>
      <c r="O465" s="220"/>
      <c r="P465" s="210">
        <f t="shared" si="23"/>
        <v>1212</v>
      </c>
    </row>
    <row r="466" spans="1:16" x14ac:dyDescent="0.2">
      <c r="A466" s="216">
        <v>466</v>
      </c>
      <c r="B466" s="255">
        <v>64.819999999999993</v>
      </c>
      <c r="C466" s="210">
        <f>'soust.uk.JMK př.č.2'!$O$75+'soust.uk.JMK př.č.2'!$P$75</f>
        <v>18172</v>
      </c>
      <c r="D466" s="210">
        <f>'soust.uk.JMK př.č.2'!$L$75</f>
        <v>72</v>
      </c>
      <c r="E466" s="210">
        <f t="shared" si="21"/>
        <v>4647</v>
      </c>
      <c r="F466" s="210">
        <f t="shared" si="22"/>
        <v>3364</v>
      </c>
      <c r="G466" s="248"/>
      <c r="H466" s="249"/>
      <c r="I466" s="262"/>
      <c r="J466" s="262"/>
      <c r="K466" s="217"/>
      <c r="L466" s="220"/>
      <c r="M466" s="220"/>
      <c r="N466" s="220"/>
      <c r="O466" s="220"/>
      <c r="P466" s="210">
        <f t="shared" si="23"/>
        <v>1211</v>
      </c>
    </row>
    <row r="467" spans="1:16" x14ac:dyDescent="0.2">
      <c r="A467" s="216">
        <v>467</v>
      </c>
      <c r="B467" s="255">
        <v>64.84</v>
      </c>
      <c r="C467" s="210">
        <f>'soust.uk.JMK př.č.2'!$O$75+'soust.uk.JMK př.č.2'!$P$75</f>
        <v>18172</v>
      </c>
      <c r="D467" s="210">
        <f>'soust.uk.JMK př.č.2'!$L$75</f>
        <v>72</v>
      </c>
      <c r="E467" s="210">
        <f t="shared" si="21"/>
        <v>4646</v>
      </c>
      <c r="F467" s="210">
        <f t="shared" si="22"/>
        <v>3363</v>
      </c>
      <c r="G467" s="248"/>
      <c r="H467" s="249"/>
      <c r="I467" s="262"/>
      <c r="J467" s="262"/>
      <c r="K467" s="217"/>
      <c r="L467" s="220"/>
      <c r="M467" s="220"/>
      <c r="N467" s="220"/>
      <c r="O467" s="220"/>
      <c r="P467" s="210">
        <f t="shared" si="23"/>
        <v>1211</v>
      </c>
    </row>
    <row r="468" spans="1:16" x14ac:dyDescent="0.2">
      <c r="A468" s="216">
        <v>468</v>
      </c>
      <c r="B468" s="255">
        <v>64.87</v>
      </c>
      <c r="C468" s="210">
        <f>'soust.uk.JMK př.č.2'!$O$75+'soust.uk.JMK př.č.2'!$P$75</f>
        <v>18172</v>
      </c>
      <c r="D468" s="210">
        <f>'soust.uk.JMK př.č.2'!$L$75</f>
        <v>72</v>
      </c>
      <c r="E468" s="210">
        <f t="shared" si="21"/>
        <v>4644</v>
      </c>
      <c r="F468" s="210">
        <f t="shared" si="22"/>
        <v>3362</v>
      </c>
      <c r="G468" s="248"/>
      <c r="H468" s="249"/>
      <c r="I468" s="262"/>
      <c r="J468" s="262"/>
      <c r="K468" s="217"/>
      <c r="L468" s="220"/>
      <c r="M468" s="220"/>
      <c r="N468" s="220"/>
      <c r="O468" s="220"/>
      <c r="P468" s="210">
        <f t="shared" si="23"/>
        <v>1210</v>
      </c>
    </row>
    <row r="469" spans="1:16" x14ac:dyDescent="0.2">
      <c r="A469" s="216">
        <v>469</v>
      </c>
      <c r="B469" s="255">
        <v>64.900000000000006</v>
      </c>
      <c r="C469" s="210">
        <f>'soust.uk.JMK př.č.2'!$O$75+'soust.uk.JMK př.č.2'!$P$75</f>
        <v>18172</v>
      </c>
      <c r="D469" s="210">
        <f>'soust.uk.JMK př.č.2'!$L$75</f>
        <v>72</v>
      </c>
      <c r="E469" s="210">
        <f t="shared" si="21"/>
        <v>4642</v>
      </c>
      <c r="F469" s="210">
        <f t="shared" si="22"/>
        <v>3360</v>
      </c>
      <c r="G469" s="248"/>
      <c r="H469" s="249"/>
      <c r="I469" s="262"/>
      <c r="J469" s="262"/>
      <c r="K469" s="217"/>
      <c r="L469" s="220"/>
      <c r="M469" s="220"/>
      <c r="N469" s="220"/>
      <c r="O469" s="220"/>
      <c r="P469" s="210">
        <f t="shared" si="23"/>
        <v>1210</v>
      </c>
    </row>
    <row r="470" spans="1:16" x14ac:dyDescent="0.2">
      <c r="A470" s="216">
        <v>470</v>
      </c>
      <c r="B470" s="255">
        <v>64.92</v>
      </c>
      <c r="C470" s="210">
        <f>'soust.uk.JMK př.č.2'!$O$75+'soust.uk.JMK př.č.2'!$P$75</f>
        <v>18172</v>
      </c>
      <c r="D470" s="210">
        <f>'soust.uk.JMK př.č.2'!$L$75</f>
        <v>72</v>
      </c>
      <c r="E470" s="210">
        <f t="shared" si="21"/>
        <v>4640</v>
      </c>
      <c r="F470" s="210">
        <f t="shared" si="22"/>
        <v>3359</v>
      </c>
      <c r="G470" s="248"/>
      <c r="H470" s="249"/>
      <c r="I470" s="262"/>
      <c r="J470" s="262"/>
      <c r="K470" s="217"/>
      <c r="L470" s="220"/>
      <c r="M470" s="220"/>
      <c r="N470" s="220"/>
      <c r="O470" s="220"/>
      <c r="P470" s="210">
        <f t="shared" si="23"/>
        <v>1209</v>
      </c>
    </row>
    <row r="471" spans="1:16" x14ac:dyDescent="0.2">
      <c r="A471" s="216">
        <v>471</v>
      </c>
      <c r="B471" s="255">
        <v>64.95</v>
      </c>
      <c r="C471" s="210">
        <f>'soust.uk.JMK př.č.2'!$O$75+'soust.uk.JMK př.č.2'!$P$75</f>
        <v>18172</v>
      </c>
      <c r="D471" s="210">
        <f>'soust.uk.JMK př.č.2'!$L$75</f>
        <v>72</v>
      </c>
      <c r="E471" s="210">
        <f t="shared" si="21"/>
        <v>4638</v>
      </c>
      <c r="F471" s="210">
        <f t="shared" si="22"/>
        <v>3357</v>
      </c>
      <c r="G471" s="248"/>
      <c r="H471" s="249"/>
      <c r="I471" s="262"/>
      <c r="J471" s="262"/>
      <c r="K471" s="217"/>
      <c r="L471" s="220"/>
      <c r="M471" s="220"/>
      <c r="N471" s="220"/>
      <c r="O471" s="220"/>
      <c r="P471" s="210">
        <f t="shared" si="23"/>
        <v>1209</v>
      </c>
    </row>
    <row r="472" spans="1:16" x14ac:dyDescent="0.2">
      <c r="A472" s="216">
        <v>472</v>
      </c>
      <c r="B472" s="255">
        <v>64.97</v>
      </c>
      <c r="C472" s="210">
        <f>'soust.uk.JMK př.č.2'!$O$75+'soust.uk.JMK př.č.2'!$P$75</f>
        <v>18172</v>
      </c>
      <c r="D472" s="210">
        <f>'soust.uk.JMK př.č.2'!$L$75</f>
        <v>72</v>
      </c>
      <c r="E472" s="210">
        <f t="shared" si="21"/>
        <v>4636</v>
      </c>
      <c r="F472" s="210">
        <f t="shared" si="22"/>
        <v>3356</v>
      </c>
      <c r="G472" s="248"/>
      <c r="H472" s="249"/>
      <c r="I472" s="262"/>
      <c r="J472" s="262"/>
      <c r="K472" s="217"/>
      <c r="L472" s="220"/>
      <c r="M472" s="220"/>
      <c r="N472" s="220"/>
      <c r="O472" s="220"/>
      <c r="P472" s="210">
        <f t="shared" si="23"/>
        <v>1208</v>
      </c>
    </row>
    <row r="473" spans="1:16" x14ac:dyDescent="0.2">
      <c r="A473" s="216">
        <v>473</v>
      </c>
      <c r="B473" s="255">
        <v>65</v>
      </c>
      <c r="C473" s="210">
        <f>'soust.uk.JMK př.č.2'!$O$75+'soust.uk.JMK př.č.2'!$P$75</f>
        <v>18172</v>
      </c>
      <c r="D473" s="210">
        <f>'soust.uk.JMK př.č.2'!$L$75</f>
        <v>72</v>
      </c>
      <c r="E473" s="210">
        <f t="shared" si="21"/>
        <v>4635</v>
      </c>
      <c r="F473" s="210">
        <f t="shared" si="22"/>
        <v>3355</v>
      </c>
      <c r="G473" s="248"/>
      <c r="H473" s="249"/>
      <c r="I473" s="262"/>
      <c r="J473" s="262"/>
      <c r="K473" s="217"/>
      <c r="L473" s="220"/>
      <c r="M473" s="220"/>
      <c r="N473" s="220"/>
      <c r="O473" s="220"/>
      <c r="P473" s="210">
        <f t="shared" si="23"/>
        <v>1208</v>
      </c>
    </row>
    <row r="474" spans="1:16" x14ac:dyDescent="0.2">
      <c r="A474" s="216">
        <v>474</v>
      </c>
      <c r="B474" s="255">
        <v>65.02</v>
      </c>
      <c r="C474" s="210">
        <f>'soust.uk.JMK př.č.2'!$O$75+'soust.uk.JMK př.č.2'!$P$75</f>
        <v>18172</v>
      </c>
      <c r="D474" s="210">
        <f>'soust.uk.JMK př.č.2'!$L$75</f>
        <v>72</v>
      </c>
      <c r="E474" s="210">
        <f t="shared" si="21"/>
        <v>4633</v>
      </c>
      <c r="F474" s="210">
        <f t="shared" si="22"/>
        <v>3354</v>
      </c>
      <c r="G474" s="248"/>
      <c r="H474" s="249"/>
      <c r="I474" s="262"/>
      <c r="J474" s="262"/>
      <c r="K474" s="217"/>
      <c r="L474" s="220"/>
      <c r="M474" s="220"/>
      <c r="N474" s="220"/>
      <c r="O474" s="220"/>
      <c r="P474" s="210">
        <f t="shared" si="23"/>
        <v>1207</v>
      </c>
    </row>
    <row r="475" spans="1:16" x14ac:dyDescent="0.2">
      <c r="A475" s="216">
        <v>475</v>
      </c>
      <c r="B475" s="255">
        <v>65.05</v>
      </c>
      <c r="C475" s="210">
        <f>'soust.uk.JMK př.č.2'!$O$75+'soust.uk.JMK př.č.2'!$P$75</f>
        <v>18172</v>
      </c>
      <c r="D475" s="210">
        <f>'soust.uk.JMK př.č.2'!$L$75</f>
        <v>72</v>
      </c>
      <c r="E475" s="210">
        <f t="shared" si="21"/>
        <v>4631</v>
      </c>
      <c r="F475" s="210">
        <f t="shared" si="22"/>
        <v>3352</v>
      </c>
      <c r="G475" s="248"/>
      <c r="H475" s="249"/>
      <c r="I475" s="262"/>
      <c r="J475" s="262"/>
      <c r="K475" s="217"/>
      <c r="L475" s="220"/>
      <c r="M475" s="220"/>
      <c r="N475" s="220"/>
      <c r="O475" s="220"/>
      <c r="P475" s="210">
        <f t="shared" si="23"/>
        <v>1207</v>
      </c>
    </row>
    <row r="476" spans="1:16" x14ac:dyDescent="0.2">
      <c r="A476" s="216">
        <v>476</v>
      </c>
      <c r="B476" s="255">
        <v>65.069999999999993</v>
      </c>
      <c r="C476" s="210">
        <f>'soust.uk.JMK př.č.2'!$O$75+'soust.uk.JMK př.č.2'!$P$75</f>
        <v>18172</v>
      </c>
      <c r="D476" s="210">
        <f>'soust.uk.JMK př.č.2'!$L$75</f>
        <v>72</v>
      </c>
      <c r="E476" s="210">
        <f t="shared" si="21"/>
        <v>4629</v>
      </c>
      <c r="F476" s="210">
        <f t="shared" si="22"/>
        <v>3351</v>
      </c>
      <c r="G476" s="248"/>
      <c r="H476" s="249"/>
      <c r="I476" s="262"/>
      <c r="J476" s="262"/>
      <c r="K476" s="217"/>
      <c r="L476" s="220"/>
      <c r="M476" s="220"/>
      <c r="N476" s="220"/>
      <c r="O476" s="220"/>
      <c r="P476" s="210">
        <f t="shared" si="23"/>
        <v>1206</v>
      </c>
    </row>
    <row r="477" spans="1:16" x14ac:dyDescent="0.2">
      <c r="A477" s="216">
        <v>477</v>
      </c>
      <c r="B477" s="255">
        <v>65.099999999999994</v>
      </c>
      <c r="C477" s="210">
        <f>'soust.uk.JMK př.č.2'!$O$75+'soust.uk.JMK př.č.2'!$P$75</f>
        <v>18172</v>
      </c>
      <c r="D477" s="210">
        <f>'soust.uk.JMK př.č.2'!$L$75</f>
        <v>72</v>
      </c>
      <c r="E477" s="210">
        <f t="shared" si="21"/>
        <v>4628</v>
      </c>
      <c r="F477" s="210">
        <f t="shared" si="22"/>
        <v>3350</v>
      </c>
      <c r="G477" s="248"/>
      <c r="H477" s="249"/>
      <c r="I477" s="262"/>
      <c r="J477" s="262"/>
      <c r="K477" s="217"/>
      <c r="L477" s="220"/>
      <c r="M477" s="220"/>
      <c r="N477" s="220"/>
      <c r="O477" s="220"/>
      <c r="P477" s="210">
        <f t="shared" si="23"/>
        <v>1206</v>
      </c>
    </row>
    <row r="478" spans="1:16" x14ac:dyDescent="0.2">
      <c r="A478" s="216">
        <v>478</v>
      </c>
      <c r="B478" s="255">
        <v>65.12</v>
      </c>
      <c r="C478" s="210">
        <f>'soust.uk.JMK př.č.2'!$O$75+'soust.uk.JMK př.č.2'!$P$75</f>
        <v>18172</v>
      </c>
      <c r="D478" s="210">
        <f>'soust.uk.JMK př.č.2'!$L$75</f>
        <v>72</v>
      </c>
      <c r="E478" s="210">
        <f t="shared" si="21"/>
        <v>4627</v>
      </c>
      <c r="F478" s="210">
        <f t="shared" si="22"/>
        <v>3349</v>
      </c>
      <c r="G478" s="248"/>
      <c r="H478" s="249"/>
      <c r="I478" s="262"/>
      <c r="J478" s="262"/>
      <c r="K478" s="217"/>
      <c r="L478" s="220"/>
      <c r="M478" s="220"/>
      <c r="N478" s="220"/>
      <c r="O478" s="220"/>
      <c r="P478" s="210">
        <f t="shared" si="23"/>
        <v>1206</v>
      </c>
    </row>
    <row r="479" spans="1:16" x14ac:dyDescent="0.2">
      <c r="A479" s="216">
        <v>479</v>
      </c>
      <c r="B479" s="255">
        <v>65.150000000000006</v>
      </c>
      <c r="C479" s="210">
        <f>'soust.uk.JMK př.č.2'!$O$75+'soust.uk.JMK př.č.2'!$P$75</f>
        <v>18172</v>
      </c>
      <c r="D479" s="210">
        <f>'soust.uk.JMK př.č.2'!$L$75</f>
        <v>72</v>
      </c>
      <c r="E479" s="210">
        <f t="shared" si="21"/>
        <v>4624</v>
      </c>
      <c r="F479" s="210">
        <f t="shared" si="22"/>
        <v>3347</v>
      </c>
      <c r="G479" s="248"/>
      <c r="H479" s="249"/>
      <c r="I479" s="262"/>
      <c r="J479" s="262"/>
      <c r="K479" s="217"/>
      <c r="L479" s="220"/>
      <c r="M479" s="220"/>
      <c r="N479" s="220"/>
      <c r="O479" s="220"/>
      <c r="P479" s="210">
        <f t="shared" si="23"/>
        <v>1205</v>
      </c>
    </row>
    <row r="480" spans="1:16" x14ac:dyDescent="0.2">
      <c r="A480" s="216">
        <v>480</v>
      </c>
      <c r="B480" s="255">
        <v>65.17</v>
      </c>
      <c r="C480" s="210">
        <f>'soust.uk.JMK př.č.2'!$O$75+'soust.uk.JMK př.č.2'!$P$75</f>
        <v>18172</v>
      </c>
      <c r="D480" s="210">
        <f>'soust.uk.JMK př.č.2'!$L$75</f>
        <v>72</v>
      </c>
      <c r="E480" s="210">
        <f t="shared" si="21"/>
        <v>4623</v>
      </c>
      <c r="F480" s="210">
        <f t="shared" si="22"/>
        <v>3346</v>
      </c>
      <c r="G480" s="248"/>
      <c r="H480" s="249"/>
      <c r="I480" s="262"/>
      <c r="J480" s="262"/>
      <c r="K480" s="217"/>
      <c r="L480" s="220"/>
      <c r="M480" s="220"/>
      <c r="N480" s="220"/>
      <c r="O480" s="220"/>
      <c r="P480" s="210">
        <f t="shared" si="23"/>
        <v>1205</v>
      </c>
    </row>
    <row r="481" spans="1:16" x14ac:dyDescent="0.2">
      <c r="A481" s="216">
        <v>481</v>
      </c>
      <c r="B481" s="255">
        <v>65.2</v>
      </c>
      <c r="C481" s="210">
        <f>'soust.uk.JMK př.č.2'!$O$75+'soust.uk.JMK př.č.2'!$P$75</f>
        <v>18172</v>
      </c>
      <c r="D481" s="210">
        <f>'soust.uk.JMK př.č.2'!$L$75</f>
        <v>72</v>
      </c>
      <c r="E481" s="210">
        <f t="shared" si="21"/>
        <v>4621</v>
      </c>
      <c r="F481" s="210">
        <f t="shared" si="22"/>
        <v>3345</v>
      </c>
      <c r="G481" s="248"/>
      <c r="H481" s="249"/>
      <c r="I481" s="262"/>
      <c r="J481" s="262"/>
      <c r="K481" s="217"/>
      <c r="L481" s="220"/>
      <c r="M481" s="220"/>
      <c r="N481" s="220"/>
      <c r="O481" s="220"/>
      <c r="P481" s="210">
        <f t="shared" si="23"/>
        <v>1204</v>
      </c>
    </row>
    <row r="482" spans="1:16" x14ac:dyDescent="0.2">
      <c r="A482" s="216">
        <v>482</v>
      </c>
      <c r="B482" s="255">
        <v>65.22</v>
      </c>
      <c r="C482" s="210">
        <f>'soust.uk.JMK př.č.2'!$O$75+'soust.uk.JMK př.č.2'!$P$75</f>
        <v>18172</v>
      </c>
      <c r="D482" s="210">
        <f>'soust.uk.JMK př.č.2'!$L$75</f>
        <v>72</v>
      </c>
      <c r="E482" s="210">
        <f t="shared" si="21"/>
        <v>4620</v>
      </c>
      <c r="F482" s="210">
        <f t="shared" si="22"/>
        <v>3344</v>
      </c>
      <c r="G482" s="248"/>
      <c r="H482" s="249"/>
      <c r="I482" s="262"/>
      <c r="J482" s="262"/>
      <c r="K482" s="217"/>
      <c r="L482" s="220"/>
      <c r="M482" s="220"/>
      <c r="N482" s="220"/>
      <c r="O482" s="220"/>
      <c r="P482" s="210">
        <f t="shared" si="23"/>
        <v>1204</v>
      </c>
    </row>
    <row r="483" spans="1:16" x14ac:dyDescent="0.2">
      <c r="A483" s="216">
        <v>483</v>
      </c>
      <c r="B483" s="255">
        <v>65.25</v>
      </c>
      <c r="C483" s="210">
        <f>'soust.uk.JMK př.č.2'!$O$75+'soust.uk.JMK př.č.2'!$P$75</f>
        <v>18172</v>
      </c>
      <c r="D483" s="210">
        <f>'soust.uk.JMK př.č.2'!$L$75</f>
        <v>72</v>
      </c>
      <c r="E483" s="210">
        <f t="shared" si="21"/>
        <v>4617</v>
      </c>
      <c r="F483" s="210">
        <f t="shared" si="22"/>
        <v>3342</v>
      </c>
      <c r="G483" s="248"/>
      <c r="H483" s="249"/>
      <c r="I483" s="262"/>
      <c r="J483" s="262"/>
      <c r="K483" s="217"/>
      <c r="L483" s="220"/>
      <c r="M483" s="220"/>
      <c r="N483" s="220"/>
      <c r="O483" s="220"/>
      <c r="P483" s="210">
        <f t="shared" si="23"/>
        <v>1203</v>
      </c>
    </row>
    <row r="484" spans="1:16" x14ac:dyDescent="0.2">
      <c r="A484" s="216">
        <v>484</v>
      </c>
      <c r="B484" s="255">
        <v>65.27</v>
      </c>
      <c r="C484" s="210">
        <f>'soust.uk.JMK př.č.2'!$O$75+'soust.uk.JMK př.č.2'!$P$75</f>
        <v>18172</v>
      </c>
      <c r="D484" s="210">
        <f>'soust.uk.JMK př.č.2'!$L$75</f>
        <v>72</v>
      </c>
      <c r="E484" s="210">
        <f t="shared" si="21"/>
        <v>4616</v>
      </c>
      <c r="F484" s="210">
        <f t="shared" si="22"/>
        <v>3341</v>
      </c>
      <c r="G484" s="248"/>
      <c r="H484" s="249"/>
      <c r="I484" s="262"/>
      <c r="J484" s="262"/>
      <c r="K484" s="217"/>
      <c r="L484" s="220"/>
      <c r="M484" s="220"/>
      <c r="N484" s="220"/>
      <c r="O484" s="220"/>
      <c r="P484" s="210">
        <f t="shared" si="23"/>
        <v>1203</v>
      </c>
    </row>
    <row r="485" spans="1:16" x14ac:dyDescent="0.2">
      <c r="A485" s="216">
        <v>485</v>
      </c>
      <c r="B485" s="255">
        <v>65.3</v>
      </c>
      <c r="C485" s="210">
        <f>'soust.uk.JMK př.č.2'!$O$75+'soust.uk.JMK př.č.2'!$P$75</f>
        <v>18172</v>
      </c>
      <c r="D485" s="210">
        <f>'soust.uk.JMK př.č.2'!$L$75</f>
        <v>72</v>
      </c>
      <c r="E485" s="210">
        <f t="shared" si="21"/>
        <v>4613</v>
      </c>
      <c r="F485" s="210">
        <f t="shared" si="22"/>
        <v>3339</v>
      </c>
      <c r="G485" s="248"/>
      <c r="H485" s="249"/>
      <c r="I485" s="262"/>
      <c r="J485" s="262"/>
      <c r="K485" s="217"/>
      <c r="L485" s="220"/>
      <c r="M485" s="220"/>
      <c r="N485" s="220"/>
      <c r="O485" s="220"/>
      <c r="P485" s="210">
        <f t="shared" si="23"/>
        <v>1202</v>
      </c>
    </row>
    <row r="486" spans="1:16" x14ac:dyDescent="0.2">
      <c r="A486" s="216">
        <v>486</v>
      </c>
      <c r="B486" s="255">
        <v>65.319999999999993</v>
      </c>
      <c r="C486" s="210">
        <f>'soust.uk.JMK př.č.2'!$O$75+'soust.uk.JMK př.č.2'!$P$75</f>
        <v>18172</v>
      </c>
      <c r="D486" s="210">
        <f>'soust.uk.JMK př.č.2'!$L$75</f>
        <v>72</v>
      </c>
      <c r="E486" s="210">
        <f t="shared" si="21"/>
        <v>4612</v>
      </c>
      <c r="F486" s="210">
        <f t="shared" si="22"/>
        <v>3338</v>
      </c>
      <c r="G486" s="248"/>
      <c r="H486" s="249"/>
      <c r="I486" s="262"/>
      <c r="J486" s="262"/>
      <c r="K486" s="217"/>
      <c r="L486" s="220"/>
      <c r="M486" s="220"/>
      <c r="N486" s="220"/>
      <c r="O486" s="220"/>
      <c r="P486" s="210">
        <f t="shared" si="23"/>
        <v>1202</v>
      </c>
    </row>
    <row r="487" spans="1:16" x14ac:dyDescent="0.2">
      <c r="A487" s="216">
        <v>487</v>
      </c>
      <c r="B487" s="255">
        <v>65.349999999999994</v>
      </c>
      <c r="C487" s="210">
        <f>'soust.uk.JMK př.č.2'!$O$75+'soust.uk.JMK př.č.2'!$P$75</f>
        <v>18172</v>
      </c>
      <c r="D487" s="210">
        <f>'soust.uk.JMK př.č.2'!$L$75</f>
        <v>72</v>
      </c>
      <c r="E487" s="210">
        <f t="shared" si="21"/>
        <v>4610</v>
      </c>
      <c r="F487" s="210">
        <f t="shared" si="22"/>
        <v>3337</v>
      </c>
      <c r="G487" s="248"/>
      <c r="H487" s="249"/>
      <c r="I487" s="262"/>
      <c r="J487" s="262"/>
      <c r="K487" s="217"/>
      <c r="L487" s="220"/>
      <c r="M487" s="220"/>
      <c r="N487" s="220"/>
      <c r="O487" s="220"/>
      <c r="P487" s="210">
        <f t="shared" si="23"/>
        <v>1201</v>
      </c>
    </row>
    <row r="488" spans="1:16" x14ac:dyDescent="0.2">
      <c r="A488" s="216">
        <v>488</v>
      </c>
      <c r="B488" s="255">
        <v>65.37</v>
      </c>
      <c r="C488" s="210">
        <f>'soust.uk.JMK př.č.2'!$O$75+'soust.uk.JMK př.č.2'!$P$75</f>
        <v>18172</v>
      </c>
      <c r="D488" s="210">
        <f>'soust.uk.JMK př.č.2'!$L$75</f>
        <v>72</v>
      </c>
      <c r="E488" s="210">
        <f t="shared" si="21"/>
        <v>4609</v>
      </c>
      <c r="F488" s="210">
        <f t="shared" si="22"/>
        <v>3336</v>
      </c>
      <c r="G488" s="248"/>
      <c r="H488" s="249"/>
      <c r="I488" s="262"/>
      <c r="J488" s="262"/>
      <c r="K488" s="217"/>
      <c r="L488" s="220"/>
      <c r="M488" s="220"/>
      <c r="N488" s="220"/>
      <c r="O488" s="220"/>
      <c r="P488" s="210">
        <f t="shared" si="23"/>
        <v>1201</v>
      </c>
    </row>
    <row r="489" spans="1:16" x14ac:dyDescent="0.2">
      <c r="A489" s="216">
        <v>489</v>
      </c>
      <c r="B489" s="255">
        <v>65.39</v>
      </c>
      <c r="C489" s="210">
        <f>'soust.uk.JMK př.č.2'!$O$75+'soust.uk.JMK př.č.2'!$P$75</f>
        <v>18172</v>
      </c>
      <c r="D489" s="210">
        <f>'soust.uk.JMK př.č.2'!$L$75</f>
        <v>72</v>
      </c>
      <c r="E489" s="210">
        <f t="shared" si="21"/>
        <v>4608</v>
      </c>
      <c r="F489" s="210">
        <f t="shared" si="22"/>
        <v>3335</v>
      </c>
      <c r="G489" s="248"/>
      <c r="H489" s="249"/>
      <c r="I489" s="262"/>
      <c r="J489" s="262"/>
      <c r="K489" s="217"/>
      <c r="L489" s="220"/>
      <c r="M489" s="220"/>
      <c r="N489" s="220"/>
      <c r="O489" s="220"/>
      <c r="P489" s="210">
        <f t="shared" si="23"/>
        <v>1201</v>
      </c>
    </row>
    <row r="490" spans="1:16" x14ac:dyDescent="0.2">
      <c r="A490" s="216">
        <v>490</v>
      </c>
      <c r="B490" s="255">
        <v>65.42</v>
      </c>
      <c r="C490" s="210">
        <f>'soust.uk.JMK př.č.2'!$O$75+'soust.uk.JMK př.č.2'!$P$75</f>
        <v>18172</v>
      </c>
      <c r="D490" s="210">
        <f>'soust.uk.JMK př.č.2'!$L$75</f>
        <v>72</v>
      </c>
      <c r="E490" s="210">
        <f t="shared" si="21"/>
        <v>4605</v>
      </c>
      <c r="F490" s="210">
        <f t="shared" si="22"/>
        <v>3333</v>
      </c>
      <c r="G490" s="248"/>
      <c r="H490" s="249"/>
      <c r="I490" s="262"/>
      <c r="J490" s="262"/>
      <c r="K490" s="217"/>
      <c r="L490" s="220"/>
      <c r="M490" s="220"/>
      <c r="N490" s="220"/>
      <c r="O490" s="220"/>
      <c r="P490" s="210">
        <f t="shared" si="23"/>
        <v>1200</v>
      </c>
    </row>
    <row r="491" spans="1:16" x14ac:dyDescent="0.2">
      <c r="A491" s="216">
        <v>491</v>
      </c>
      <c r="B491" s="255">
        <v>65.44</v>
      </c>
      <c r="C491" s="210">
        <f>'soust.uk.JMK př.č.2'!$O$75+'soust.uk.JMK př.č.2'!$P$75</f>
        <v>18172</v>
      </c>
      <c r="D491" s="210">
        <f>'soust.uk.JMK př.č.2'!$L$75</f>
        <v>72</v>
      </c>
      <c r="E491" s="210">
        <f t="shared" si="21"/>
        <v>4604</v>
      </c>
      <c r="F491" s="210">
        <f t="shared" si="22"/>
        <v>3332</v>
      </c>
      <c r="G491" s="248"/>
      <c r="H491" s="249"/>
      <c r="I491" s="262"/>
      <c r="J491" s="262"/>
      <c r="K491" s="217"/>
      <c r="L491" s="220"/>
      <c r="M491" s="220"/>
      <c r="N491" s="220"/>
      <c r="O491" s="220"/>
      <c r="P491" s="210">
        <f t="shared" si="23"/>
        <v>1200</v>
      </c>
    </row>
    <row r="492" spans="1:16" x14ac:dyDescent="0.2">
      <c r="A492" s="216">
        <v>492</v>
      </c>
      <c r="B492" s="255">
        <v>65.47</v>
      </c>
      <c r="C492" s="210">
        <f>'soust.uk.JMK př.č.2'!$O$75+'soust.uk.JMK př.č.2'!$P$75</f>
        <v>18172</v>
      </c>
      <c r="D492" s="210">
        <f>'soust.uk.JMK př.č.2'!$L$75</f>
        <v>72</v>
      </c>
      <c r="E492" s="210">
        <f t="shared" si="21"/>
        <v>4602</v>
      </c>
      <c r="F492" s="210">
        <f t="shared" si="22"/>
        <v>3331</v>
      </c>
      <c r="G492" s="248"/>
      <c r="H492" s="249"/>
      <c r="I492" s="262"/>
      <c r="J492" s="262"/>
      <c r="K492" s="217"/>
      <c r="L492" s="220"/>
      <c r="M492" s="220"/>
      <c r="N492" s="220"/>
      <c r="O492" s="220"/>
      <c r="P492" s="210">
        <f t="shared" si="23"/>
        <v>1199</v>
      </c>
    </row>
    <row r="493" spans="1:16" x14ac:dyDescent="0.2">
      <c r="A493" s="216">
        <v>493</v>
      </c>
      <c r="B493" s="255">
        <v>65.489999999999995</v>
      </c>
      <c r="C493" s="210">
        <f>'soust.uk.JMK př.č.2'!$O$75+'soust.uk.JMK př.č.2'!$P$75</f>
        <v>18172</v>
      </c>
      <c r="D493" s="210">
        <f>'soust.uk.JMK př.č.2'!$L$75</f>
        <v>72</v>
      </c>
      <c r="E493" s="210">
        <f t="shared" si="21"/>
        <v>4601</v>
      </c>
      <c r="F493" s="210">
        <f t="shared" si="22"/>
        <v>3330</v>
      </c>
      <c r="G493" s="248"/>
      <c r="H493" s="249"/>
      <c r="I493" s="262"/>
      <c r="J493" s="262"/>
      <c r="K493" s="217"/>
      <c r="L493" s="220"/>
      <c r="M493" s="220"/>
      <c r="N493" s="220"/>
      <c r="O493" s="220"/>
      <c r="P493" s="210">
        <f t="shared" si="23"/>
        <v>1199</v>
      </c>
    </row>
    <row r="494" spans="1:16" x14ac:dyDescent="0.2">
      <c r="A494" s="216">
        <v>494</v>
      </c>
      <c r="B494" s="255">
        <v>65.510000000000005</v>
      </c>
      <c r="C494" s="210">
        <f>'soust.uk.JMK př.č.2'!$O$75+'soust.uk.JMK př.č.2'!$P$75</f>
        <v>18172</v>
      </c>
      <c r="D494" s="210">
        <f>'soust.uk.JMK př.č.2'!$L$75</f>
        <v>72</v>
      </c>
      <c r="E494" s="210">
        <f t="shared" si="21"/>
        <v>4599</v>
      </c>
      <c r="F494" s="210">
        <f t="shared" si="22"/>
        <v>3329</v>
      </c>
      <c r="G494" s="248"/>
      <c r="H494" s="249"/>
      <c r="I494" s="262"/>
      <c r="J494" s="262"/>
      <c r="K494" s="217"/>
      <c r="L494" s="220"/>
      <c r="M494" s="220"/>
      <c r="N494" s="220"/>
      <c r="O494" s="220"/>
      <c r="P494" s="210">
        <f t="shared" si="23"/>
        <v>1198</v>
      </c>
    </row>
    <row r="495" spans="1:16" x14ac:dyDescent="0.2">
      <c r="A495" s="216">
        <v>495</v>
      </c>
      <c r="B495" s="255">
        <v>65.540000000000006</v>
      </c>
      <c r="C495" s="210">
        <f>'soust.uk.JMK př.č.2'!$O$75+'soust.uk.JMK př.č.2'!$P$75</f>
        <v>18172</v>
      </c>
      <c r="D495" s="210">
        <f>'soust.uk.JMK př.č.2'!$L$75</f>
        <v>72</v>
      </c>
      <c r="E495" s="210">
        <f t="shared" si="21"/>
        <v>4597</v>
      </c>
      <c r="F495" s="210">
        <f t="shared" si="22"/>
        <v>3327</v>
      </c>
      <c r="G495" s="248"/>
      <c r="H495" s="249"/>
      <c r="I495" s="262"/>
      <c r="J495" s="262"/>
      <c r="K495" s="217"/>
      <c r="L495" s="220"/>
      <c r="M495" s="220"/>
      <c r="N495" s="220"/>
      <c r="O495" s="220"/>
      <c r="P495" s="210">
        <f t="shared" si="23"/>
        <v>1198</v>
      </c>
    </row>
    <row r="496" spans="1:16" x14ac:dyDescent="0.2">
      <c r="A496" s="216">
        <v>496</v>
      </c>
      <c r="B496" s="255">
        <v>65.56</v>
      </c>
      <c r="C496" s="210">
        <f>'soust.uk.JMK př.č.2'!$O$75+'soust.uk.JMK př.č.2'!$P$75</f>
        <v>18172</v>
      </c>
      <c r="D496" s="210">
        <f>'soust.uk.JMK př.č.2'!$L$75</f>
        <v>72</v>
      </c>
      <c r="E496" s="210">
        <f t="shared" si="21"/>
        <v>4595</v>
      </c>
      <c r="F496" s="210">
        <f t="shared" si="22"/>
        <v>3326</v>
      </c>
      <c r="G496" s="248"/>
      <c r="H496" s="249"/>
      <c r="I496" s="262"/>
      <c r="J496" s="262"/>
      <c r="K496" s="217"/>
      <c r="L496" s="220"/>
      <c r="M496" s="220"/>
      <c r="N496" s="220"/>
      <c r="O496" s="220"/>
      <c r="P496" s="210">
        <f t="shared" si="23"/>
        <v>1197</v>
      </c>
    </row>
    <row r="497" spans="1:16" x14ac:dyDescent="0.2">
      <c r="A497" s="216">
        <v>497</v>
      </c>
      <c r="B497" s="255">
        <v>65.59</v>
      </c>
      <c r="C497" s="210">
        <f>'soust.uk.JMK př.č.2'!$O$75+'soust.uk.JMK př.č.2'!$P$75</f>
        <v>18172</v>
      </c>
      <c r="D497" s="210">
        <f>'soust.uk.JMK př.č.2'!$L$75</f>
        <v>72</v>
      </c>
      <c r="E497" s="210">
        <f t="shared" si="21"/>
        <v>4594</v>
      </c>
      <c r="F497" s="210">
        <f t="shared" si="22"/>
        <v>3325</v>
      </c>
      <c r="G497" s="248"/>
      <c r="H497" s="249"/>
      <c r="I497" s="262"/>
      <c r="J497" s="262"/>
      <c r="K497" s="217"/>
      <c r="L497" s="220"/>
      <c r="M497" s="220"/>
      <c r="N497" s="220"/>
      <c r="O497" s="220"/>
      <c r="P497" s="210">
        <f t="shared" si="23"/>
        <v>1197</v>
      </c>
    </row>
    <row r="498" spans="1:16" x14ac:dyDescent="0.2">
      <c r="A498" s="216">
        <v>498</v>
      </c>
      <c r="B498" s="255">
        <v>65.61</v>
      </c>
      <c r="C498" s="210">
        <f>'soust.uk.JMK př.č.2'!$O$75+'soust.uk.JMK př.č.2'!$P$75</f>
        <v>18172</v>
      </c>
      <c r="D498" s="210">
        <f>'soust.uk.JMK př.č.2'!$L$75</f>
        <v>72</v>
      </c>
      <c r="E498" s="210">
        <f t="shared" si="21"/>
        <v>4593</v>
      </c>
      <c r="F498" s="210">
        <f t="shared" si="22"/>
        <v>3324</v>
      </c>
      <c r="G498" s="248"/>
      <c r="H498" s="249"/>
      <c r="I498" s="262"/>
      <c r="J498" s="262"/>
      <c r="K498" s="217"/>
      <c r="L498" s="220"/>
      <c r="M498" s="220"/>
      <c r="N498" s="220"/>
      <c r="O498" s="220"/>
      <c r="P498" s="210">
        <f t="shared" si="23"/>
        <v>1197</v>
      </c>
    </row>
    <row r="499" spans="1:16" x14ac:dyDescent="0.2">
      <c r="A499" s="216">
        <v>499</v>
      </c>
      <c r="B499" s="255">
        <v>65.63</v>
      </c>
      <c r="C499" s="210">
        <f>'soust.uk.JMK př.č.2'!$O$75+'soust.uk.JMK př.č.2'!$P$75</f>
        <v>18172</v>
      </c>
      <c r="D499" s="210">
        <f>'soust.uk.JMK př.č.2'!$L$75</f>
        <v>72</v>
      </c>
      <c r="E499" s="210">
        <f t="shared" si="21"/>
        <v>4591</v>
      </c>
      <c r="F499" s="210">
        <f t="shared" si="22"/>
        <v>3323</v>
      </c>
      <c r="G499" s="248"/>
      <c r="H499" s="249"/>
      <c r="I499" s="262"/>
      <c r="J499" s="262"/>
      <c r="K499" s="217"/>
      <c r="L499" s="220"/>
      <c r="M499" s="220"/>
      <c r="N499" s="220"/>
      <c r="O499" s="220"/>
      <c r="P499" s="210">
        <f t="shared" si="23"/>
        <v>1196</v>
      </c>
    </row>
    <row r="500" spans="1:16" x14ac:dyDescent="0.2">
      <c r="A500" s="216">
        <v>500</v>
      </c>
      <c r="B500" s="255">
        <v>65.66</v>
      </c>
      <c r="C500" s="210">
        <f>'soust.uk.JMK př.č.2'!$O$75+'soust.uk.JMK př.č.2'!$P$75</f>
        <v>18172</v>
      </c>
      <c r="D500" s="210">
        <f>'soust.uk.JMK př.č.2'!$L$75</f>
        <v>72</v>
      </c>
      <c r="E500" s="210">
        <f t="shared" si="21"/>
        <v>4589</v>
      </c>
      <c r="F500" s="210">
        <f t="shared" si="22"/>
        <v>3321</v>
      </c>
      <c r="G500" s="248"/>
      <c r="H500" s="249"/>
      <c r="I500" s="262"/>
      <c r="J500" s="262"/>
      <c r="K500" s="217"/>
      <c r="L500" s="220"/>
      <c r="M500" s="220"/>
      <c r="N500" s="220"/>
      <c r="O500" s="220"/>
      <c r="P500" s="210">
        <f t="shared" si="23"/>
        <v>1196</v>
      </c>
    </row>
    <row r="501" spans="1:16" x14ac:dyDescent="0.2">
      <c r="A501" s="216">
        <v>501</v>
      </c>
      <c r="B501" s="255">
        <v>65.680000000000007</v>
      </c>
      <c r="C501" s="210">
        <f>'soust.uk.JMK př.č.2'!$O$75+'soust.uk.JMK př.č.2'!$P$75</f>
        <v>18172</v>
      </c>
      <c r="D501" s="210">
        <f>'soust.uk.JMK př.č.2'!$L$75</f>
        <v>72</v>
      </c>
      <c r="E501" s="210">
        <f t="shared" si="21"/>
        <v>4587</v>
      </c>
      <c r="F501" s="210">
        <f t="shared" si="22"/>
        <v>3320</v>
      </c>
      <c r="G501" s="248"/>
      <c r="H501" s="249"/>
      <c r="I501" s="262"/>
      <c r="J501" s="262"/>
      <c r="K501" s="217"/>
      <c r="L501" s="220"/>
      <c r="M501" s="220"/>
      <c r="N501" s="220"/>
      <c r="O501" s="220"/>
      <c r="P501" s="210">
        <f t="shared" si="23"/>
        <v>1195</v>
      </c>
    </row>
    <row r="502" spans="1:16" x14ac:dyDescent="0.2">
      <c r="A502" s="216">
        <v>502</v>
      </c>
      <c r="B502" s="255">
        <v>65.709999999999994</v>
      </c>
      <c r="C502" s="210">
        <f>'soust.uk.JMK př.č.2'!$O$75+'soust.uk.JMK př.č.2'!$P$75</f>
        <v>18172</v>
      </c>
      <c r="D502" s="210">
        <f>'soust.uk.JMK př.č.2'!$L$75</f>
        <v>72</v>
      </c>
      <c r="E502" s="210">
        <f t="shared" si="21"/>
        <v>4586</v>
      </c>
      <c r="F502" s="210">
        <f t="shared" si="22"/>
        <v>3319</v>
      </c>
      <c r="G502" s="248"/>
      <c r="H502" s="249"/>
      <c r="I502" s="262"/>
      <c r="J502" s="262"/>
      <c r="K502" s="217"/>
      <c r="L502" s="220"/>
      <c r="M502" s="220"/>
      <c r="N502" s="220"/>
      <c r="O502" s="220"/>
      <c r="P502" s="210">
        <f t="shared" si="23"/>
        <v>1195</v>
      </c>
    </row>
    <row r="503" spans="1:16" x14ac:dyDescent="0.2">
      <c r="A503" s="216">
        <v>503</v>
      </c>
      <c r="B503" s="255">
        <v>65.73</v>
      </c>
      <c r="C503" s="210">
        <f>'soust.uk.JMK př.č.2'!$O$75+'soust.uk.JMK př.č.2'!$P$75</f>
        <v>18172</v>
      </c>
      <c r="D503" s="210">
        <f>'soust.uk.JMK př.č.2'!$L$75</f>
        <v>72</v>
      </c>
      <c r="E503" s="210">
        <f t="shared" si="21"/>
        <v>4584</v>
      </c>
      <c r="F503" s="210">
        <f t="shared" si="22"/>
        <v>3318</v>
      </c>
      <c r="G503" s="248"/>
      <c r="H503" s="249"/>
      <c r="I503" s="262"/>
      <c r="J503" s="262"/>
      <c r="K503" s="217"/>
      <c r="L503" s="220"/>
      <c r="M503" s="220"/>
      <c r="N503" s="220"/>
      <c r="O503" s="220"/>
      <c r="P503" s="210">
        <f t="shared" si="23"/>
        <v>1194</v>
      </c>
    </row>
    <row r="504" spans="1:16" x14ac:dyDescent="0.2">
      <c r="A504" s="216">
        <v>504</v>
      </c>
      <c r="B504" s="255">
        <v>65.75</v>
      </c>
      <c r="C504" s="210">
        <f>'soust.uk.JMK př.č.2'!$O$75+'soust.uk.JMK př.č.2'!$P$75</f>
        <v>18172</v>
      </c>
      <c r="D504" s="210">
        <f>'soust.uk.JMK př.č.2'!$L$75</f>
        <v>72</v>
      </c>
      <c r="E504" s="210">
        <f t="shared" si="21"/>
        <v>4583</v>
      </c>
      <c r="F504" s="210">
        <f t="shared" si="22"/>
        <v>3317</v>
      </c>
      <c r="G504" s="248"/>
      <c r="H504" s="249"/>
      <c r="I504" s="262"/>
      <c r="J504" s="262"/>
      <c r="K504" s="217"/>
      <c r="L504" s="220"/>
      <c r="M504" s="220"/>
      <c r="N504" s="220"/>
      <c r="O504" s="220"/>
      <c r="P504" s="210">
        <f t="shared" si="23"/>
        <v>1194</v>
      </c>
    </row>
    <row r="505" spans="1:16" x14ac:dyDescent="0.2">
      <c r="A505" s="216">
        <v>505</v>
      </c>
      <c r="B505" s="255">
        <v>65.78</v>
      </c>
      <c r="C505" s="210">
        <f>'soust.uk.JMK př.č.2'!$O$75+'soust.uk.JMK př.č.2'!$P$75</f>
        <v>18172</v>
      </c>
      <c r="D505" s="210">
        <f>'soust.uk.JMK př.č.2'!$L$75</f>
        <v>72</v>
      </c>
      <c r="E505" s="210">
        <f t="shared" si="21"/>
        <v>4580</v>
      </c>
      <c r="F505" s="210">
        <f t="shared" si="22"/>
        <v>3315</v>
      </c>
      <c r="G505" s="248"/>
      <c r="H505" s="249"/>
      <c r="I505" s="262"/>
      <c r="J505" s="262"/>
      <c r="K505" s="217"/>
      <c r="L505" s="220"/>
      <c r="M505" s="220"/>
      <c r="N505" s="220"/>
      <c r="O505" s="220"/>
      <c r="P505" s="210">
        <f t="shared" si="23"/>
        <v>1193</v>
      </c>
    </row>
    <row r="506" spans="1:16" x14ac:dyDescent="0.2">
      <c r="A506" s="216">
        <v>506</v>
      </c>
      <c r="B506" s="255">
        <v>65.8</v>
      </c>
      <c r="C506" s="210">
        <f>'soust.uk.JMK př.č.2'!$O$75+'soust.uk.JMK př.č.2'!$P$75</f>
        <v>18172</v>
      </c>
      <c r="D506" s="210">
        <f>'soust.uk.JMK př.č.2'!$L$75</f>
        <v>72</v>
      </c>
      <c r="E506" s="210">
        <f t="shared" si="21"/>
        <v>4579</v>
      </c>
      <c r="F506" s="210">
        <f t="shared" si="22"/>
        <v>3314</v>
      </c>
      <c r="G506" s="248"/>
      <c r="H506" s="249"/>
      <c r="I506" s="262"/>
      <c r="J506" s="262"/>
      <c r="K506" s="217"/>
      <c r="L506" s="220"/>
      <c r="M506" s="220"/>
      <c r="N506" s="220"/>
      <c r="O506" s="220"/>
      <c r="P506" s="210">
        <f t="shared" si="23"/>
        <v>1193</v>
      </c>
    </row>
    <row r="507" spans="1:16" x14ac:dyDescent="0.2">
      <c r="A507" s="216">
        <v>507</v>
      </c>
      <c r="B507" s="255">
        <v>65.819999999999993</v>
      </c>
      <c r="C507" s="210">
        <f>'soust.uk.JMK př.č.2'!$O$75+'soust.uk.JMK př.č.2'!$P$75</f>
        <v>18172</v>
      </c>
      <c r="D507" s="210">
        <f>'soust.uk.JMK př.č.2'!$L$75</f>
        <v>72</v>
      </c>
      <c r="E507" s="210">
        <f t="shared" si="21"/>
        <v>4578</v>
      </c>
      <c r="F507" s="210">
        <f t="shared" si="22"/>
        <v>3313</v>
      </c>
      <c r="G507" s="248"/>
      <c r="H507" s="249"/>
      <c r="I507" s="262"/>
      <c r="J507" s="262"/>
      <c r="K507" s="217"/>
      <c r="L507" s="220"/>
      <c r="M507" s="220"/>
      <c r="N507" s="220"/>
      <c r="O507" s="220"/>
      <c r="P507" s="210">
        <f t="shared" si="23"/>
        <v>1193</v>
      </c>
    </row>
    <row r="508" spans="1:16" x14ac:dyDescent="0.2">
      <c r="A508" s="216">
        <v>508</v>
      </c>
      <c r="B508" s="255">
        <v>65.849999999999994</v>
      </c>
      <c r="C508" s="210">
        <f>'soust.uk.JMK př.č.2'!$O$75+'soust.uk.JMK př.č.2'!$P$75</f>
        <v>18172</v>
      </c>
      <c r="D508" s="210">
        <f>'soust.uk.JMK př.č.2'!$L$75</f>
        <v>72</v>
      </c>
      <c r="E508" s="210">
        <f t="shared" si="21"/>
        <v>4576</v>
      </c>
      <c r="F508" s="210">
        <f t="shared" si="22"/>
        <v>3312</v>
      </c>
      <c r="G508" s="248"/>
      <c r="H508" s="249"/>
      <c r="I508" s="262"/>
      <c r="J508" s="262"/>
      <c r="K508" s="217"/>
      <c r="L508" s="220"/>
      <c r="M508" s="220"/>
      <c r="N508" s="220"/>
      <c r="O508" s="220"/>
      <c r="P508" s="210">
        <f t="shared" si="23"/>
        <v>1192</v>
      </c>
    </row>
    <row r="509" spans="1:16" x14ac:dyDescent="0.2">
      <c r="A509" s="216">
        <v>509</v>
      </c>
      <c r="B509" s="255">
        <v>65.87</v>
      </c>
      <c r="C509" s="210">
        <f>'soust.uk.JMK př.č.2'!$O$75+'soust.uk.JMK př.č.2'!$P$75</f>
        <v>18172</v>
      </c>
      <c r="D509" s="210">
        <f>'soust.uk.JMK př.č.2'!$L$75</f>
        <v>72</v>
      </c>
      <c r="E509" s="210">
        <f t="shared" si="21"/>
        <v>4575</v>
      </c>
      <c r="F509" s="210">
        <f t="shared" si="22"/>
        <v>3311</v>
      </c>
      <c r="G509" s="248"/>
      <c r="H509" s="249"/>
      <c r="I509" s="262"/>
      <c r="J509" s="262"/>
      <c r="K509" s="217"/>
      <c r="L509" s="220"/>
      <c r="M509" s="220"/>
      <c r="N509" s="220"/>
      <c r="O509" s="220"/>
      <c r="P509" s="210">
        <f t="shared" si="23"/>
        <v>1192</v>
      </c>
    </row>
    <row r="510" spans="1:16" x14ac:dyDescent="0.2">
      <c r="A510" s="216">
        <v>510</v>
      </c>
      <c r="B510" s="255">
        <v>65.900000000000006</v>
      </c>
      <c r="C510" s="210">
        <f>'soust.uk.JMK př.č.2'!$O$75+'soust.uk.JMK př.č.2'!$P$75</f>
        <v>18172</v>
      </c>
      <c r="D510" s="210">
        <f>'soust.uk.JMK př.č.2'!$L$75</f>
        <v>72</v>
      </c>
      <c r="E510" s="210">
        <f t="shared" si="21"/>
        <v>4572</v>
      </c>
      <c r="F510" s="210">
        <f t="shared" si="22"/>
        <v>3309</v>
      </c>
      <c r="G510" s="248"/>
      <c r="H510" s="249"/>
      <c r="I510" s="262"/>
      <c r="J510" s="262"/>
      <c r="K510" s="217"/>
      <c r="L510" s="220"/>
      <c r="M510" s="220"/>
      <c r="N510" s="220"/>
      <c r="O510" s="220"/>
      <c r="P510" s="210">
        <f t="shared" si="23"/>
        <v>1191</v>
      </c>
    </row>
    <row r="511" spans="1:16" x14ac:dyDescent="0.2">
      <c r="A511" s="216">
        <v>511</v>
      </c>
      <c r="B511" s="255">
        <v>65.92</v>
      </c>
      <c r="C511" s="210">
        <f>'soust.uk.JMK př.č.2'!$O$75+'soust.uk.JMK př.č.2'!$P$75</f>
        <v>18172</v>
      </c>
      <c r="D511" s="210">
        <f>'soust.uk.JMK př.č.2'!$L$75</f>
        <v>72</v>
      </c>
      <c r="E511" s="210">
        <f t="shared" si="21"/>
        <v>4571</v>
      </c>
      <c r="F511" s="210">
        <f t="shared" si="22"/>
        <v>3308</v>
      </c>
      <c r="G511" s="248"/>
      <c r="H511" s="249"/>
      <c r="I511" s="262"/>
      <c r="J511" s="262"/>
      <c r="K511" s="217"/>
      <c r="L511" s="220"/>
      <c r="M511" s="220"/>
      <c r="N511" s="220"/>
      <c r="O511" s="220"/>
      <c r="P511" s="210">
        <f t="shared" si="23"/>
        <v>1191</v>
      </c>
    </row>
    <row r="512" spans="1:16" x14ac:dyDescent="0.2">
      <c r="A512" s="216">
        <v>512</v>
      </c>
      <c r="B512" s="255">
        <v>65.94</v>
      </c>
      <c r="C512" s="210">
        <f>'soust.uk.JMK př.č.2'!$O$75+'soust.uk.JMK př.č.2'!$P$75</f>
        <v>18172</v>
      </c>
      <c r="D512" s="210">
        <f>'soust.uk.JMK př.č.2'!$L$75</f>
        <v>72</v>
      </c>
      <c r="E512" s="210">
        <f t="shared" si="21"/>
        <v>4570</v>
      </c>
      <c r="F512" s="210">
        <f t="shared" si="22"/>
        <v>3307</v>
      </c>
      <c r="G512" s="248"/>
      <c r="H512" s="249"/>
      <c r="I512" s="262"/>
      <c r="J512" s="262"/>
      <c r="K512" s="217"/>
      <c r="L512" s="220"/>
      <c r="M512" s="220"/>
      <c r="N512" s="220"/>
      <c r="O512" s="220"/>
      <c r="P512" s="210">
        <f t="shared" si="23"/>
        <v>1191</v>
      </c>
    </row>
    <row r="513" spans="1:16" x14ac:dyDescent="0.2">
      <c r="A513" s="216">
        <v>513</v>
      </c>
      <c r="B513" s="255">
        <v>65.97</v>
      </c>
      <c r="C513" s="210">
        <f>'soust.uk.JMK př.č.2'!$O$75+'soust.uk.JMK př.č.2'!$P$75</f>
        <v>18172</v>
      </c>
      <c r="D513" s="210">
        <f>'soust.uk.JMK př.č.2'!$L$75</f>
        <v>72</v>
      </c>
      <c r="E513" s="210">
        <f t="shared" si="21"/>
        <v>4568</v>
      </c>
      <c r="F513" s="210">
        <f t="shared" si="22"/>
        <v>3306</v>
      </c>
      <c r="G513" s="248"/>
      <c r="H513" s="249"/>
      <c r="I513" s="262"/>
      <c r="J513" s="262"/>
      <c r="K513" s="217"/>
      <c r="L513" s="220"/>
      <c r="M513" s="220"/>
      <c r="N513" s="220"/>
      <c r="O513" s="220"/>
      <c r="P513" s="210">
        <f t="shared" si="23"/>
        <v>1190</v>
      </c>
    </row>
    <row r="514" spans="1:16" x14ac:dyDescent="0.2">
      <c r="A514" s="216">
        <v>514</v>
      </c>
      <c r="B514" s="255">
        <v>65.989999999999995</v>
      </c>
      <c r="C514" s="210">
        <f>'soust.uk.JMK př.č.2'!$O$75+'soust.uk.JMK př.č.2'!$P$75</f>
        <v>18172</v>
      </c>
      <c r="D514" s="210">
        <f>'soust.uk.JMK př.č.2'!$L$75</f>
        <v>72</v>
      </c>
      <c r="E514" s="210">
        <f t="shared" si="21"/>
        <v>4567</v>
      </c>
      <c r="F514" s="210">
        <f t="shared" si="22"/>
        <v>3305</v>
      </c>
      <c r="G514" s="248"/>
      <c r="H514" s="249"/>
      <c r="I514" s="262"/>
      <c r="J514" s="262"/>
      <c r="K514" s="217"/>
      <c r="L514" s="220"/>
      <c r="M514" s="220"/>
      <c r="N514" s="220"/>
      <c r="O514" s="220"/>
      <c r="P514" s="210">
        <f t="shared" si="23"/>
        <v>1190</v>
      </c>
    </row>
    <row r="515" spans="1:16" x14ac:dyDescent="0.2">
      <c r="A515" s="216">
        <v>515</v>
      </c>
      <c r="B515" s="255">
        <v>66.010000000000005</v>
      </c>
      <c r="C515" s="210">
        <f>'soust.uk.JMK př.č.2'!$O$75+'soust.uk.JMK př.č.2'!$P$75</f>
        <v>18172</v>
      </c>
      <c r="D515" s="210">
        <f>'soust.uk.JMK př.č.2'!$L$75</f>
        <v>72</v>
      </c>
      <c r="E515" s="210">
        <f t="shared" si="21"/>
        <v>4564</v>
      </c>
      <c r="F515" s="210">
        <f t="shared" si="22"/>
        <v>3303</v>
      </c>
      <c r="G515" s="248"/>
      <c r="H515" s="249"/>
      <c r="I515" s="262"/>
      <c r="J515" s="262"/>
      <c r="K515" s="217"/>
      <c r="L515" s="220"/>
      <c r="M515" s="220"/>
      <c r="N515" s="220"/>
      <c r="O515" s="220"/>
      <c r="P515" s="210">
        <f t="shared" si="23"/>
        <v>1189</v>
      </c>
    </row>
    <row r="516" spans="1:16" x14ac:dyDescent="0.2">
      <c r="A516" s="216">
        <v>516</v>
      </c>
      <c r="B516" s="255">
        <v>66.040000000000006</v>
      </c>
      <c r="C516" s="210">
        <f>'soust.uk.JMK př.č.2'!$O$75+'soust.uk.JMK př.č.2'!$P$75</f>
        <v>18172</v>
      </c>
      <c r="D516" s="210">
        <f>'soust.uk.JMK př.č.2'!$L$75</f>
        <v>72</v>
      </c>
      <c r="E516" s="210">
        <f t="shared" si="21"/>
        <v>4563</v>
      </c>
      <c r="F516" s="210">
        <f t="shared" si="22"/>
        <v>3302</v>
      </c>
      <c r="G516" s="248"/>
      <c r="H516" s="249"/>
      <c r="I516" s="262"/>
      <c r="J516" s="262"/>
      <c r="K516" s="217"/>
      <c r="L516" s="220"/>
      <c r="M516" s="220"/>
      <c r="N516" s="220"/>
      <c r="O516" s="220"/>
      <c r="P516" s="210">
        <f t="shared" si="23"/>
        <v>1189</v>
      </c>
    </row>
    <row r="517" spans="1:16" x14ac:dyDescent="0.2">
      <c r="A517" s="216">
        <v>517</v>
      </c>
      <c r="B517" s="255">
        <v>66.06</v>
      </c>
      <c r="C517" s="210">
        <f>'soust.uk.JMK př.č.2'!$O$75+'soust.uk.JMK př.č.2'!$P$75</f>
        <v>18172</v>
      </c>
      <c r="D517" s="210">
        <f>'soust.uk.JMK př.č.2'!$L$75</f>
        <v>72</v>
      </c>
      <c r="E517" s="210">
        <f t="shared" si="21"/>
        <v>4561</v>
      </c>
      <c r="F517" s="210">
        <f t="shared" si="22"/>
        <v>3301</v>
      </c>
      <c r="G517" s="248"/>
      <c r="H517" s="249"/>
      <c r="I517" s="262"/>
      <c r="J517" s="262"/>
      <c r="K517" s="217"/>
      <c r="L517" s="220"/>
      <c r="M517" s="220"/>
      <c r="N517" s="220"/>
      <c r="O517" s="220"/>
      <c r="P517" s="210">
        <f t="shared" si="23"/>
        <v>1188</v>
      </c>
    </row>
    <row r="518" spans="1:16" x14ac:dyDescent="0.2">
      <c r="A518" s="216">
        <v>518</v>
      </c>
      <c r="B518" s="255">
        <v>66.08</v>
      </c>
      <c r="C518" s="210">
        <f>'soust.uk.JMK př.č.2'!$O$75+'soust.uk.JMK př.č.2'!$P$75</f>
        <v>18172</v>
      </c>
      <c r="D518" s="210">
        <f>'soust.uk.JMK př.č.2'!$L$75</f>
        <v>72</v>
      </c>
      <c r="E518" s="210">
        <f t="shared" si="21"/>
        <v>4560</v>
      </c>
      <c r="F518" s="210">
        <f t="shared" si="22"/>
        <v>3300</v>
      </c>
      <c r="G518" s="248"/>
      <c r="H518" s="249"/>
      <c r="I518" s="262"/>
      <c r="J518" s="262"/>
      <c r="K518" s="217"/>
      <c r="L518" s="220"/>
      <c r="M518" s="220"/>
      <c r="N518" s="220"/>
      <c r="O518" s="220"/>
      <c r="P518" s="210">
        <f t="shared" si="23"/>
        <v>1188</v>
      </c>
    </row>
    <row r="519" spans="1:16" x14ac:dyDescent="0.2">
      <c r="A519" s="216">
        <v>519</v>
      </c>
      <c r="B519" s="255">
        <v>66.11</v>
      </c>
      <c r="C519" s="210">
        <f>'soust.uk.JMK př.č.2'!$O$75+'soust.uk.JMK př.č.2'!$P$75</f>
        <v>18172</v>
      </c>
      <c r="D519" s="210">
        <f>'soust.uk.JMK př.č.2'!$L$75</f>
        <v>72</v>
      </c>
      <c r="E519" s="210">
        <f t="shared" si="21"/>
        <v>4559</v>
      </c>
      <c r="F519" s="210">
        <f t="shared" si="22"/>
        <v>3299</v>
      </c>
      <c r="G519" s="248"/>
      <c r="H519" s="249"/>
      <c r="I519" s="262"/>
      <c r="J519" s="262"/>
      <c r="K519" s="217"/>
      <c r="L519" s="220"/>
      <c r="M519" s="220"/>
      <c r="N519" s="220"/>
      <c r="O519" s="220"/>
      <c r="P519" s="210">
        <f t="shared" si="23"/>
        <v>1188</v>
      </c>
    </row>
    <row r="520" spans="1:16" x14ac:dyDescent="0.2">
      <c r="A520" s="216">
        <v>520</v>
      </c>
      <c r="B520" s="255">
        <v>66.13</v>
      </c>
      <c r="C520" s="210">
        <f>'soust.uk.JMK př.č.2'!$O$75+'soust.uk.JMK př.č.2'!$P$75</f>
        <v>18172</v>
      </c>
      <c r="D520" s="210">
        <f>'soust.uk.JMK př.č.2'!$L$75</f>
        <v>72</v>
      </c>
      <c r="E520" s="210">
        <f t="shared" si="21"/>
        <v>4557</v>
      </c>
      <c r="F520" s="210">
        <f t="shared" si="22"/>
        <v>3298</v>
      </c>
      <c r="G520" s="248"/>
      <c r="H520" s="249"/>
      <c r="I520" s="262"/>
      <c r="J520" s="262"/>
      <c r="K520" s="217"/>
      <c r="L520" s="220"/>
      <c r="M520" s="220"/>
      <c r="N520" s="220"/>
      <c r="O520" s="220"/>
      <c r="P520" s="210">
        <f t="shared" si="23"/>
        <v>1187</v>
      </c>
    </row>
    <row r="521" spans="1:16" x14ac:dyDescent="0.2">
      <c r="A521" s="216">
        <v>521</v>
      </c>
      <c r="B521" s="255">
        <v>66.150000000000006</v>
      </c>
      <c r="C521" s="210">
        <f>'soust.uk.JMK př.č.2'!$O$75+'soust.uk.JMK př.č.2'!$P$75</f>
        <v>18172</v>
      </c>
      <c r="D521" s="210">
        <f>'soust.uk.JMK př.č.2'!$L$75</f>
        <v>72</v>
      </c>
      <c r="E521" s="210">
        <f t="shared" si="21"/>
        <v>4556</v>
      </c>
      <c r="F521" s="210">
        <f t="shared" si="22"/>
        <v>3297</v>
      </c>
      <c r="G521" s="248"/>
      <c r="H521" s="249"/>
      <c r="I521" s="262"/>
      <c r="J521" s="262"/>
      <c r="K521" s="217"/>
      <c r="L521" s="220"/>
      <c r="M521" s="220"/>
      <c r="N521" s="220"/>
      <c r="O521" s="220"/>
      <c r="P521" s="210">
        <f t="shared" si="23"/>
        <v>1187</v>
      </c>
    </row>
    <row r="522" spans="1:16" x14ac:dyDescent="0.2">
      <c r="A522" s="216">
        <v>522</v>
      </c>
      <c r="B522" s="255">
        <v>66.180000000000007</v>
      </c>
      <c r="C522" s="210">
        <f>'soust.uk.JMK př.č.2'!$O$75+'soust.uk.JMK př.č.2'!$P$75</f>
        <v>18172</v>
      </c>
      <c r="D522" s="210">
        <f>'soust.uk.JMK př.č.2'!$L$75</f>
        <v>72</v>
      </c>
      <c r="E522" s="210">
        <f t="shared" si="21"/>
        <v>4553</v>
      </c>
      <c r="F522" s="210">
        <f t="shared" si="22"/>
        <v>3295</v>
      </c>
      <c r="G522" s="248"/>
      <c r="H522" s="249"/>
      <c r="I522" s="262"/>
      <c r="J522" s="262"/>
      <c r="K522" s="217"/>
      <c r="L522" s="220"/>
      <c r="M522" s="220"/>
      <c r="N522" s="220"/>
      <c r="O522" s="220"/>
      <c r="P522" s="210">
        <f t="shared" si="23"/>
        <v>1186</v>
      </c>
    </row>
    <row r="523" spans="1:16" x14ac:dyDescent="0.2">
      <c r="A523" s="216">
        <v>523</v>
      </c>
      <c r="B523" s="255">
        <v>66.2</v>
      </c>
      <c r="C523" s="210">
        <f>'soust.uk.JMK př.č.2'!$O$75+'soust.uk.JMK př.č.2'!$P$75</f>
        <v>18172</v>
      </c>
      <c r="D523" s="210">
        <f>'soust.uk.JMK př.č.2'!$L$75</f>
        <v>72</v>
      </c>
      <c r="E523" s="210">
        <f t="shared" si="21"/>
        <v>4552</v>
      </c>
      <c r="F523" s="210">
        <f t="shared" si="22"/>
        <v>3294</v>
      </c>
      <c r="G523" s="248"/>
      <c r="H523" s="249"/>
      <c r="I523" s="262"/>
      <c r="J523" s="262"/>
      <c r="K523" s="217"/>
      <c r="L523" s="220"/>
      <c r="M523" s="220"/>
      <c r="N523" s="220"/>
      <c r="O523" s="220"/>
      <c r="P523" s="210">
        <f t="shared" si="23"/>
        <v>1186</v>
      </c>
    </row>
    <row r="524" spans="1:16" x14ac:dyDescent="0.2">
      <c r="A524" s="216">
        <v>524</v>
      </c>
      <c r="B524" s="255">
        <v>66.22</v>
      </c>
      <c r="C524" s="210">
        <f>'soust.uk.JMK př.č.2'!$O$75+'soust.uk.JMK př.č.2'!$P$75</f>
        <v>18172</v>
      </c>
      <c r="D524" s="210">
        <f>'soust.uk.JMK př.č.2'!$L$75</f>
        <v>72</v>
      </c>
      <c r="E524" s="210">
        <f t="shared" si="21"/>
        <v>4550</v>
      </c>
      <c r="F524" s="210">
        <f t="shared" si="22"/>
        <v>3293</v>
      </c>
      <c r="G524" s="248"/>
      <c r="H524" s="249"/>
      <c r="I524" s="262"/>
      <c r="J524" s="262"/>
      <c r="K524" s="217"/>
      <c r="L524" s="220"/>
      <c r="M524" s="220"/>
      <c r="N524" s="220"/>
      <c r="O524" s="220"/>
      <c r="P524" s="210">
        <f t="shared" si="23"/>
        <v>1185</v>
      </c>
    </row>
    <row r="525" spans="1:16" x14ac:dyDescent="0.2">
      <c r="A525" s="216">
        <v>525</v>
      </c>
      <c r="B525" s="255">
        <v>66.25</v>
      </c>
      <c r="C525" s="210">
        <f>'soust.uk.JMK př.č.2'!$O$75+'soust.uk.JMK př.č.2'!$P$75</f>
        <v>18172</v>
      </c>
      <c r="D525" s="210">
        <f>'soust.uk.JMK př.č.2'!$L$75</f>
        <v>72</v>
      </c>
      <c r="E525" s="210">
        <f t="shared" si="21"/>
        <v>4549</v>
      </c>
      <c r="F525" s="210">
        <f t="shared" si="22"/>
        <v>3292</v>
      </c>
      <c r="G525" s="248"/>
      <c r="H525" s="249"/>
      <c r="I525" s="262"/>
      <c r="J525" s="262"/>
      <c r="K525" s="217"/>
      <c r="L525" s="220"/>
      <c r="M525" s="220"/>
      <c r="N525" s="220"/>
      <c r="O525" s="220"/>
      <c r="P525" s="210">
        <f t="shared" si="23"/>
        <v>1185</v>
      </c>
    </row>
    <row r="526" spans="1:16" x14ac:dyDescent="0.2">
      <c r="A526" s="216">
        <v>526</v>
      </c>
      <c r="B526" s="255">
        <v>66.27</v>
      </c>
      <c r="C526" s="210">
        <f>'soust.uk.JMK př.č.2'!$O$75+'soust.uk.JMK př.č.2'!$P$75</f>
        <v>18172</v>
      </c>
      <c r="D526" s="210">
        <f>'soust.uk.JMK př.č.2'!$L$75</f>
        <v>72</v>
      </c>
      <c r="E526" s="210">
        <f t="shared" ref="E526:E589" si="24">SUM(F526,P526,D526)</f>
        <v>4548</v>
      </c>
      <c r="F526" s="210">
        <f t="shared" si="22"/>
        <v>3291</v>
      </c>
      <c r="G526" s="248"/>
      <c r="H526" s="249"/>
      <c r="I526" s="262"/>
      <c r="J526" s="262"/>
      <c r="K526" s="217"/>
      <c r="L526" s="220"/>
      <c r="M526" s="220"/>
      <c r="N526" s="220"/>
      <c r="O526" s="220"/>
      <c r="P526" s="210">
        <f t="shared" si="23"/>
        <v>1185</v>
      </c>
    </row>
    <row r="527" spans="1:16" x14ac:dyDescent="0.2">
      <c r="A527" s="216">
        <v>527</v>
      </c>
      <c r="B527" s="255">
        <v>66.290000000000006</v>
      </c>
      <c r="C527" s="210">
        <f>'soust.uk.JMK př.č.2'!$O$75+'soust.uk.JMK př.č.2'!$P$75</f>
        <v>18172</v>
      </c>
      <c r="D527" s="210">
        <f>'soust.uk.JMK př.č.2'!$L$75</f>
        <v>72</v>
      </c>
      <c r="E527" s="210">
        <f t="shared" si="24"/>
        <v>4546</v>
      </c>
      <c r="F527" s="210">
        <f t="shared" ref="F527:F590" si="25">ROUND(1/B527*C527*12,0)</f>
        <v>3290</v>
      </c>
      <c r="G527" s="248"/>
      <c r="H527" s="249"/>
      <c r="I527" s="262"/>
      <c r="J527" s="262"/>
      <c r="K527" s="217"/>
      <c r="L527" s="220"/>
      <c r="M527" s="220"/>
      <c r="N527" s="220"/>
      <c r="O527" s="220"/>
      <c r="P527" s="210">
        <f t="shared" ref="P527:P590" si="26">ROUND((F527*36%),0)</f>
        <v>1184</v>
      </c>
    </row>
    <row r="528" spans="1:16" x14ac:dyDescent="0.2">
      <c r="A528" s="216">
        <v>528</v>
      </c>
      <c r="B528" s="255">
        <v>66.319999999999993</v>
      </c>
      <c r="C528" s="210">
        <f>'soust.uk.JMK př.č.2'!$O$75+'soust.uk.JMK př.č.2'!$P$75</f>
        <v>18172</v>
      </c>
      <c r="D528" s="210">
        <f>'soust.uk.JMK př.č.2'!$L$75</f>
        <v>72</v>
      </c>
      <c r="E528" s="210">
        <f t="shared" si="24"/>
        <v>4544</v>
      </c>
      <c r="F528" s="210">
        <f t="shared" si="25"/>
        <v>3288</v>
      </c>
      <c r="G528" s="248"/>
      <c r="H528" s="249"/>
      <c r="I528" s="262"/>
      <c r="J528" s="262"/>
      <c r="K528" s="217"/>
      <c r="L528" s="220"/>
      <c r="M528" s="220"/>
      <c r="N528" s="220"/>
      <c r="O528" s="220"/>
      <c r="P528" s="210">
        <f t="shared" si="26"/>
        <v>1184</v>
      </c>
    </row>
    <row r="529" spans="1:16" x14ac:dyDescent="0.2">
      <c r="A529" s="216">
        <v>529</v>
      </c>
      <c r="B529" s="255">
        <v>66.34</v>
      </c>
      <c r="C529" s="210">
        <f>'soust.uk.JMK př.č.2'!$O$75+'soust.uk.JMK př.č.2'!$P$75</f>
        <v>18172</v>
      </c>
      <c r="D529" s="210">
        <f>'soust.uk.JMK př.č.2'!$L$75</f>
        <v>72</v>
      </c>
      <c r="E529" s="210">
        <f t="shared" si="24"/>
        <v>4542</v>
      </c>
      <c r="F529" s="210">
        <f t="shared" si="25"/>
        <v>3287</v>
      </c>
      <c r="G529" s="248"/>
      <c r="H529" s="249"/>
      <c r="I529" s="262"/>
      <c r="J529" s="262"/>
      <c r="K529" s="217"/>
      <c r="L529" s="220"/>
      <c r="M529" s="220"/>
      <c r="N529" s="220"/>
      <c r="O529" s="220"/>
      <c r="P529" s="210">
        <f t="shared" si="26"/>
        <v>1183</v>
      </c>
    </row>
    <row r="530" spans="1:16" x14ac:dyDescent="0.2">
      <c r="A530" s="216">
        <v>530</v>
      </c>
      <c r="B530" s="255">
        <v>66.36</v>
      </c>
      <c r="C530" s="210">
        <f>'soust.uk.JMK př.č.2'!$O$75+'soust.uk.JMK př.č.2'!$P$75</f>
        <v>18172</v>
      </c>
      <c r="D530" s="210">
        <f>'soust.uk.JMK př.č.2'!$L$75</f>
        <v>72</v>
      </c>
      <c r="E530" s="210">
        <f t="shared" si="24"/>
        <v>4541</v>
      </c>
      <c r="F530" s="210">
        <f t="shared" si="25"/>
        <v>3286</v>
      </c>
      <c r="G530" s="248"/>
      <c r="H530" s="249"/>
      <c r="I530" s="262"/>
      <c r="J530" s="262"/>
      <c r="K530" s="217"/>
      <c r="L530" s="220"/>
      <c r="M530" s="220"/>
      <c r="N530" s="220"/>
      <c r="O530" s="220"/>
      <c r="P530" s="210">
        <f t="shared" si="26"/>
        <v>1183</v>
      </c>
    </row>
    <row r="531" spans="1:16" x14ac:dyDescent="0.2">
      <c r="A531" s="216">
        <v>531</v>
      </c>
      <c r="B531" s="255">
        <v>66.39</v>
      </c>
      <c r="C531" s="210">
        <f>'soust.uk.JMK př.č.2'!$O$75+'soust.uk.JMK př.č.2'!$P$75</f>
        <v>18172</v>
      </c>
      <c r="D531" s="210">
        <f>'soust.uk.JMK př.č.2'!$L$75</f>
        <v>72</v>
      </c>
      <c r="E531" s="210">
        <f t="shared" si="24"/>
        <v>4540</v>
      </c>
      <c r="F531" s="210">
        <f t="shared" si="25"/>
        <v>3285</v>
      </c>
      <c r="G531" s="248"/>
      <c r="H531" s="249"/>
      <c r="I531" s="262"/>
      <c r="J531" s="262"/>
      <c r="K531" s="217"/>
      <c r="L531" s="220"/>
      <c r="M531" s="220"/>
      <c r="N531" s="220"/>
      <c r="O531" s="220"/>
      <c r="P531" s="210">
        <f t="shared" si="26"/>
        <v>1183</v>
      </c>
    </row>
    <row r="532" spans="1:16" x14ac:dyDescent="0.2">
      <c r="A532" s="216">
        <v>532</v>
      </c>
      <c r="B532" s="255">
        <v>66.41</v>
      </c>
      <c r="C532" s="210">
        <f>'soust.uk.JMK př.č.2'!$O$75+'soust.uk.JMK př.č.2'!$P$75</f>
        <v>18172</v>
      </c>
      <c r="D532" s="210">
        <f>'soust.uk.JMK př.č.2'!$L$75</f>
        <v>72</v>
      </c>
      <c r="E532" s="210">
        <f t="shared" si="24"/>
        <v>4538</v>
      </c>
      <c r="F532" s="210">
        <f t="shared" si="25"/>
        <v>3284</v>
      </c>
      <c r="G532" s="248"/>
      <c r="H532" s="249"/>
      <c r="I532" s="262"/>
      <c r="J532" s="262"/>
      <c r="K532" s="217"/>
      <c r="L532" s="220"/>
      <c r="M532" s="220"/>
      <c r="N532" s="220"/>
      <c r="O532" s="220"/>
      <c r="P532" s="210">
        <f t="shared" si="26"/>
        <v>1182</v>
      </c>
    </row>
    <row r="533" spans="1:16" x14ac:dyDescent="0.2">
      <c r="A533" s="216">
        <v>533</v>
      </c>
      <c r="B533" s="255">
        <v>66.430000000000007</v>
      </c>
      <c r="C533" s="210">
        <f>'soust.uk.JMK př.č.2'!$O$75+'soust.uk.JMK př.č.2'!$P$75</f>
        <v>18172</v>
      </c>
      <c r="D533" s="210">
        <f>'soust.uk.JMK př.č.2'!$L$75</f>
        <v>72</v>
      </c>
      <c r="E533" s="210">
        <f t="shared" si="24"/>
        <v>4537</v>
      </c>
      <c r="F533" s="210">
        <f t="shared" si="25"/>
        <v>3283</v>
      </c>
      <c r="G533" s="248"/>
      <c r="H533" s="249"/>
      <c r="I533" s="262"/>
      <c r="J533" s="262"/>
      <c r="K533" s="217"/>
      <c r="L533" s="220"/>
      <c r="M533" s="220"/>
      <c r="N533" s="220"/>
      <c r="O533" s="220"/>
      <c r="P533" s="210">
        <f t="shared" si="26"/>
        <v>1182</v>
      </c>
    </row>
    <row r="534" spans="1:16" x14ac:dyDescent="0.2">
      <c r="A534" s="216">
        <v>534</v>
      </c>
      <c r="B534" s="255">
        <v>66.459999999999994</v>
      </c>
      <c r="C534" s="210">
        <f>'soust.uk.JMK př.č.2'!$O$75+'soust.uk.JMK př.č.2'!$P$75</f>
        <v>18172</v>
      </c>
      <c r="D534" s="210">
        <f>'soust.uk.JMK př.č.2'!$L$75</f>
        <v>72</v>
      </c>
      <c r="E534" s="210">
        <f t="shared" si="24"/>
        <v>4534</v>
      </c>
      <c r="F534" s="210">
        <f t="shared" si="25"/>
        <v>3281</v>
      </c>
      <c r="G534" s="248"/>
      <c r="H534" s="249"/>
      <c r="I534" s="262"/>
      <c r="J534" s="262"/>
      <c r="K534" s="217"/>
      <c r="L534" s="220"/>
      <c r="M534" s="220"/>
      <c r="N534" s="220"/>
      <c r="O534" s="220"/>
      <c r="P534" s="210">
        <f t="shared" si="26"/>
        <v>1181</v>
      </c>
    </row>
    <row r="535" spans="1:16" x14ac:dyDescent="0.2">
      <c r="A535" s="216">
        <v>535</v>
      </c>
      <c r="B535" s="255">
        <v>66.48</v>
      </c>
      <c r="C535" s="210">
        <f>'soust.uk.JMK př.č.2'!$O$75+'soust.uk.JMK př.č.2'!$P$75</f>
        <v>18172</v>
      </c>
      <c r="D535" s="210">
        <f>'soust.uk.JMK př.č.2'!$L$75</f>
        <v>72</v>
      </c>
      <c r="E535" s="210">
        <f t="shared" si="24"/>
        <v>4533</v>
      </c>
      <c r="F535" s="210">
        <f t="shared" si="25"/>
        <v>3280</v>
      </c>
      <c r="G535" s="248"/>
      <c r="H535" s="249"/>
      <c r="I535" s="262"/>
      <c r="J535" s="262"/>
      <c r="K535" s="217"/>
      <c r="L535" s="220"/>
      <c r="M535" s="220"/>
      <c r="N535" s="220"/>
      <c r="O535" s="220"/>
      <c r="P535" s="210">
        <f t="shared" si="26"/>
        <v>1181</v>
      </c>
    </row>
    <row r="536" spans="1:16" x14ac:dyDescent="0.2">
      <c r="A536" s="216">
        <v>536</v>
      </c>
      <c r="B536" s="255">
        <v>66.5</v>
      </c>
      <c r="C536" s="210">
        <f>'soust.uk.JMK př.č.2'!$O$75+'soust.uk.JMK př.č.2'!$P$75</f>
        <v>18172</v>
      </c>
      <c r="D536" s="210">
        <f>'soust.uk.JMK př.č.2'!$L$75</f>
        <v>72</v>
      </c>
      <c r="E536" s="210">
        <f t="shared" si="24"/>
        <v>4531</v>
      </c>
      <c r="F536" s="210">
        <f t="shared" si="25"/>
        <v>3279</v>
      </c>
      <c r="G536" s="248"/>
      <c r="H536" s="249"/>
      <c r="I536" s="262"/>
      <c r="J536" s="262"/>
      <c r="K536" s="217"/>
      <c r="L536" s="220"/>
      <c r="M536" s="220"/>
      <c r="N536" s="220"/>
      <c r="O536" s="220"/>
      <c r="P536" s="210">
        <f t="shared" si="26"/>
        <v>1180</v>
      </c>
    </row>
    <row r="537" spans="1:16" x14ac:dyDescent="0.2">
      <c r="A537" s="216">
        <v>537</v>
      </c>
      <c r="B537" s="255">
        <v>66.53</v>
      </c>
      <c r="C537" s="210">
        <f>'soust.uk.JMK př.č.2'!$O$75+'soust.uk.JMK př.č.2'!$P$75</f>
        <v>18172</v>
      </c>
      <c r="D537" s="210">
        <f>'soust.uk.JMK př.č.2'!$L$75</f>
        <v>72</v>
      </c>
      <c r="E537" s="210">
        <f t="shared" si="24"/>
        <v>4530</v>
      </c>
      <c r="F537" s="210">
        <f t="shared" si="25"/>
        <v>3278</v>
      </c>
      <c r="G537" s="248"/>
      <c r="H537" s="249"/>
      <c r="I537" s="262"/>
      <c r="J537" s="262"/>
      <c r="K537" s="217"/>
      <c r="L537" s="220"/>
      <c r="M537" s="220"/>
      <c r="N537" s="220"/>
      <c r="O537" s="220"/>
      <c r="P537" s="210">
        <f t="shared" si="26"/>
        <v>1180</v>
      </c>
    </row>
    <row r="538" spans="1:16" x14ac:dyDescent="0.2">
      <c r="A538" s="216">
        <v>538</v>
      </c>
      <c r="B538" s="255">
        <v>66.55</v>
      </c>
      <c r="C538" s="210">
        <f>'soust.uk.JMK př.č.2'!$O$75+'soust.uk.JMK př.č.2'!$P$75</f>
        <v>18172</v>
      </c>
      <c r="D538" s="210">
        <f>'soust.uk.JMK př.č.2'!$L$75</f>
        <v>72</v>
      </c>
      <c r="E538" s="210">
        <f t="shared" si="24"/>
        <v>4529</v>
      </c>
      <c r="F538" s="210">
        <f t="shared" si="25"/>
        <v>3277</v>
      </c>
      <c r="G538" s="248"/>
      <c r="H538" s="249"/>
      <c r="I538" s="262"/>
      <c r="J538" s="262"/>
      <c r="K538" s="217"/>
      <c r="L538" s="220"/>
      <c r="M538" s="220"/>
      <c r="N538" s="220"/>
      <c r="O538" s="220"/>
      <c r="P538" s="210">
        <f t="shared" si="26"/>
        <v>1180</v>
      </c>
    </row>
    <row r="539" spans="1:16" x14ac:dyDescent="0.2">
      <c r="A539" s="216">
        <v>539</v>
      </c>
      <c r="B539" s="255">
        <v>66.569999999999993</v>
      </c>
      <c r="C539" s="210">
        <f>'soust.uk.JMK př.č.2'!$O$75+'soust.uk.JMK př.č.2'!$P$75</f>
        <v>18172</v>
      </c>
      <c r="D539" s="210">
        <f>'soust.uk.JMK př.č.2'!$L$75</f>
        <v>72</v>
      </c>
      <c r="E539" s="210">
        <f t="shared" si="24"/>
        <v>4527</v>
      </c>
      <c r="F539" s="210">
        <f t="shared" si="25"/>
        <v>3276</v>
      </c>
      <c r="G539" s="248"/>
      <c r="H539" s="249"/>
      <c r="I539" s="262"/>
      <c r="J539" s="262"/>
      <c r="K539" s="217"/>
      <c r="L539" s="220"/>
      <c r="M539" s="220"/>
      <c r="N539" s="220"/>
      <c r="O539" s="220"/>
      <c r="P539" s="210">
        <f t="shared" si="26"/>
        <v>1179</v>
      </c>
    </row>
    <row r="540" spans="1:16" x14ac:dyDescent="0.2">
      <c r="A540" s="216">
        <v>540</v>
      </c>
      <c r="B540" s="255">
        <v>66.599999999999994</v>
      </c>
      <c r="C540" s="210">
        <f>'soust.uk.JMK př.č.2'!$O$75+'soust.uk.JMK př.č.2'!$P$75</f>
        <v>18172</v>
      </c>
      <c r="D540" s="210">
        <f>'soust.uk.JMK př.č.2'!$L$75</f>
        <v>72</v>
      </c>
      <c r="E540" s="210">
        <f t="shared" si="24"/>
        <v>4525</v>
      </c>
      <c r="F540" s="210">
        <f t="shared" si="25"/>
        <v>3274</v>
      </c>
      <c r="G540" s="248"/>
      <c r="H540" s="249"/>
      <c r="I540" s="262"/>
      <c r="J540" s="262"/>
      <c r="K540" s="217"/>
      <c r="L540" s="220"/>
      <c r="M540" s="220"/>
      <c r="N540" s="220"/>
      <c r="O540" s="220"/>
      <c r="P540" s="210">
        <f t="shared" si="26"/>
        <v>1179</v>
      </c>
    </row>
    <row r="541" spans="1:16" x14ac:dyDescent="0.2">
      <c r="A541" s="216">
        <v>541</v>
      </c>
      <c r="B541" s="255">
        <v>66.62</v>
      </c>
      <c r="C541" s="210">
        <f>'soust.uk.JMK př.č.2'!$O$75+'soust.uk.JMK př.č.2'!$P$75</f>
        <v>18172</v>
      </c>
      <c r="D541" s="210">
        <f>'soust.uk.JMK př.č.2'!$L$75</f>
        <v>72</v>
      </c>
      <c r="E541" s="210">
        <f t="shared" si="24"/>
        <v>4523</v>
      </c>
      <c r="F541" s="210">
        <f t="shared" si="25"/>
        <v>3273</v>
      </c>
      <c r="G541" s="248"/>
      <c r="H541" s="249"/>
      <c r="I541" s="262"/>
      <c r="J541" s="262"/>
      <c r="K541" s="217"/>
      <c r="L541" s="220"/>
      <c r="M541" s="220"/>
      <c r="N541" s="220"/>
      <c r="O541" s="220"/>
      <c r="P541" s="210">
        <f t="shared" si="26"/>
        <v>1178</v>
      </c>
    </row>
    <row r="542" spans="1:16" x14ac:dyDescent="0.2">
      <c r="A542" s="216">
        <v>542</v>
      </c>
      <c r="B542" s="255">
        <v>66.64</v>
      </c>
      <c r="C542" s="210">
        <f>'soust.uk.JMK př.č.2'!$O$75+'soust.uk.JMK př.č.2'!$P$75</f>
        <v>18172</v>
      </c>
      <c r="D542" s="210">
        <f>'soust.uk.JMK př.č.2'!$L$75</f>
        <v>72</v>
      </c>
      <c r="E542" s="210">
        <f t="shared" si="24"/>
        <v>4522</v>
      </c>
      <c r="F542" s="210">
        <f t="shared" si="25"/>
        <v>3272</v>
      </c>
      <c r="G542" s="248"/>
      <c r="H542" s="249"/>
      <c r="I542" s="262"/>
      <c r="J542" s="262"/>
      <c r="K542" s="217"/>
      <c r="L542" s="220"/>
      <c r="M542" s="220"/>
      <c r="N542" s="220"/>
      <c r="O542" s="220"/>
      <c r="P542" s="210">
        <f t="shared" si="26"/>
        <v>1178</v>
      </c>
    </row>
    <row r="543" spans="1:16" x14ac:dyDescent="0.2">
      <c r="A543" s="216">
        <v>543</v>
      </c>
      <c r="B543" s="255">
        <v>66.67</v>
      </c>
      <c r="C543" s="210">
        <f>'soust.uk.JMK př.č.2'!$O$75+'soust.uk.JMK př.č.2'!$P$75</f>
        <v>18172</v>
      </c>
      <c r="D543" s="210">
        <f>'soust.uk.JMK př.č.2'!$L$75</f>
        <v>72</v>
      </c>
      <c r="E543" s="210">
        <f t="shared" si="24"/>
        <v>4521</v>
      </c>
      <c r="F543" s="210">
        <f t="shared" si="25"/>
        <v>3271</v>
      </c>
      <c r="G543" s="248"/>
      <c r="H543" s="249"/>
      <c r="I543" s="262"/>
      <c r="J543" s="262"/>
      <c r="K543" s="217"/>
      <c r="L543" s="220"/>
      <c r="M543" s="220"/>
      <c r="N543" s="220"/>
      <c r="O543" s="220"/>
      <c r="P543" s="210">
        <f t="shared" si="26"/>
        <v>1178</v>
      </c>
    </row>
    <row r="544" spans="1:16" x14ac:dyDescent="0.2">
      <c r="A544" s="216">
        <v>544</v>
      </c>
      <c r="B544" s="255">
        <v>66.69</v>
      </c>
      <c r="C544" s="210">
        <f>'soust.uk.JMK př.č.2'!$O$75+'soust.uk.JMK př.č.2'!$P$75</f>
        <v>18172</v>
      </c>
      <c r="D544" s="210">
        <f>'soust.uk.JMK př.č.2'!$L$75</f>
        <v>72</v>
      </c>
      <c r="E544" s="210">
        <f t="shared" si="24"/>
        <v>4519</v>
      </c>
      <c r="F544" s="210">
        <f t="shared" si="25"/>
        <v>3270</v>
      </c>
      <c r="G544" s="248"/>
      <c r="H544" s="249"/>
      <c r="I544" s="262"/>
      <c r="J544" s="262"/>
      <c r="K544" s="217"/>
      <c r="L544" s="220"/>
      <c r="M544" s="220"/>
      <c r="N544" s="220"/>
      <c r="O544" s="220"/>
      <c r="P544" s="210">
        <f t="shared" si="26"/>
        <v>1177</v>
      </c>
    </row>
    <row r="545" spans="1:16" x14ac:dyDescent="0.2">
      <c r="A545" s="216">
        <v>545</v>
      </c>
      <c r="B545" s="255">
        <v>66.709999999999994</v>
      </c>
      <c r="C545" s="210">
        <f>'soust.uk.JMK př.č.2'!$O$75+'soust.uk.JMK př.č.2'!$P$75</f>
        <v>18172</v>
      </c>
      <c r="D545" s="210">
        <f>'soust.uk.JMK př.č.2'!$L$75</f>
        <v>72</v>
      </c>
      <c r="E545" s="210">
        <f t="shared" si="24"/>
        <v>4518</v>
      </c>
      <c r="F545" s="210">
        <f t="shared" si="25"/>
        <v>3269</v>
      </c>
      <c r="G545" s="248"/>
      <c r="H545" s="249"/>
      <c r="I545" s="262"/>
      <c r="J545" s="262"/>
      <c r="K545" s="217"/>
      <c r="L545" s="220"/>
      <c r="M545" s="220"/>
      <c r="N545" s="220"/>
      <c r="O545" s="220"/>
      <c r="P545" s="210">
        <f t="shared" si="26"/>
        <v>1177</v>
      </c>
    </row>
    <row r="546" spans="1:16" x14ac:dyDescent="0.2">
      <c r="A546" s="216">
        <v>546</v>
      </c>
      <c r="B546" s="255">
        <v>66.73</v>
      </c>
      <c r="C546" s="210">
        <f>'soust.uk.JMK př.č.2'!$O$75+'soust.uk.JMK př.č.2'!$P$75</f>
        <v>18172</v>
      </c>
      <c r="D546" s="210">
        <f>'soust.uk.JMK př.č.2'!$L$75</f>
        <v>72</v>
      </c>
      <c r="E546" s="210">
        <f t="shared" si="24"/>
        <v>4516</v>
      </c>
      <c r="F546" s="210">
        <f t="shared" si="25"/>
        <v>3268</v>
      </c>
      <c r="G546" s="248"/>
      <c r="H546" s="249"/>
      <c r="I546" s="262"/>
      <c r="J546" s="262"/>
      <c r="K546" s="217"/>
      <c r="L546" s="220"/>
      <c r="M546" s="220"/>
      <c r="N546" s="220"/>
      <c r="O546" s="220"/>
      <c r="P546" s="210">
        <f t="shared" si="26"/>
        <v>1176</v>
      </c>
    </row>
    <row r="547" spans="1:16" x14ac:dyDescent="0.2">
      <c r="A547" s="216">
        <v>547</v>
      </c>
      <c r="B547" s="255">
        <v>66.760000000000005</v>
      </c>
      <c r="C547" s="210">
        <f>'soust.uk.JMK př.č.2'!$O$75+'soust.uk.JMK př.č.2'!$P$75</f>
        <v>18172</v>
      </c>
      <c r="D547" s="210">
        <f>'soust.uk.JMK př.č.2'!$L$75</f>
        <v>72</v>
      </c>
      <c r="E547" s="210">
        <f t="shared" si="24"/>
        <v>4514</v>
      </c>
      <c r="F547" s="210">
        <f t="shared" si="25"/>
        <v>3266</v>
      </c>
      <c r="G547" s="248"/>
      <c r="H547" s="249"/>
      <c r="I547" s="262"/>
      <c r="J547" s="262"/>
      <c r="K547" s="217"/>
      <c r="L547" s="220"/>
      <c r="M547" s="220"/>
      <c r="N547" s="220"/>
      <c r="O547" s="220"/>
      <c r="P547" s="210">
        <f t="shared" si="26"/>
        <v>1176</v>
      </c>
    </row>
    <row r="548" spans="1:16" x14ac:dyDescent="0.2">
      <c r="A548" s="216">
        <v>548</v>
      </c>
      <c r="B548" s="255">
        <v>66.78</v>
      </c>
      <c r="C548" s="210">
        <f>'soust.uk.JMK př.č.2'!$O$75+'soust.uk.JMK př.č.2'!$P$75</f>
        <v>18172</v>
      </c>
      <c r="D548" s="210">
        <f>'soust.uk.JMK př.č.2'!$L$75</f>
        <v>72</v>
      </c>
      <c r="E548" s="210">
        <f t="shared" si="24"/>
        <v>4512</v>
      </c>
      <c r="F548" s="210">
        <f t="shared" si="25"/>
        <v>3265</v>
      </c>
      <c r="G548" s="248"/>
      <c r="H548" s="249"/>
      <c r="I548" s="262"/>
      <c r="J548" s="262"/>
      <c r="K548" s="217"/>
      <c r="L548" s="220"/>
      <c r="M548" s="220"/>
      <c r="N548" s="220"/>
      <c r="O548" s="220"/>
      <c r="P548" s="210">
        <f t="shared" si="26"/>
        <v>1175</v>
      </c>
    </row>
    <row r="549" spans="1:16" x14ac:dyDescent="0.2">
      <c r="A549" s="216">
        <v>549</v>
      </c>
      <c r="B549" s="255">
        <v>66.8</v>
      </c>
      <c r="C549" s="210">
        <f>'soust.uk.JMK př.č.2'!$O$75+'soust.uk.JMK př.č.2'!$P$75</f>
        <v>18172</v>
      </c>
      <c r="D549" s="210">
        <f>'soust.uk.JMK př.č.2'!$L$75</f>
        <v>72</v>
      </c>
      <c r="E549" s="210">
        <f t="shared" si="24"/>
        <v>4511</v>
      </c>
      <c r="F549" s="210">
        <f t="shared" si="25"/>
        <v>3264</v>
      </c>
      <c r="G549" s="248"/>
      <c r="H549" s="249"/>
      <c r="I549" s="262"/>
      <c r="J549" s="262"/>
      <c r="K549" s="217"/>
      <c r="L549" s="220"/>
      <c r="M549" s="220"/>
      <c r="N549" s="220"/>
      <c r="O549" s="220"/>
      <c r="P549" s="210">
        <f t="shared" si="26"/>
        <v>1175</v>
      </c>
    </row>
    <row r="550" spans="1:16" x14ac:dyDescent="0.2">
      <c r="A550" s="216">
        <v>550</v>
      </c>
      <c r="B550" s="255">
        <v>66.83</v>
      </c>
      <c r="C550" s="210">
        <f>'soust.uk.JMK př.č.2'!$O$75+'soust.uk.JMK př.č.2'!$P$75</f>
        <v>18172</v>
      </c>
      <c r="D550" s="210">
        <f>'soust.uk.JMK př.č.2'!$L$75</f>
        <v>72</v>
      </c>
      <c r="E550" s="210">
        <f t="shared" si="24"/>
        <v>4510</v>
      </c>
      <c r="F550" s="210">
        <f t="shared" si="25"/>
        <v>3263</v>
      </c>
      <c r="G550" s="248"/>
      <c r="H550" s="249"/>
      <c r="I550" s="262"/>
      <c r="J550" s="262"/>
      <c r="K550" s="217"/>
      <c r="L550" s="220"/>
      <c r="M550" s="220"/>
      <c r="N550" s="220"/>
      <c r="O550" s="220"/>
      <c r="P550" s="210">
        <f t="shared" si="26"/>
        <v>1175</v>
      </c>
    </row>
    <row r="551" spans="1:16" x14ac:dyDescent="0.2">
      <c r="A551" s="216">
        <v>551</v>
      </c>
      <c r="B551" s="255">
        <v>66.849999999999994</v>
      </c>
      <c r="C551" s="210">
        <f>'soust.uk.JMK př.č.2'!$O$75+'soust.uk.JMK př.č.2'!$P$75</f>
        <v>18172</v>
      </c>
      <c r="D551" s="210">
        <f>'soust.uk.JMK př.č.2'!$L$75</f>
        <v>72</v>
      </c>
      <c r="E551" s="210">
        <f t="shared" si="24"/>
        <v>4508</v>
      </c>
      <c r="F551" s="210">
        <f t="shared" si="25"/>
        <v>3262</v>
      </c>
      <c r="G551" s="248"/>
      <c r="H551" s="249"/>
      <c r="I551" s="262"/>
      <c r="J551" s="262"/>
      <c r="K551" s="217"/>
      <c r="L551" s="220"/>
      <c r="M551" s="220"/>
      <c r="N551" s="220"/>
      <c r="O551" s="220"/>
      <c r="P551" s="210">
        <f t="shared" si="26"/>
        <v>1174</v>
      </c>
    </row>
    <row r="552" spans="1:16" x14ac:dyDescent="0.2">
      <c r="A552" s="216">
        <v>552</v>
      </c>
      <c r="B552" s="255">
        <v>66.87</v>
      </c>
      <c r="C552" s="210">
        <f>'soust.uk.JMK př.č.2'!$O$75+'soust.uk.JMK př.č.2'!$P$75</f>
        <v>18172</v>
      </c>
      <c r="D552" s="210">
        <f>'soust.uk.JMK př.č.2'!$L$75</f>
        <v>72</v>
      </c>
      <c r="E552" s="210">
        <f t="shared" si="24"/>
        <v>4507</v>
      </c>
      <c r="F552" s="210">
        <f t="shared" si="25"/>
        <v>3261</v>
      </c>
      <c r="G552" s="248"/>
      <c r="H552" s="249"/>
      <c r="I552" s="262"/>
      <c r="J552" s="262"/>
      <c r="K552" s="217"/>
      <c r="L552" s="220"/>
      <c r="M552" s="220"/>
      <c r="N552" s="220"/>
      <c r="O552" s="220"/>
      <c r="P552" s="210">
        <f t="shared" si="26"/>
        <v>1174</v>
      </c>
    </row>
    <row r="553" spans="1:16" x14ac:dyDescent="0.2">
      <c r="A553" s="216">
        <v>553</v>
      </c>
      <c r="B553" s="255">
        <v>66.89</v>
      </c>
      <c r="C553" s="210">
        <f>'soust.uk.JMK př.č.2'!$O$75+'soust.uk.JMK př.č.2'!$P$75</f>
        <v>18172</v>
      </c>
      <c r="D553" s="210">
        <f>'soust.uk.JMK př.č.2'!$L$75</f>
        <v>72</v>
      </c>
      <c r="E553" s="210">
        <f t="shared" si="24"/>
        <v>4506</v>
      </c>
      <c r="F553" s="210">
        <f t="shared" si="25"/>
        <v>3260</v>
      </c>
      <c r="G553" s="248"/>
      <c r="H553" s="249"/>
      <c r="I553" s="262"/>
      <c r="J553" s="262"/>
      <c r="K553" s="217"/>
      <c r="L553" s="220"/>
      <c r="M553" s="220"/>
      <c r="N553" s="220"/>
      <c r="O553" s="220"/>
      <c r="P553" s="210">
        <f t="shared" si="26"/>
        <v>1174</v>
      </c>
    </row>
    <row r="554" spans="1:16" x14ac:dyDescent="0.2">
      <c r="A554" s="216">
        <v>554</v>
      </c>
      <c r="B554" s="255">
        <v>66.92</v>
      </c>
      <c r="C554" s="210">
        <f>'soust.uk.JMK př.č.2'!$O$75+'soust.uk.JMK př.č.2'!$P$75</f>
        <v>18172</v>
      </c>
      <c r="D554" s="210">
        <f>'soust.uk.JMK př.č.2'!$L$75</f>
        <v>72</v>
      </c>
      <c r="E554" s="210">
        <f t="shared" si="24"/>
        <v>4504</v>
      </c>
      <c r="F554" s="210">
        <f t="shared" si="25"/>
        <v>3259</v>
      </c>
      <c r="G554" s="248"/>
      <c r="H554" s="249"/>
      <c r="I554" s="262"/>
      <c r="J554" s="262"/>
      <c r="K554" s="217"/>
      <c r="L554" s="220"/>
      <c r="M554" s="220"/>
      <c r="N554" s="220"/>
      <c r="O554" s="220"/>
      <c r="P554" s="210">
        <f t="shared" si="26"/>
        <v>1173</v>
      </c>
    </row>
    <row r="555" spans="1:16" x14ac:dyDescent="0.2">
      <c r="A555" s="216">
        <v>555</v>
      </c>
      <c r="B555" s="255">
        <v>66.94</v>
      </c>
      <c r="C555" s="210">
        <f>'soust.uk.JMK př.č.2'!$O$75+'soust.uk.JMK př.č.2'!$P$75</f>
        <v>18172</v>
      </c>
      <c r="D555" s="210">
        <f>'soust.uk.JMK př.č.2'!$L$75</f>
        <v>72</v>
      </c>
      <c r="E555" s="210">
        <f t="shared" si="24"/>
        <v>4503</v>
      </c>
      <c r="F555" s="210">
        <f t="shared" si="25"/>
        <v>3258</v>
      </c>
      <c r="G555" s="248"/>
      <c r="H555" s="249"/>
      <c r="I555" s="262"/>
      <c r="J555" s="262"/>
      <c r="K555" s="217"/>
      <c r="L555" s="220"/>
      <c r="M555" s="220"/>
      <c r="N555" s="220"/>
      <c r="O555" s="220"/>
      <c r="P555" s="210">
        <f t="shared" si="26"/>
        <v>1173</v>
      </c>
    </row>
    <row r="556" spans="1:16" x14ac:dyDescent="0.2">
      <c r="A556" s="216">
        <v>556</v>
      </c>
      <c r="B556" s="255">
        <v>66.959999999999994</v>
      </c>
      <c r="C556" s="210">
        <f>'soust.uk.JMK př.č.2'!$O$75+'soust.uk.JMK př.č.2'!$P$75</f>
        <v>18172</v>
      </c>
      <c r="D556" s="210">
        <f>'soust.uk.JMK př.č.2'!$L$75</f>
        <v>72</v>
      </c>
      <c r="E556" s="210">
        <f t="shared" si="24"/>
        <v>4502</v>
      </c>
      <c r="F556" s="210">
        <f t="shared" si="25"/>
        <v>3257</v>
      </c>
      <c r="G556" s="248"/>
      <c r="H556" s="249"/>
      <c r="I556" s="262"/>
      <c r="J556" s="262"/>
      <c r="K556" s="217"/>
      <c r="L556" s="220"/>
      <c r="M556" s="220"/>
      <c r="N556" s="220"/>
      <c r="O556" s="220"/>
      <c r="P556" s="210">
        <f t="shared" si="26"/>
        <v>1173</v>
      </c>
    </row>
    <row r="557" spans="1:16" x14ac:dyDescent="0.2">
      <c r="A557" s="216">
        <v>557</v>
      </c>
      <c r="B557" s="255">
        <v>66.98</v>
      </c>
      <c r="C557" s="210">
        <f>'soust.uk.JMK př.č.2'!$O$75+'soust.uk.JMK př.č.2'!$P$75</f>
        <v>18172</v>
      </c>
      <c r="D557" s="210">
        <f>'soust.uk.JMK př.č.2'!$L$75</f>
        <v>72</v>
      </c>
      <c r="E557" s="210">
        <f t="shared" si="24"/>
        <v>4500</v>
      </c>
      <c r="F557" s="210">
        <f t="shared" si="25"/>
        <v>3256</v>
      </c>
      <c r="G557" s="248"/>
      <c r="H557" s="249"/>
      <c r="I557" s="262"/>
      <c r="J557" s="262"/>
      <c r="K557" s="217"/>
      <c r="L557" s="220"/>
      <c r="M557" s="220"/>
      <c r="N557" s="220"/>
      <c r="O557" s="220"/>
      <c r="P557" s="210">
        <f t="shared" si="26"/>
        <v>1172</v>
      </c>
    </row>
    <row r="558" spans="1:16" x14ac:dyDescent="0.2">
      <c r="A558" s="216">
        <v>558</v>
      </c>
      <c r="B558" s="255">
        <v>67.010000000000005</v>
      </c>
      <c r="C558" s="210">
        <f>'soust.uk.JMK př.č.2'!$O$75+'soust.uk.JMK př.č.2'!$P$75</f>
        <v>18172</v>
      </c>
      <c r="D558" s="210">
        <f>'soust.uk.JMK př.č.2'!$L$75</f>
        <v>72</v>
      </c>
      <c r="E558" s="210">
        <f t="shared" si="24"/>
        <v>4497</v>
      </c>
      <c r="F558" s="210">
        <f t="shared" si="25"/>
        <v>3254</v>
      </c>
      <c r="G558" s="248"/>
      <c r="H558" s="249"/>
      <c r="I558" s="262"/>
      <c r="J558" s="262"/>
      <c r="K558" s="217"/>
      <c r="L558" s="220"/>
      <c r="M558" s="220"/>
      <c r="N558" s="220"/>
      <c r="O558" s="220"/>
      <c r="P558" s="210">
        <f t="shared" si="26"/>
        <v>1171</v>
      </c>
    </row>
    <row r="559" spans="1:16" x14ac:dyDescent="0.2">
      <c r="A559" s="216">
        <v>559</v>
      </c>
      <c r="B559" s="255">
        <v>67.03</v>
      </c>
      <c r="C559" s="210">
        <f>'soust.uk.JMK př.č.2'!$O$75+'soust.uk.JMK př.č.2'!$P$75</f>
        <v>18172</v>
      </c>
      <c r="D559" s="210">
        <f>'soust.uk.JMK př.č.2'!$L$75</f>
        <v>72</v>
      </c>
      <c r="E559" s="210">
        <f t="shared" si="24"/>
        <v>4496</v>
      </c>
      <c r="F559" s="210">
        <f t="shared" si="25"/>
        <v>3253</v>
      </c>
      <c r="G559" s="248"/>
      <c r="H559" s="249"/>
      <c r="I559" s="262"/>
      <c r="J559" s="262"/>
      <c r="K559" s="217"/>
      <c r="L559" s="220"/>
      <c r="M559" s="220"/>
      <c r="N559" s="220"/>
      <c r="O559" s="220"/>
      <c r="P559" s="210">
        <f t="shared" si="26"/>
        <v>1171</v>
      </c>
    </row>
    <row r="560" spans="1:16" x14ac:dyDescent="0.2">
      <c r="A560" s="216">
        <v>560</v>
      </c>
      <c r="B560" s="255">
        <v>67.05</v>
      </c>
      <c r="C560" s="210">
        <f>'soust.uk.JMK př.č.2'!$O$75+'soust.uk.JMK př.č.2'!$P$75</f>
        <v>18172</v>
      </c>
      <c r="D560" s="210">
        <f>'soust.uk.JMK př.č.2'!$L$75</f>
        <v>72</v>
      </c>
      <c r="E560" s="210">
        <f t="shared" si="24"/>
        <v>4495</v>
      </c>
      <c r="F560" s="210">
        <f t="shared" si="25"/>
        <v>3252</v>
      </c>
      <c r="G560" s="248"/>
      <c r="H560" s="249"/>
      <c r="I560" s="262"/>
      <c r="J560" s="262"/>
      <c r="K560" s="217"/>
      <c r="L560" s="220"/>
      <c r="M560" s="220"/>
      <c r="N560" s="220"/>
      <c r="O560" s="220"/>
      <c r="P560" s="210">
        <f t="shared" si="26"/>
        <v>1171</v>
      </c>
    </row>
    <row r="561" spans="1:16" x14ac:dyDescent="0.2">
      <c r="A561" s="216">
        <v>561</v>
      </c>
      <c r="B561" s="255">
        <v>67.069999999999993</v>
      </c>
      <c r="C561" s="210">
        <f>'soust.uk.JMK př.č.2'!$O$75+'soust.uk.JMK př.č.2'!$P$75</f>
        <v>18172</v>
      </c>
      <c r="D561" s="210">
        <f>'soust.uk.JMK př.č.2'!$L$75</f>
        <v>72</v>
      </c>
      <c r="E561" s="210">
        <f t="shared" si="24"/>
        <v>4493</v>
      </c>
      <c r="F561" s="210">
        <f t="shared" si="25"/>
        <v>3251</v>
      </c>
      <c r="G561" s="248"/>
      <c r="H561" s="249"/>
      <c r="I561" s="262"/>
      <c r="J561" s="262"/>
      <c r="K561" s="217"/>
      <c r="L561" s="220"/>
      <c r="M561" s="220"/>
      <c r="N561" s="220"/>
      <c r="O561" s="220"/>
      <c r="P561" s="210">
        <f t="shared" si="26"/>
        <v>1170</v>
      </c>
    </row>
    <row r="562" spans="1:16" x14ac:dyDescent="0.2">
      <c r="A562" s="216">
        <v>562</v>
      </c>
      <c r="B562" s="255">
        <v>67.09</v>
      </c>
      <c r="C562" s="210">
        <f>'soust.uk.JMK př.č.2'!$O$75+'soust.uk.JMK př.č.2'!$P$75</f>
        <v>18172</v>
      </c>
      <c r="D562" s="210">
        <f>'soust.uk.JMK př.č.2'!$L$75</f>
        <v>72</v>
      </c>
      <c r="E562" s="210">
        <f t="shared" si="24"/>
        <v>4492</v>
      </c>
      <c r="F562" s="210">
        <f t="shared" si="25"/>
        <v>3250</v>
      </c>
      <c r="G562" s="248"/>
      <c r="H562" s="249"/>
      <c r="I562" s="262"/>
      <c r="J562" s="262"/>
      <c r="K562" s="217"/>
      <c r="L562" s="220"/>
      <c r="M562" s="220"/>
      <c r="N562" s="220"/>
      <c r="O562" s="220"/>
      <c r="P562" s="210">
        <f t="shared" si="26"/>
        <v>1170</v>
      </c>
    </row>
    <row r="563" spans="1:16" x14ac:dyDescent="0.2">
      <c r="A563" s="216">
        <v>563</v>
      </c>
      <c r="B563" s="255">
        <v>67.12</v>
      </c>
      <c r="C563" s="210">
        <f>'soust.uk.JMK př.č.2'!$O$75+'soust.uk.JMK př.č.2'!$P$75</f>
        <v>18172</v>
      </c>
      <c r="D563" s="210">
        <f>'soust.uk.JMK př.č.2'!$L$75</f>
        <v>72</v>
      </c>
      <c r="E563" s="210">
        <f t="shared" si="24"/>
        <v>4491</v>
      </c>
      <c r="F563" s="210">
        <f t="shared" si="25"/>
        <v>3249</v>
      </c>
      <c r="G563" s="248"/>
      <c r="H563" s="249"/>
      <c r="I563" s="262"/>
      <c r="J563" s="262"/>
      <c r="K563" s="217"/>
      <c r="L563" s="220"/>
      <c r="M563" s="220"/>
      <c r="N563" s="220"/>
      <c r="O563" s="220"/>
      <c r="P563" s="210">
        <f t="shared" si="26"/>
        <v>1170</v>
      </c>
    </row>
    <row r="564" spans="1:16" x14ac:dyDescent="0.2">
      <c r="A564" s="216">
        <v>564</v>
      </c>
      <c r="B564" s="255">
        <v>67.14</v>
      </c>
      <c r="C564" s="210">
        <f>'soust.uk.JMK př.č.2'!$O$75+'soust.uk.JMK př.č.2'!$P$75</f>
        <v>18172</v>
      </c>
      <c r="D564" s="210">
        <f>'soust.uk.JMK př.č.2'!$L$75</f>
        <v>72</v>
      </c>
      <c r="E564" s="210">
        <f t="shared" si="24"/>
        <v>4489</v>
      </c>
      <c r="F564" s="210">
        <f t="shared" si="25"/>
        <v>3248</v>
      </c>
      <c r="G564" s="248"/>
      <c r="H564" s="249"/>
      <c r="I564" s="262"/>
      <c r="J564" s="262"/>
      <c r="K564" s="217"/>
      <c r="L564" s="220"/>
      <c r="M564" s="220"/>
      <c r="N564" s="220"/>
      <c r="O564" s="220"/>
      <c r="P564" s="210">
        <f t="shared" si="26"/>
        <v>1169</v>
      </c>
    </row>
    <row r="565" spans="1:16" x14ac:dyDescent="0.2">
      <c r="A565" s="216">
        <v>565</v>
      </c>
      <c r="B565" s="255">
        <v>67.16</v>
      </c>
      <c r="C565" s="210">
        <f>'soust.uk.JMK př.č.2'!$O$75+'soust.uk.JMK př.č.2'!$P$75</f>
        <v>18172</v>
      </c>
      <c r="D565" s="210">
        <f>'soust.uk.JMK př.č.2'!$L$75</f>
        <v>72</v>
      </c>
      <c r="E565" s="210">
        <f t="shared" si="24"/>
        <v>4488</v>
      </c>
      <c r="F565" s="210">
        <f t="shared" si="25"/>
        <v>3247</v>
      </c>
      <c r="G565" s="248"/>
      <c r="H565" s="249"/>
      <c r="I565" s="262"/>
      <c r="J565" s="262"/>
      <c r="K565" s="217"/>
      <c r="L565" s="220"/>
      <c r="M565" s="220"/>
      <c r="N565" s="220"/>
      <c r="O565" s="220"/>
      <c r="P565" s="210">
        <f t="shared" si="26"/>
        <v>1169</v>
      </c>
    </row>
    <row r="566" spans="1:16" x14ac:dyDescent="0.2">
      <c r="A566" s="216">
        <v>566</v>
      </c>
      <c r="B566" s="255">
        <v>67.180000000000007</v>
      </c>
      <c r="C566" s="210">
        <f>'soust.uk.JMK př.č.2'!$O$75+'soust.uk.JMK př.č.2'!$P$75</f>
        <v>18172</v>
      </c>
      <c r="D566" s="210">
        <f>'soust.uk.JMK př.č.2'!$L$75</f>
        <v>72</v>
      </c>
      <c r="E566" s="210">
        <f t="shared" si="24"/>
        <v>4487</v>
      </c>
      <c r="F566" s="210">
        <f t="shared" si="25"/>
        <v>3246</v>
      </c>
      <c r="G566" s="248"/>
      <c r="H566" s="249"/>
      <c r="I566" s="262"/>
      <c r="J566" s="262"/>
      <c r="K566" s="217"/>
      <c r="L566" s="220"/>
      <c r="M566" s="220"/>
      <c r="N566" s="220"/>
      <c r="O566" s="220"/>
      <c r="P566" s="210">
        <f t="shared" si="26"/>
        <v>1169</v>
      </c>
    </row>
    <row r="567" spans="1:16" x14ac:dyDescent="0.2">
      <c r="A567" s="216">
        <v>567</v>
      </c>
      <c r="B567" s="255">
        <v>67.2</v>
      </c>
      <c r="C567" s="210">
        <f>'soust.uk.JMK př.č.2'!$O$75+'soust.uk.JMK př.č.2'!$P$75</f>
        <v>18172</v>
      </c>
      <c r="D567" s="210">
        <f>'soust.uk.JMK př.č.2'!$L$75</f>
        <v>72</v>
      </c>
      <c r="E567" s="210">
        <f t="shared" si="24"/>
        <v>4485</v>
      </c>
      <c r="F567" s="210">
        <f t="shared" si="25"/>
        <v>3245</v>
      </c>
      <c r="G567" s="248"/>
      <c r="H567" s="249"/>
      <c r="I567" s="262"/>
      <c r="J567" s="262"/>
      <c r="K567" s="217"/>
      <c r="L567" s="220"/>
      <c r="M567" s="220"/>
      <c r="N567" s="220"/>
      <c r="O567" s="220"/>
      <c r="P567" s="210">
        <f t="shared" si="26"/>
        <v>1168</v>
      </c>
    </row>
    <row r="568" spans="1:16" x14ac:dyDescent="0.2">
      <c r="A568" s="216">
        <v>568</v>
      </c>
      <c r="B568" s="255">
        <v>67.22</v>
      </c>
      <c r="C568" s="210">
        <f>'soust.uk.JMK př.č.2'!$O$75+'soust.uk.JMK př.č.2'!$P$75</f>
        <v>18172</v>
      </c>
      <c r="D568" s="210">
        <f>'soust.uk.JMK př.č.2'!$L$75</f>
        <v>72</v>
      </c>
      <c r="E568" s="210">
        <f t="shared" si="24"/>
        <v>4484</v>
      </c>
      <c r="F568" s="210">
        <f t="shared" si="25"/>
        <v>3244</v>
      </c>
      <c r="G568" s="248"/>
      <c r="H568" s="249"/>
      <c r="I568" s="262"/>
      <c r="J568" s="262"/>
      <c r="K568" s="217"/>
      <c r="L568" s="220"/>
      <c r="M568" s="220"/>
      <c r="N568" s="220"/>
      <c r="O568" s="220"/>
      <c r="P568" s="210">
        <f t="shared" si="26"/>
        <v>1168</v>
      </c>
    </row>
    <row r="569" spans="1:16" x14ac:dyDescent="0.2">
      <c r="A569" s="216">
        <v>569</v>
      </c>
      <c r="B569" s="255">
        <v>67.239999999999995</v>
      </c>
      <c r="C569" s="210">
        <f>'soust.uk.JMK př.č.2'!$O$75+'soust.uk.JMK př.č.2'!$P$75</f>
        <v>18172</v>
      </c>
      <c r="D569" s="210">
        <f>'soust.uk.JMK př.č.2'!$L$75</f>
        <v>72</v>
      </c>
      <c r="E569" s="210">
        <f t="shared" si="24"/>
        <v>4482</v>
      </c>
      <c r="F569" s="210">
        <f t="shared" si="25"/>
        <v>3243</v>
      </c>
      <c r="G569" s="248"/>
      <c r="H569" s="249"/>
      <c r="I569" s="262"/>
      <c r="J569" s="262"/>
      <c r="K569" s="217"/>
      <c r="L569" s="220"/>
      <c r="M569" s="220"/>
      <c r="N569" s="220"/>
      <c r="O569" s="220"/>
      <c r="P569" s="210">
        <f t="shared" si="26"/>
        <v>1167</v>
      </c>
    </row>
    <row r="570" spans="1:16" x14ac:dyDescent="0.2">
      <c r="A570" s="216">
        <v>570</v>
      </c>
      <c r="B570" s="255">
        <v>67.260000000000005</v>
      </c>
      <c r="C570" s="210">
        <f>'soust.uk.JMK př.č.2'!$O$75+'soust.uk.JMK př.č.2'!$P$75</f>
        <v>18172</v>
      </c>
      <c r="D570" s="210">
        <f>'soust.uk.JMK př.č.2'!$L$75</f>
        <v>72</v>
      </c>
      <c r="E570" s="210">
        <f t="shared" si="24"/>
        <v>4481</v>
      </c>
      <c r="F570" s="210">
        <f t="shared" si="25"/>
        <v>3242</v>
      </c>
      <c r="G570" s="248"/>
      <c r="H570" s="249"/>
      <c r="I570" s="262"/>
      <c r="J570" s="262"/>
      <c r="K570" s="217"/>
      <c r="L570" s="220"/>
      <c r="M570" s="220"/>
      <c r="N570" s="220"/>
      <c r="O570" s="220"/>
      <c r="P570" s="210">
        <f t="shared" si="26"/>
        <v>1167</v>
      </c>
    </row>
    <row r="571" spans="1:16" x14ac:dyDescent="0.2">
      <c r="A571" s="216">
        <v>571</v>
      </c>
      <c r="B571" s="255">
        <v>67.28</v>
      </c>
      <c r="C571" s="210">
        <f>'soust.uk.JMK př.č.2'!$O$75+'soust.uk.JMK př.č.2'!$P$75</f>
        <v>18172</v>
      </c>
      <c r="D571" s="210">
        <f>'soust.uk.JMK př.č.2'!$L$75</f>
        <v>72</v>
      </c>
      <c r="E571" s="210">
        <f t="shared" si="24"/>
        <v>4480</v>
      </c>
      <c r="F571" s="210">
        <f t="shared" si="25"/>
        <v>3241</v>
      </c>
      <c r="G571" s="248"/>
      <c r="H571" s="249"/>
      <c r="I571" s="262"/>
      <c r="J571" s="262"/>
      <c r="K571" s="217"/>
      <c r="L571" s="220"/>
      <c r="M571" s="220"/>
      <c r="N571" s="220"/>
      <c r="O571" s="220"/>
      <c r="P571" s="210">
        <f t="shared" si="26"/>
        <v>1167</v>
      </c>
    </row>
    <row r="572" spans="1:16" x14ac:dyDescent="0.2">
      <c r="A572" s="216">
        <v>572</v>
      </c>
      <c r="B572" s="255">
        <v>67.31</v>
      </c>
      <c r="C572" s="210">
        <f>'soust.uk.JMK př.č.2'!$O$75+'soust.uk.JMK př.č.2'!$P$75</f>
        <v>18172</v>
      </c>
      <c r="D572" s="210">
        <f>'soust.uk.JMK př.č.2'!$L$75</f>
        <v>72</v>
      </c>
      <c r="E572" s="210">
        <f t="shared" si="24"/>
        <v>4478</v>
      </c>
      <c r="F572" s="210">
        <f t="shared" si="25"/>
        <v>3240</v>
      </c>
      <c r="G572" s="248"/>
      <c r="H572" s="249"/>
      <c r="I572" s="262"/>
      <c r="J572" s="262"/>
      <c r="K572" s="217"/>
      <c r="L572" s="220"/>
      <c r="M572" s="220"/>
      <c r="N572" s="220"/>
      <c r="O572" s="220"/>
      <c r="P572" s="210">
        <f t="shared" si="26"/>
        <v>1166</v>
      </c>
    </row>
    <row r="573" spans="1:16" x14ac:dyDescent="0.2">
      <c r="A573" s="216">
        <v>573</v>
      </c>
      <c r="B573" s="255">
        <v>67.33</v>
      </c>
      <c r="C573" s="210">
        <f>'soust.uk.JMK př.č.2'!$O$75+'soust.uk.JMK př.č.2'!$P$75</f>
        <v>18172</v>
      </c>
      <c r="D573" s="210">
        <f>'soust.uk.JMK př.č.2'!$L$75</f>
        <v>72</v>
      </c>
      <c r="E573" s="210">
        <f t="shared" si="24"/>
        <v>4477</v>
      </c>
      <c r="F573" s="210">
        <f t="shared" si="25"/>
        <v>3239</v>
      </c>
      <c r="G573" s="248"/>
      <c r="H573" s="249"/>
      <c r="I573" s="262"/>
      <c r="J573" s="262"/>
      <c r="K573" s="217"/>
      <c r="L573" s="220"/>
      <c r="M573" s="220"/>
      <c r="N573" s="220"/>
      <c r="O573" s="220"/>
      <c r="P573" s="210">
        <f t="shared" si="26"/>
        <v>1166</v>
      </c>
    </row>
    <row r="574" spans="1:16" x14ac:dyDescent="0.2">
      <c r="A574" s="216">
        <v>574</v>
      </c>
      <c r="B574" s="255">
        <v>67.349999999999994</v>
      </c>
      <c r="C574" s="210">
        <f>'soust.uk.JMK př.č.2'!$O$75+'soust.uk.JMK př.č.2'!$P$75</f>
        <v>18172</v>
      </c>
      <c r="D574" s="210">
        <f>'soust.uk.JMK př.č.2'!$L$75</f>
        <v>72</v>
      </c>
      <c r="E574" s="210">
        <f t="shared" si="24"/>
        <v>4476</v>
      </c>
      <c r="F574" s="210">
        <f t="shared" si="25"/>
        <v>3238</v>
      </c>
      <c r="G574" s="248"/>
      <c r="H574" s="249"/>
      <c r="I574" s="262"/>
      <c r="J574" s="262"/>
      <c r="K574" s="217"/>
      <c r="L574" s="220"/>
      <c r="M574" s="220"/>
      <c r="N574" s="220"/>
      <c r="O574" s="220"/>
      <c r="P574" s="210">
        <f t="shared" si="26"/>
        <v>1166</v>
      </c>
    </row>
    <row r="575" spans="1:16" x14ac:dyDescent="0.2">
      <c r="A575" s="216">
        <v>575</v>
      </c>
      <c r="B575" s="255">
        <v>67.37</v>
      </c>
      <c r="C575" s="210">
        <f>'soust.uk.JMK př.č.2'!$O$75+'soust.uk.JMK př.č.2'!$P$75</f>
        <v>18172</v>
      </c>
      <c r="D575" s="210">
        <f>'soust.uk.JMK př.č.2'!$L$75</f>
        <v>72</v>
      </c>
      <c r="E575" s="210">
        <f t="shared" si="24"/>
        <v>4474</v>
      </c>
      <c r="F575" s="210">
        <f t="shared" si="25"/>
        <v>3237</v>
      </c>
      <c r="G575" s="248"/>
      <c r="H575" s="249"/>
      <c r="I575" s="262"/>
      <c r="J575" s="262"/>
      <c r="K575" s="217"/>
      <c r="L575" s="220"/>
      <c r="M575" s="220"/>
      <c r="N575" s="220"/>
      <c r="O575" s="220"/>
      <c r="P575" s="210">
        <f t="shared" si="26"/>
        <v>1165</v>
      </c>
    </row>
    <row r="576" spans="1:16" x14ac:dyDescent="0.2">
      <c r="A576" s="216">
        <v>576</v>
      </c>
      <c r="B576" s="255">
        <v>67.39</v>
      </c>
      <c r="C576" s="210">
        <f>'soust.uk.JMK př.č.2'!$O$75+'soust.uk.JMK př.č.2'!$P$75</f>
        <v>18172</v>
      </c>
      <c r="D576" s="210">
        <f>'soust.uk.JMK př.č.2'!$L$75</f>
        <v>72</v>
      </c>
      <c r="E576" s="210">
        <f t="shared" si="24"/>
        <v>4473</v>
      </c>
      <c r="F576" s="210">
        <f t="shared" si="25"/>
        <v>3236</v>
      </c>
      <c r="G576" s="248"/>
      <c r="H576" s="249"/>
      <c r="I576" s="262"/>
      <c r="J576" s="262"/>
      <c r="K576" s="217"/>
      <c r="L576" s="220"/>
      <c r="M576" s="220"/>
      <c r="N576" s="220"/>
      <c r="O576" s="220"/>
      <c r="P576" s="210">
        <f t="shared" si="26"/>
        <v>1165</v>
      </c>
    </row>
    <row r="577" spans="1:16" x14ac:dyDescent="0.2">
      <c r="A577" s="216">
        <v>577</v>
      </c>
      <c r="B577" s="255">
        <v>67.41</v>
      </c>
      <c r="C577" s="210">
        <f>'soust.uk.JMK př.č.2'!$O$75+'soust.uk.JMK př.č.2'!$P$75</f>
        <v>18172</v>
      </c>
      <c r="D577" s="210">
        <f>'soust.uk.JMK př.č.2'!$L$75</f>
        <v>72</v>
      </c>
      <c r="E577" s="210">
        <f t="shared" si="24"/>
        <v>4472</v>
      </c>
      <c r="F577" s="210">
        <f t="shared" si="25"/>
        <v>3235</v>
      </c>
      <c r="G577" s="248"/>
      <c r="H577" s="249"/>
      <c r="I577" s="262"/>
      <c r="J577" s="262"/>
      <c r="K577" s="217"/>
      <c r="L577" s="220"/>
      <c r="M577" s="220"/>
      <c r="N577" s="220"/>
      <c r="O577" s="220"/>
      <c r="P577" s="210">
        <f t="shared" si="26"/>
        <v>1165</v>
      </c>
    </row>
    <row r="578" spans="1:16" x14ac:dyDescent="0.2">
      <c r="A578" s="216">
        <v>578</v>
      </c>
      <c r="B578" s="255">
        <v>67.430000000000007</v>
      </c>
      <c r="C578" s="210">
        <f>'soust.uk.JMK př.č.2'!$O$75+'soust.uk.JMK př.č.2'!$P$75</f>
        <v>18172</v>
      </c>
      <c r="D578" s="210">
        <f>'soust.uk.JMK př.č.2'!$L$75</f>
        <v>72</v>
      </c>
      <c r="E578" s="210">
        <f t="shared" si="24"/>
        <v>4470</v>
      </c>
      <c r="F578" s="210">
        <f t="shared" si="25"/>
        <v>3234</v>
      </c>
      <c r="G578" s="248"/>
      <c r="H578" s="249"/>
      <c r="I578" s="262"/>
      <c r="J578" s="262"/>
      <c r="K578" s="217"/>
      <c r="L578" s="220"/>
      <c r="M578" s="220"/>
      <c r="N578" s="220"/>
      <c r="O578" s="220"/>
      <c r="P578" s="210">
        <f t="shared" si="26"/>
        <v>1164</v>
      </c>
    </row>
    <row r="579" spans="1:16" x14ac:dyDescent="0.2">
      <c r="A579" s="216">
        <v>579</v>
      </c>
      <c r="B579" s="255">
        <v>67.459999999999994</v>
      </c>
      <c r="C579" s="210">
        <f>'soust.uk.JMK př.č.2'!$O$75+'soust.uk.JMK př.č.2'!$P$75</f>
        <v>18172</v>
      </c>
      <c r="D579" s="210">
        <f>'soust.uk.JMK př.č.2'!$L$75</f>
        <v>72</v>
      </c>
      <c r="E579" s="210">
        <f t="shared" si="24"/>
        <v>4468</v>
      </c>
      <c r="F579" s="210">
        <f t="shared" si="25"/>
        <v>3232</v>
      </c>
      <c r="G579" s="248"/>
      <c r="H579" s="249"/>
      <c r="I579" s="262"/>
      <c r="J579" s="262"/>
      <c r="K579" s="217"/>
      <c r="L579" s="220"/>
      <c r="M579" s="220"/>
      <c r="N579" s="220"/>
      <c r="O579" s="220"/>
      <c r="P579" s="210">
        <f t="shared" si="26"/>
        <v>1164</v>
      </c>
    </row>
    <row r="580" spans="1:16" x14ac:dyDescent="0.2">
      <c r="A580" s="216">
        <v>580</v>
      </c>
      <c r="B580" s="255">
        <v>67.48</v>
      </c>
      <c r="C580" s="210">
        <f>'soust.uk.JMK př.č.2'!$O$75+'soust.uk.JMK př.č.2'!$P$75</f>
        <v>18172</v>
      </c>
      <c r="D580" s="210">
        <f>'soust.uk.JMK př.č.2'!$L$75</f>
        <v>72</v>
      </c>
      <c r="E580" s="210">
        <f t="shared" si="24"/>
        <v>4468</v>
      </c>
      <c r="F580" s="210">
        <f t="shared" si="25"/>
        <v>3232</v>
      </c>
      <c r="G580" s="248"/>
      <c r="H580" s="249"/>
      <c r="I580" s="262"/>
      <c r="J580" s="262"/>
      <c r="K580" s="217"/>
      <c r="L580" s="220"/>
      <c r="M580" s="220"/>
      <c r="N580" s="220"/>
      <c r="O580" s="220"/>
      <c r="P580" s="210">
        <f t="shared" si="26"/>
        <v>1164</v>
      </c>
    </row>
    <row r="581" spans="1:16" x14ac:dyDescent="0.2">
      <c r="A581" s="216">
        <v>581</v>
      </c>
      <c r="B581" s="255">
        <v>67.5</v>
      </c>
      <c r="C581" s="210">
        <f>'soust.uk.JMK př.č.2'!$O$75+'soust.uk.JMK př.č.2'!$P$75</f>
        <v>18172</v>
      </c>
      <c r="D581" s="210">
        <f>'soust.uk.JMK př.č.2'!$L$75</f>
        <v>72</v>
      </c>
      <c r="E581" s="210">
        <f t="shared" si="24"/>
        <v>4466</v>
      </c>
      <c r="F581" s="210">
        <f t="shared" si="25"/>
        <v>3231</v>
      </c>
      <c r="G581" s="248"/>
      <c r="H581" s="249"/>
      <c r="I581" s="262"/>
      <c r="J581" s="262"/>
      <c r="K581" s="217"/>
      <c r="L581" s="220"/>
      <c r="M581" s="220"/>
      <c r="N581" s="220"/>
      <c r="O581" s="220"/>
      <c r="P581" s="210">
        <f t="shared" si="26"/>
        <v>1163</v>
      </c>
    </row>
    <row r="582" spans="1:16" x14ac:dyDescent="0.2">
      <c r="A582" s="216">
        <v>582</v>
      </c>
      <c r="B582" s="255">
        <v>67.52</v>
      </c>
      <c r="C582" s="210">
        <f>'soust.uk.JMK př.č.2'!$O$75+'soust.uk.JMK př.č.2'!$P$75</f>
        <v>18172</v>
      </c>
      <c r="D582" s="210">
        <f>'soust.uk.JMK př.č.2'!$L$75</f>
        <v>72</v>
      </c>
      <c r="E582" s="210">
        <f t="shared" si="24"/>
        <v>4465</v>
      </c>
      <c r="F582" s="210">
        <f t="shared" si="25"/>
        <v>3230</v>
      </c>
      <c r="G582" s="248"/>
      <c r="H582" s="249"/>
      <c r="I582" s="262"/>
      <c r="J582" s="262"/>
      <c r="K582" s="217"/>
      <c r="L582" s="220"/>
      <c r="M582" s="220"/>
      <c r="N582" s="220"/>
      <c r="O582" s="220"/>
      <c r="P582" s="210">
        <f t="shared" si="26"/>
        <v>1163</v>
      </c>
    </row>
    <row r="583" spans="1:16" x14ac:dyDescent="0.2">
      <c r="A583" s="216">
        <v>583</v>
      </c>
      <c r="B583" s="255">
        <v>67.540000000000006</v>
      </c>
      <c r="C583" s="210">
        <f>'soust.uk.JMK př.č.2'!$O$75+'soust.uk.JMK př.č.2'!$P$75</f>
        <v>18172</v>
      </c>
      <c r="D583" s="210">
        <f>'soust.uk.JMK př.č.2'!$L$75</f>
        <v>72</v>
      </c>
      <c r="E583" s="210">
        <f t="shared" si="24"/>
        <v>4463</v>
      </c>
      <c r="F583" s="210">
        <f t="shared" si="25"/>
        <v>3229</v>
      </c>
      <c r="G583" s="248"/>
      <c r="H583" s="249"/>
      <c r="I583" s="262"/>
      <c r="J583" s="262"/>
      <c r="K583" s="217"/>
      <c r="L583" s="220"/>
      <c r="M583" s="220"/>
      <c r="N583" s="220"/>
      <c r="O583" s="220"/>
      <c r="P583" s="210">
        <f t="shared" si="26"/>
        <v>1162</v>
      </c>
    </row>
    <row r="584" spans="1:16" x14ac:dyDescent="0.2">
      <c r="A584" s="216">
        <v>584</v>
      </c>
      <c r="B584" s="255">
        <v>67.56</v>
      </c>
      <c r="C584" s="210">
        <f>'soust.uk.JMK př.č.2'!$O$75+'soust.uk.JMK př.č.2'!$P$75</f>
        <v>18172</v>
      </c>
      <c r="D584" s="210">
        <f>'soust.uk.JMK př.č.2'!$L$75</f>
        <v>72</v>
      </c>
      <c r="E584" s="210">
        <f t="shared" si="24"/>
        <v>4462</v>
      </c>
      <c r="F584" s="210">
        <f t="shared" si="25"/>
        <v>3228</v>
      </c>
      <c r="G584" s="248"/>
      <c r="H584" s="249"/>
      <c r="I584" s="262"/>
      <c r="J584" s="262"/>
      <c r="K584" s="217"/>
      <c r="L584" s="220"/>
      <c r="M584" s="220"/>
      <c r="N584" s="220"/>
      <c r="O584" s="220"/>
      <c r="P584" s="210">
        <f t="shared" si="26"/>
        <v>1162</v>
      </c>
    </row>
    <row r="585" spans="1:16" x14ac:dyDescent="0.2">
      <c r="A585" s="216">
        <v>585</v>
      </c>
      <c r="B585" s="255">
        <v>67.58</v>
      </c>
      <c r="C585" s="210">
        <f>'soust.uk.JMK př.č.2'!$O$75+'soust.uk.JMK př.č.2'!$P$75</f>
        <v>18172</v>
      </c>
      <c r="D585" s="210">
        <f>'soust.uk.JMK př.č.2'!$L$75</f>
        <v>72</v>
      </c>
      <c r="E585" s="210">
        <f t="shared" si="24"/>
        <v>4461</v>
      </c>
      <c r="F585" s="210">
        <f t="shared" si="25"/>
        <v>3227</v>
      </c>
      <c r="G585" s="248"/>
      <c r="H585" s="249"/>
      <c r="I585" s="262"/>
      <c r="J585" s="262"/>
      <c r="K585" s="217"/>
      <c r="L585" s="220"/>
      <c r="M585" s="220"/>
      <c r="N585" s="220"/>
      <c r="O585" s="220"/>
      <c r="P585" s="210">
        <f t="shared" si="26"/>
        <v>1162</v>
      </c>
    </row>
    <row r="586" spans="1:16" x14ac:dyDescent="0.2">
      <c r="A586" s="216">
        <v>586</v>
      </c>
      <c r="B586" s="255">
        <v>67.61</v>
      </c>
      <c r="C586" s="210">
        <f>'soust.uk.JMK př.č.2'!$O$75+'soust.uk.JMK př.č.2'!$P$75</f>
        <v>18172</v>
      </c>
      <c r="D586" s="210">
        <f>'soust.uk.JMK př.č.2'!$L$75</f>
        <v>72</v>
      </c>
      <c r="E586" s="210">
        <f t="shared" si="24"/>
        <v>4458</v>
      </c>
      <c r="F586" s="210">
        <f t="shared" si="25"/>
        <v>3225</v>
      </c>
      <c r="G586" s="248"/>
      <c r="H586" s="249"/>
      <c r="I586" s="262"/>
      <c r="J586" s="262"/>
      <c r="K586" s="217"/>
      <c r="L586" s="220"/>
      <c r="M586" s="220"/>
      <c r="N586" s="220"/>
      <c r="O586" s="220"/>
      <c r="P586" s="210">
        <f t="shared" si="26"/>
        <v>1161</v>
      </c>
    </row>
    <row r="587" spans="1:16" x14ac:dyDescent="0.2">
      <c r="A587" s="216">
        <v>587</v>
      </c>
      <c r="B587" s="255">
        <v>67.63</v>
      </c>
      <c r="C587" s="210">
        <f>'soust.uk.JMK př.č.2'!$O$75+'soust.uk.JMK př.č.2'!$P$75</f>
        <v>18172</v>
      </c>
      <c r="D587" s="210">
        <f>'soust.uk.JMK př.č.2'!$L$75</f>
        <v>72</v>
      </c>
      <c r="E587" s="210">
        <f t="shared" si="24"/>
        <v>4457</v>
      </c>
      <c r="F587" s="210">
        <f t="shared" si="25"/>
        <v>3224</v>
      </c>
      <c r="G587" s="248"/>
      <c r="H587" s="249"/>
      <c r="I587" s="262"/>
      <c r="J587" s="262"/>
      <c r="K587" s="217"/>
      <c r="L587" s="220"/>
      <c r="M587" s="220"/>
      <c r="N587" s="220"/>
      <c r="O587" s="220"/>
      <c r="P587" s="210">
        <f t="shared" si="26"/>
        <v>1161</v>
      </c>
    </row>
    <row r="588" spans="1:16" x14ac:dyDescent="0.2">
      <c r="A588" s="216">
        <v>588</v>
      </c>
      <c r="B588" s="255">
        <v>67.650000000000006</v>
      </c>
      <c r="C588" s="210">
        <f>'soust.uk.JMK př.č.2'!$O$75+'soust.uk.JMK př.č.2'!$P$75</f>
        <v>18172</v>
      </c>
      <c r="D588" s="210">
        <f>'soust.uk.JMK př.č.2'!$L$75</f>
        <v>72</v>
      </c>
      <c r="E588" s="210">
        <f t="shared" si="24"/>
        <v>4455</v>
      </c>
      <c r="F588" s="210">
        <f t="shared" si="25"/>
        <v>3223</v>
      </c>
      <c r="G588" s="248"/>
      <c r="H588" s="249"/>
      <c r="I588" s="262"/>
      <c r="J588" s="262"/>
      <c r="K588" s="217"/>
      <c r="L588" s="220"/>
      <c r="M588" s="220"/>
      <c r="N588" s="220"/>
      <c r="O588" s="220"/>
      <c r="P588" s="210">
        <f t="shared" si="26"/>
        <v>1160</v>
      </c>
    </row>
    <row r="589" spans="1:16" x14ac:dyDescent="0.2">
      <c r="A589" s="216">
        <v>589</v>
      </c>
      <c r="B589" s="255">
        <v>67.67</v>
      </c>
      <c r="C589" s="210">
        <f>'soust.uk.JMK př.č.2'!$O$75+'soust.uk.JMK př.č.2'!$P$75</f>
        <v>18172</v>
      </c>
      <c r="D589" s="210">
        <f>'soust.uk.JMK př.č.2'!$L$75</f>
        <v>72</v>
      </c>
      <c r="E589" s="210">
        <f t="shared" si="24"/>
        <v>4454</v>
      </c>
      <c r="F589" s="210">
        <f t="shared" si="25"/>
        <v>3222</v>
      </c>
      <c r="G589" s="248"/>
      <c r="H589" s="249"/>
      <c r="I589" s="262"/>
      <c r="J589" s="262"/>
      <c r="K589" s="217"/>
      <c r="L589" s="220"/>
      <c r="M589" s="220"/>
      <c r="N589" s="220"/>
      <c r="O589" s="220"/>
      <c r="P589" s="210">
        <f t="shared" si="26"/>
        <v>1160</v>
      </c>
    </row>
    <row r="590" spans="1:16" x14ac:dyDescent="0.2">
      <c r="A590" s="216">
        <v>590</v>
      </c>
      <c r="B590" s="255">
        <v>67.69</v>
      </c>
      <c r="C590" s="210">
        <f>'soust.uk.JMK př.č.2'!$O$75+'soust.uk.JMK př.č.2'!$P$75</f>
        <v>18172</v>
      </c>
      <c r="D590" s="210">
        <f>'soust.uk.JMK př.č.2'!$L$75</f>
        <v>72</v>
      </c>
      <c r="E590" s="210">
        <f t="shared" ref="E590:E653" si="27">SUM(F590,P590,D590)</f>
        <v>4454</v>
      </c>
      <c r="F590" s="210">
        <f t="shared" si="25"/>
        <v>3222</v>
      </c>
      <c r="G590" s="248"/>
      <c r="H590" s="249"/>
      <c r="I590" s="262"/>
      <c r="J590" s="262"/>
      <c r="K590" s="217"/>
      <c r="L590" s="220"/>
      <c r="M590" s="220"/>
      <c r="N590" s="220"/>
      <c r="O590" s="220"/>
      <c r="P590" s="210">
        <f t="shared" si="26"/>
        <v>1160</v>
      </c>
    </row>
    <row r="591" spans="1:16" x14ac:dyDescent="0.2">
      <c r="A591" s="216">
        <v>591</v>
      </c>
      <c r="B591" s="255">
        <v>67.709999999999994</v>
      </c>
      <c r="C591" s="210">
        <f>'soust.uk.JMK př.č.2'!$O$75+'soust.uk.JMK př.č.2'!$P$75</f>
        <v>18172</v>
      </c>
      <c r="D591" s="210">
        <f>'soust.uk.JMK př.č.2'!$L$75</f>
        <v>72</v>
      </c>
      <c r="E591" s="210">
        <f t="shared" si="27"/>
        <v>4453</v>
      </c>
      <c r="F591" s="210">
        <f t="shared" ref="F591:F654" si="28">ROUND(1/B591*C591*12,0)</f>
        <v>3221</v>
      </c>
      <c r="G591" s="248"/>
      <c r="H591" s="249"/>
      <c r="I591" s="262"/>
      <c r="J591" s="262"/>
      <c r="K591" s="217"/>
      <c r="L591" s="220"/>
      <c r="M591" s="220"/>
      <c r="N591" s="220"/>
      <c r="O591" s="220"/>
      <c r="P591" s="210">
        <f t="shared" ref="P591:P654" si="29">ROUND((F591*36%),0)</f>
        <v>1160</v>
      </c>
    </row>
    <row r="592" spans="1:16" x14ac:dyDescent="0.2">
      <c r="A592" s="216">
        <v>592</v>
      </c>
      <c r="B592" s="255">
        <v>67.73</v>
      </c>
      <c r="C592" s="210">
        <f>'soust.uk.JMK př.č.2'!$O$75+'soust.uk.JMK př.č.2'!$P$75</f>
        <v>18172</v>
      </c>
      <c r="D592" s="210">
        <f>'soust.uk.JMK př.č.2'!$L$75</f>
        <v>72</v>
      </c>
      <c r="E592" s="210">
        <f t="shared" si="27"/>
        <v>4451</v>
      </c>
      <c r="F592" s="210">
        <f t="shared" si="28"/>
        <v>3220</v>
      </c>
      <c r="G592" s="248"/>
      <c r="H592" s="249"/>
      <c r="I592" s="262"/>
      <c r="J592" s="262"/>
      <c r="K592" s="217"/>
      <c r="L592" s="220"/>
      <c r="M592" s="220"/>
      <c r="N592" s="220"/>
      <c r="O592" s="220"/>
      <c r="P592" s="210">
        <f t="shared" si="29"/>
        <v>1159</v>
      </c>
    </row>
    <row r="593" spans="1:16" x14ac:dyDescent="0.2">
      <c r="A593" s="216">
        <v>593</v>
      </c>
      <c r="B593" s="255">
        <v>67.75</v>
      </c>
      <c r="C593" s="210">
        <f>'soust.uk.JMK př.č.2'!$O$75+'soust.uk.JMK př.č.2'!$P$75</f>
        <v>18172</v>
      </c>
      <c r="D593" s="210">
        <f>'soust.uk.JMK př.č.2'!$L$75</f>
        <v>72</v>
      </c>
      <c r="E593" s="210">
        <f t="shared" si="27"/>
        <v>4450</v>
      </c>
      <c r="F593" s="210">
        <f t="shared" si="28"/>
        <v>3219</v>
      </c>
      <c r="G593" s="248"/>
      <c r="H593" s="249"/>
      <c r="I593" s="262"/>
      <c r="J593" s="262"/>
      <c r="K593" s="217"/>
      <c r="L593" s="220"/>
      <c r="M593" s="220"/>
      <c r="N593" s="220"/>
      <c r="O593" s="220"/>
      <c r="P593" s="210">
        <f t="shared" si="29"/>
        <v>1159</v>
      </c>
    </row>
    <row r="594" spans="1:16" x14ac:dyDescent="0.2">
      <c r="A594" s="216">
        <v>594</v>
      </c>
      <c r="B594" s="255">
        <v>67.78</v>
      </c>
      <c r="C594" s="210">
        <f>'soust.uk.JMK př.č.2'!$O$75+'soust.uk.JMK př.č.2'!$P$75</f>
        <v>18172</v>
      </c>
      <c r="D594" s="210">
        <f>'soust.uk.JMK př.č.2'!$L$75</f>
        <v>72</v>
      </c>
      <c r="E594" s="210">
        <f t="shared" si="27"/>
        <v>4447</v>
      </c>
      <c r="F594" s="210">
        <f t="shared" si="28"/>
        <v>3217</v>
      </c>
      <c r="G594" s="248"/>
      <c r="H594" s="249"/>
      <c r="I594" s="262"/>
      <c r="J594" s="262"/>
      <c r="K594" s="217"/>
      <c r="L594" s="220"/>
      <c r="M594" s="220"/>
      <c r="N594" s="220"/>
      <c r="O594" s="220"/>
      <c r="P594" s="210">
        <f t="shared" si="29"/>
        <v>1158</v>
      </c>
    </row>
    <row r="595" spans="1:16" x14ac:dyDescent="0.2">
      <c r="A595" s="216">
        <v>595</v>
      </c>
      <c r="B595" s="255">
        <v>67.8</v>
      </c>
      <c r="C595" s="210">
        <f>'soust.uk.JMK př.č.2'!$O$75+'soust.uk.JMK př.č.2'!$P$75</f>
        <v>18172</v>
      </c>
      <c r="D595" s="210">
        <f>'soust.uk.JMK př.č.2'!$L$75</f>
        <v>72</v>
      </c>
      <c r="E595" s="210">
        <f t="shared" si="27"/>
        <v>4446</v>
      </c>
      <c r="F595" s="210">
        <f t="shared" si="28"/>
        <v>3216</v>
      </c>
      <c r="G595" s="248"/>
      <c r="H595" s="249"/>
      <c r="I595" s="262"/>
      <c r="J595" s="262"/>
      <c r="K595" s="217"/>
      <c r="L595" s="220"/>
      <c r="M595" s="220"/>
      <c r="N595" s="220"/>
      <c r="O595" s="220"/>
      <c r="P595" s="210">
        <f t="shared" si="29"/>
        <v>1158</v>
      </c>
    </row>
    <row r="596" spans="1:16" x14ac:dyDescent="0.2">
      <c r="A596" s="216">
        <v>596</v>
      </c>
      <c r="B596" s="255">
        <v>67.819999999999993</v>
      </c>
      <c r="C596" s="210">
        <f>'soust.uk.JMK př.č.2'!$O$75+'soust.uk.JMK př.č.2'!$P$75</f>
        <v>18172</v>
      </c>
      <c r="D596" s="210">
        <f>'soust.uk.JMK př.č.2'!$L$75</f>
        <v>72</v>
      </c>
      <c r="E596" s="210">
        <f t="shared" si="27"/>
        <v>4444</v>
      </c>
      <c r="F596" s="210">
        <f t="shared" si="28"/>
        <v>3215</v>
      </c>
      <c r="G596" s="248"/>
      <c r="H596" s="249"/>
      <c r="I596" s="262"/>
      <c r="J596" s="262"/>
      <c r="K596" s="217"/>
      <c r="L596" s="220"/>
      <c r="M596" s="220"/>
      <c r="N596" s="220"/>
      <c r="O596" s="220"/>
      <c r="P596" s="210">
        <f t="shared" si="29"/>
        <v>1157</v>
      </c>
    </row>
    <row r="597" spans="1:16" x14ac:dyDescent="0.2">
      <c r="A597" s="216">
        <v>597</v>
      </c>
      <c r="B597" s="255">
        <v>67.84</v>
      </c>
      <c r="C597" s="210">
        <f>'soust.uk.JMK př.č.2'!$O$75+'soust.uk.JMK př.č.2'!$P$75</f>
        <v>18172</v>
      </c>
      <c r="D597" s="210">
        <f>'soust.uk.JMK př.č.2'!$L$75</f>
        <v>72</v>
      </c>
      <c r="E597" s="210">
        <f t="shared" si="27"/>
        <v>4443</v>
      </c>
      <c r="F597" s="210">
        <f t="shared" si="28"/>
        <v>3214</v>
      </c>
      <c r="G597" s="248"/>
      <c r="H597" s="249"/>
      <c r="I597" s="262"/>
      <c r="J597" s="262"/>
      <c r="K597" s="217"/>
      <c r="L597" s="220"/>
      <c r="M597" s="220"/>
      <c r="N597" s="220"/>
      <c r="O597" s="220"/>
      <c r="P597" s="210">
        <f t="shared" si="29"/>
        <v>1157</v>
      </c>
    </row>
    <row r="598" spans="1:16" x14ac:dyDescent="0.2">
      <c r="A598" s="216">
        <v>598</v>
      </c>
      <c r="B598" s="255">
        <v>67.86</v>
      </c>
      <c r="C598" s="210">
        <f>'soust.uk.JMK př.č.2'!$O$75+'soust.uk.JMK př.č.2'!$P$75</f>
        <v>18172</v>
      </c>
      <c r="D598" s="210">
        <f>'soust.uk.JMK př.č.2'!$L$75</f>
        <v>72</v>
      </c>
      <c r="E598" s="210">
        <f t="shared" si="27"/>
        <v>4442</v>
      </c>
      <c r="F598" s="210">
        <f t="shared" si="28"/>
        <v>3213</v>
      </c>
      <c r="G598" s="248"/>
      <c r="H598" s="249"/>
      <c r="I598" s="262"/>
      <c r="J598" s="262"/>
      <c r="K598" s="217"/>
      <c r="L598" s="220"/>
      <c r="M598" s="220"/>
      <c r="N598" s="220"/>
      <c r="O598" s="220"/>
      <c r="P598" s="210">
        <f t="shared" si="29"/>
        <v>1157</v>
      </c>
    </row>
    <row r="599" spans="1:16" x14ac:dyDescent="0.2">
      <c r="A599" s="216">
        <v>599</v>
      </c>
      <c r="B599" s="255">
        <v>67.88</v>
      </c>
      <c r="C599" s="210">
        <f>'soust.uk.JMK př.č.2'!$O$75+'soust.uk.JMK př.č.2'!$P$75</f>
        <v>18172</v>
      </c>
      <c r="D599" s="210">
        <f>'soust.uk.JMK př.č.2'!$L$75</f>
        <v>72</v>
      </c>
      <c r="E599" s="210">
        <f t="shared" si="27"/>
        <v>4440</v>
      </c>
      <c r="F599" s="210">
        <f t="shared" si="28"/>
        <v>3212</v>
      </c>
      <c r="G599" s="248"/>
      <c r="H599" s="249"/>
      <c r="I599" s="262"/>
      <c r="J599" s="262"/>
      <c r="K599" s="217"/>
      <c r="L599" s="220"/>
      <c r="M599" s="220"/>
      <c r="N599" s="220"/>
      <c r="O599" s="220"/>
      <c r="P599" s="210">
        <f t="shared" si="29"/>
        <v>1156</v>
      </c>
    </row>
    <row r="600" spans="1:16" x14ac:dyDescent="0.2">
      <c r="A600" s="216">
        <v>600</v>
      </c>
      <c r="B600" s="255">
        <v>67.900000000000006</v>
      </c>
      <c r="C600" s="210">
        <f>'soust.uk.JMK př.č.2'!$O$75+'soust.uk.JMK př.č.2'!$P$75</f>
        <v>18172</v>
      </c>
      <c r="D600" s="210">
        <f>'soust.uk.JMK př.č.2'!$L$75</f>
        <v>72</v>
      </c>
      <c r="E600" s="210">
        <f t="shared" si="27"/>
        <v>4440</v>
      </c>
      <c r="F600" s="210">
        <f t="shared" si="28"/>
        <v>3212</v>
      </c>
      <c r="G600" s="248"/>
      <c r="H600" s="249"/>
      <c r="I600" s="262"/>
      <c r="J600" s="262"/>
      <c r="K600" s="217"/>
      <c r="L600" s="220"/>
      <c r="M600" s="220"/>
      <c r="N600" s="220"/>
      <c r="O600" s="220"/>
      <c r="P600" s="210">
        <f t="shared" si="29"/>
        <v>1156</v>
      </c>
    </row>
    <row r="601" spans="1:16" x14ac:dyDescent="0.2">
      <c r="A601" s="216">
        <v>601</v>
      </c>
      <c r="B601" s="255">
        <v>67.92</v>
      </c>
      <c r="C601" s="210">
        <f>'soust.uk.JMK př.č.2'!$O$75+'soust.uk.JMK př.č.2'!$P$75</f>
        <v>18172</v>
      </c>
      <c r="D601" s="210">
        <f>'soust.uk.JMK př.č.2'!$L$75</f>
        <v>72</v>
      </c>
      <c r="E601" s="210">
        <f t="shared" si="27"/>
        <v>4439</v>
      </c>
      <c r="F601" s="210">
        <f t="shared" si="28"/>
        <v>3211</v>
      </c>
      <c r="G601" s="248"/>
      <c r="H601" s="249"/>
      <c r="I601" s="262"/>
      <c r="J601" s="262"/>
      <c r="K601" s="217"/>
      <c r="L601" s="220"/>
      <c r="M601" s="220"/>
      <c r="N601" s="220"/>
      <c r="O601" s="220"/>
      <c r="P601" s="210">
        <f t="shared" si="29"/>
        <v>1156</v>
      </c>
    </row>
    <row r="602" spans="1:16" x14ac:dyDescent="0.2">
      <c r="A602" s="216">
        <v>602</v>
      </c>
      <c r="B602" s="255">
        <v>67.94</v>
      </c>
      <c r="C602" s="210">
        <f>'soust.uk.JMK př.č.2'!$O$75+'soust.uk.JMK př.č.2'!$P$75</f>
        <v>18172</v>
      </c>
      <c r="D602" s="210">
        <f>'soust.uk.JMK př.č.2'!$L$75</f>
        <v>72</v>
      </c>
      <c r="E602" s="210">
        <f t="shared" si="27"/>
        <v>4438</v>
      </c>
      <c r="F602" s="210">
        <f t="shared" si="28"/>
        <v>3210</v>
      </c>
      <c r="G602" s="248"/>
      <c r="H602" s="249"/>
      <c r="I602" s="262"/>
      <c r="J602" s="262"/>
      <c r="K602" s="217"/>
      <c r="L602" s="220"/>
      <c r="M602" s="220"/>
      <c r="N602" s="220"/>
      <c r="O602" s="220"/>
      <c r="P602" s="210">
        <f t="shared" si="29"/>
        <v>1156</v>
      </c>
    </row>
    <row r="603" spans="1:16" x14ac:dyDescent="0.2">
      <c r="A603" s="216">
        <v>603</v>
      </c>
      <c r="B603" s="255">
        <v>67.97</v>
      </c>
      <c r="C603" s="210">
        <f>'soust.uk.JMK př.č.2'!$O$75+'soust.uk.JMK př.č.2'!$P$75</f>
        <v>18172</v>
      </c>
      <c r="D603" s="210">
        <f>'soust.uk.JMK př.č.2'!$L$75</f>
        <v>72</v>
      </c>
      <c r="E603" s="210">
        <f t="shared" si="27"/>
        <v>4435</v>
      </c>
      <c r="F603" s="210">
        <f t="shared" si="28"/>
        <v>3208</v>
      </c>
      <c r="G603" s="248"/>
      <c r="H603" s="249"/>
      <c r="I603" s="262"/>
      <c r="J603" s="262"/>
      <c r="K603" s="217"/>
      <c r="L603" s="220"/>
      <c r="M603" s="220"/>
      <c r="N603" s="220"/>
      <c r="O603" s="220"/>
      <c r="P603" s="210">
        <f t="shared" si="29"/>
        <v>1155</v>
      </c>
    </row>
    <row r="604" spans="1:16" x14ac:dyDescent="0.2">
      <c r="A604" s="216">
        <v>604</v>
      </c>
      <c r="B604" s="255">
        <v>67.989999999999995</v>
      </c>
      <c r="C604" s="210">
        <f>'soust.uk.JMK př.č.2'!$O$75+'soust.uk.JMK př.č.2'!$P$75</f>
        <v>18172</v>
      </c>
      <c r="D604" s="210">
        <f>'soust.uk.JMK př.č.2'!$L$75</f>
        <v>72</v>
      </c>
      <c r="E604" s="210">
        <f t="shared" si="27"/>
        <v>4434</v>
      </c>
      <c r="F604" s="210">
        <f t="shared" si="28"/>
        <v>3207</v>
      </c>
      <c r="G604" s="248"/>
      <c r="H604" s="249"/>
      <c r="I604" s="262"/>
      <c r="J604" s="262"/>
      <c r="K604" s="217"/>
      <c r="L604" s="220"/>
      <c r="M604" s="220"/>
      <c r="N604" s="220"/>
      <c r="O604" s="220"/>
      <c r="P604" s="210">
        <f t="shared" si="29"/>
        <v>1155</v>
      </c>
    </row>
    <row r="605" spans="1:16" x14ac:dyDescent="0.2">
      <c r="A605" s="216">
        <v>605</v>
      </c>
      <c r="B605" s="255">
        <v>68.010000000000005</v>
      </c>
      <c r="C605" s="210">
        <f>'soust.uk.JMK př.č.2'!$O$75+'soust.uk.JMK př.č.2'!$P$75</f>
        <v>18172</v>
      </c>
      <c r="D605" s="210">
        <f>'soust.uk.JMK př.č.2'!$L$75</f>
        <v>72</v>
      </c>
      <c r="E605" s="210">
        <f t="shared" si="27"/>
        <v>4432</v>
      </c>
      <c r="F605" s="210">
        <f t="shared" si="28"/>
        <v>3206</v>
      </c>
      <c r="G605" s="248"/>
      <c r="H605" s="249"/>
      <c r="I605" s="262"/>
      <c r="J605" s="262"/>
      <c r="K605" s="217"/>
      <c r="L605" s="220"/>
      <c r="M605" s="220"/>
      <c r="N605" s="220"/>
      <c r="O605" s="220"/>
      <c r="P605" s="210">
        <f t="shared" si="29"/>
        <v>1154</v>
      </c>
    </row>
    <row r="606" spans="1:16" x14ac:dyDescent="0.2">
      <c r="A606" s="216">
        <v>606</v>
      </c>
      <c r="B606" s="255">
        <v>68.03</v>
      </c>
      <c r="C606" s="210">
        <f>'soust.uk.JMK př.č.2'!$O$75+'soust.uk.JMK př.č.2'!$P$75</f>
        <v>18172</v>
      </c>
      <c r="D606" s="210">
        <f>'soust.uk.JMK př.č.2'!$L$75</f>
        <v>72</v>
      </c>
      <c r="E606" s="210">
        <f t="shared" si="27"/>
        <v>4431</v>
      </c>
      <c r="F606" s="210">
        <f t="shared" si="28"/>
        <v>3205</v>
      </c>
      <c r="G606" s="248"/>
      <c r="H606" s="249"/>
      <c r="I606" s="262"/>
      <c r="J606" s="262"/>
      <c r="K606" s="217"/>
      <c r="L606" s="220"/>
      <c r="M606" s="220"/>
      <c r="N606" s="220"/>
      <c r="O606" s="220"/>
      <c r="P606" s="210">
        <f t="shared" si="29"/>
        <v>1154</v>
      </c>
    </row>
    <row r="607" spans="1:16" x14ac:dyDescent="0.2">
      <c r="A607" s="216">
        <v>607</v>
      </c>
      <c r="B607" s="255">
        <v>68.05</v>
      </c>
      <c r="C607" s="210">
        <f>'soust.uk.JMK př.č.2'!$O$75+'soust.uk.JMK př.č.2'!$P$75</f>
        <v>18172</v>
      </c>
      <c r="D607" s="210">
        <f>'soust.uk.JMK př.č.2'!$L$75</f>
        <v>72</v>
      </c>
      <c r="E607" s="210">
        <f t="shared" si="27"/>
        <v>4429</v>
      </c>
      <c r="F607" s="210">
        <f t="shared" si="28"/>
        <v>3204</v>
      </c>
      <c r="G607" s="248"/>
      <c r="H607" s="249"/>
      <c r="I607" s="262"/>
      <c r="J607" s="262"/>
      <c r="K607" s="217"/>
      <c r="L607" s="220"/>
      <c r="M607" s="220"/>
      <c r="N607" s="220"/>
      <c r="O607" s="220"/>
      <c r="P607" s="210">
        <f t="shared" si="29"/>
        <v>1153</v>
      </c>
    </row>
    <row r="608" spans="1:16" x14ac:dyDescent="0.2">
      <c r="A608" s="216">
        <v>608</v>
      </c>
      <c r="B608" s="255">
        <v>68.069999999999993</v>
      </c>
      <c r="C608" s="210">
        <f>'soust.uk.JMK př.č.2'!$O$75+'soust.uk.JMK př.č.2'!$P$75</f>
        <v>18172</v>
      </c>
      <c r="D608" s="210">
        <f>'soust.uk.JMK př.č.2'!$L$75</f>
        <v>72</v>
      </c>
      <c r="E608" s="210">
        <f t="shared" si="27"/>
        <v>4429</v>
      </c>
      <c r="F608" s="210">
        <f t="shared" si="28"/>
        <v>3204</v>
      </c>
      <c r="G608" s="248"/>
      <c r="H608" s="249"/>
      <c r="I608" s="262"/>
      <c r="J608" s="262"/>
      <c r="K608" s="217"/>
      <c r="L608" s="220"/>
      <c r="M608" s="220"/>
      <c r="N608" s="220"/>
      <c r="O608" s="220"/>
      <c r="P608" s="210">
        <f t="shared" si="29"/>
        <v>1153</v>
      </c>
    </row>
    <row r="609" spans="1:16" x14ac:dyDescent="0.2">
      <c r="A609" s="216">
        <v>609</v>
      </c>
      <c r="B609" s="255">
        <v>68.09</v>
      </c>
      <c r="C609" s="210">
        <f>'soust.uk.JMK př.č.2'!$O$75+'soust.uk.JMK př.č.2'!$P$75</f>
        <v>18172</v>
      </c>
      <c r="D609" s="210">
        <f>'soust.uk.JMK př.č.2'!$L$75</f>
        <v>72</v>
      </c>
      <c r="E609" s="210">
        <f t="shared" si="27"/>
        <v>4428</v>
      </c>
      <c r="F609" s="210">
        <f t="shared" si="28"/>
        <v>3203</v>
      </c>
      <c r="G609" s="248"/>
      <c r="H609" s="249"/>
      <c r="I609" s="262"/>
      <c r="J609" s="262"/>
      <c r="K609" s="217"/>
      <c r="L609" s="220"/>
      <c r="M609" s="220"/>
      <c r="N609" s="220"/>
      <c r="O609" s="220"/>
      <c r="P609" s="210">
        <f t="shared" si="29"/>
        <v>1153</v>
      </c>
    </row>
    <row r="610" spans="1:16" x14ac:dyDescent="0.2">
      <c r="A610" s="216">
        <v>610</v>
      </c>
      <c r="B610" s="255">
        <v>68.11</v>
      </c>
      <c r="C610" s="210">
        <f>'soust.uk.JMK př.č.2'!$O$75+'soust.uk.JMK př.č.2'!$P$75</f>
        <v>18172</v>
      </c>
      <c r="D610" s="210">
        <f>'soust.uk.JMK př.č.2'!$L$75</f>
        <v>72</v>
      </c>
      <c r="E610" s="210">
        <f t="shared" si="27"/>
        <v>4427</v>
      </c>
      <c r="F610" s="210">
        <f t="shared" si="28"/>
        <v>3202</v>
      </c>
      <c r="G610" s="248"/>
      <c r="H610" s="249"/>
      <c r="I610" s="262"/>
      <c r="J610" s="262"/>
      <c r="K610" s="217"/>
      <c r="L610" s="220"/>
      <c r="M610" s="220"/>
      <c r="N610" s="220"/>
      <c r="O610" s="220"/>
      <c r="P610" s="210">
        <f t="shared" si="29"/>
        <v>1153</v>
      </c>
    </row>
    <row r="611" spans="1:16" x14ac:dyDescent="0.2">
      <c r="A611" s="216">
        <v>611</v>
      </c>
      <c r="B611" s="255">
        <v>68.13</v>
      </c>
      <c r="C611" s="210">
        <f>'soust.uk.JMK př.č.2'!$O$75+'soust.uk.JMK př.č.2'!$P$75</f>
        <v>18172</v>
      </c>
      <c r="D611" s="210">
        <f>'soust.uk.JMK př.č.2'!$L$75</f>
        <v>72</v>
      </c>
      <c r="E611" s="210">
        <f t="shared" si="27"/>
        <v>4425</v>
      </c>
      <c r="F611" s="210">
        <f t="shared" si="28"/>
        <v>3201</v>
      </c>
      <c r="G611" s="248"/>
      <c r="H611" s="249"/>
      <c r="I611" s="262"/>
      <c r="J611" s="262"/>
      <c r="K611" s="217"/>
      <c r="L611" s="220"/>
      <c r="M611" s="220"/>
      <c r="N611" s="220"/>
      <c r="O611" s="220"/>
      <c r="P611" s="210">
        <f t="shared" si="29"/>
        <v>1152</v>
      </c>
    </row>
    <row r="612" spans="1:16" x14ac:dyDescent="0.2">
      <c r="A612" s="216">
        <v>612</v>
      </c>
      <c r="B612" s="255">
        <v>68.150000000000006</v>
      </c>
      <c r="C612" s="210">
        <f>'soust.uk.JMK př.č.2'!$O$75+'soust.uk.JMK př.č.2'!$P$75</f>
        <v>18172</v>
      </c>
      <c r="D612" s="210">
        <f>'soust.uk.JMK př.č.2'!$L$75</f>
        <v>72</v>
      </c>
      <c r="E612" s="210">
        <f t="shared" si="27"/>
        <v>4424</v>
      </c>
      <c r="F612" s="210">
        <f t="shared" si="28"/>
        <v>3200</v>
      </c>
      <c r="G612" s="248"/>
      <c r="H612" s="249"/>
      <c r="I612" s="262"/>
      <c r="J612" s="262"/>
      <c r="K612" s="217"/>
      <c r="L612" s="220"/>
      <c r="M612" s="220"/>
      <c r="N612" s="220"/>
      <c r="O612" s="220"/>
      <c r="P612" s="210">
        <f t="shared" si="29"/>
        <v>1152</v>
      </c>
    </row>
    <row r="613" spans="1:16" x14ac:dyDescent="0.2">
      <c r="A613" s="216">
        <v>613</v>
      </c>
      <c r="B613" s="255">
        <v>68.17</v>
      </c>
      <c r="C613" s="210">
        <f>'soust.uk.JMK př.č.2'!$O$75+'soust.uk.JMK př.č.2'!$P$75</f>
        <v>18172</v>
      </c>
      <c r="D613" s="210">
        <f>'soust.uk.JMK př.č.2'!$L$75</f>
        <v>72</v>
      </c>
      <c r="E613" s="210">
        <f t="shared" si="27"/>
        <v>4423</v>
      </c>
      <c r="F613" s="210">
        <f t="shared" si="28"/>
        <v>3199</v>
      </c>
      <c r="G613" s="248"/>
      <c r="H613" s="249"/>
      <c r="I613" s="262"/>
      <c r="J613" s="262"/>
      <c r="K613" s="217"/>
      <c r="L613" s="220"/>
      <c r="M613" s="220"/>
      <c r="N613" s="220"/>
      <c r="O613" s="220"/>
      <c r="P613" s="210">
        <f t="shared" si="29"/>
        <v>1152</v>
      </c>
    </row>
    <row r="614" spans="1:16" x14ac:dyDescent="0.2">
      <c r="A614" s="216">
        <v>614</v>
      </c>
      <c r="B614" s="255">
        <v>68.2</v>
      </c>
      <c r="C614" s="210">
        <f>'soust.uk.JMK př.č.2'!$O$75+'soust.uk.JMK př.č.2'!$P$75</f>
        <v>18172</v>
      </c>
      <c r="D614" s="210">
        <f>'soust.uk.JMK př.č.2'!$L$75</f>
        <v>72</v>
      </c>
      <c r="E614" s="210">
        <f t="shared" si="27"/>
        <v>4420</v>
      </c>
      <c r="F614" s="210">
        <f t="shared" si="28"/>
        <v>3197</v>
      </c>
      <c r="G614" s="248"/>
      <c r="H614" s="249"/>
      <c r="I614" s="262"/>
      <c r="J614" s="262"/>
      <c r="K614" s="217"/>
      <c r="L614" s="220"/>
      <c r="M614" s="220"/>
      <c r="N614" s="220"/>
      <c r="O614" s="220"/>
      <c r="P614" s="210">
        <f t="shared" si="29"/>
        <v>1151</v>
      </c>
    </row>
    <row r="615" spans="1:16" x14ac:dyDescent="0.2">
      <c r="A615" s="216">
        <v>615</v>
      </c>
      <c r="B615" s="255">
        <v>68.22</v>
      </c>
      <c r="C615" s="210">
        <f>'soust.uk.JMK př.č.2'!$O$75+'soust.uk.JMK př.č.2'!$P$75</f>
        <v>18172</v>
      </c>
      <c r="D615" s="210">
        <f>'soust.uk.JMK př.č.2'!$L$75</f>
        <v>72</v>
      </c>
      <c r="E615" s="210">
        <f t="shared" si="27"/>
        <v>4419</v>
      </c>
      <c r="F615" s="210">
        <f t="shared" si="28"/>
        <v>3196</v>
      </c>
      <c r="G615" s="248"/>
      <c r="H615" s="249"/>
      <c r="I615" s="262"/>
      <c r="J615" s="262"/>
      <c r="K615" s="217"/>
      <c r="L615" s="220"/>
      <c r="M615" s="220"/>
      <c r="N615" s="220"/>
      <c r="O615" s="220"/>
      <c r="P615" s="210">
        <f t="shared" si="29"/>
        <v>1151</v>
      </c>
    </row>
    <row r="616" spans="1:16" x14ac:dyDescent="0.2">
      <c r="A616" s="216">
        <v>616</v>
      </c>
      <c r="B616" s="255">
        <v>68.239999999999995</v>
      </c>
      <c r="C616" s="210">
        <f>'soust.uk.JMK př.č.2'!$O$75+'soust.uk.JMK př.č.2'!$P$75</f>
        <v>18172</v>
      </c>
      <c r="D616" s="210">
        <f>'soust.uk.JMK př.č.2'!$L$75</f>
        <v>72</v>
      </c>
      <c r="E616" s="210">
        <f t="shared" si="27"/>
        <v>4419</v>
      </c>
      <c r="F616" s="210">
        <f t="shared" si="28"/>
        <v>3196</v>
      </c>
      <c r="G616" s="248"/>
      <c r="H616" s="249"/>
      <c r="I616" s="262"/>
      <c r="J616" s="262"/>
      <c r="K616" s="217"/>
      <c r="L616" s="220"/>
      <c r="M616" s="220"/>
      <c r="N616" s="220"/>
      <c r="O616" s="220"/>
      <c r="P616" s="210">
        <f t="shared" si="29"/>
        <v>1151</v>
      </c>
    </row>
    <row r="617" spans="1:16" x14ac:dyDescent="0.2">
      <c r="A617" s="216">
        <v>617</v>
      </c>
      <c r="B617" s="255">
        <v>68.260000000000005</v>
      </c>
      <c r="C617" s="210">
        <f>'soust.uk.JMK př.č.2'!$O$75+'soust.uk.JMK př.č.2'!$P$75</f>
        <v>18172</v>
      </c>
      <c r="D617" s="210">
        <f>'soust.uk.JMK př.č.2'!$L$75</f>
        <v>72</v>
      </c>
      <c r="E617" s="210">
        <f t="shared" si="27"/>
        <v>4417</v>
      </c>
      <c r="F617" s="210">
        <f t="shared" si="28"/>
        <v>3195</v>
      </c>
      <c r="G617" s="248"/>
      <c r="H617" s="249"/>
      <c r="I617" s="262"/>
      <c r="J617" s="262"/>
      <c r="K617" s="217"/>
      <c r="L617" s="220"/>
      <c r="M617" s="220"/>
      <c r="N617" s="220"/>
      <c r="O617" s="220"/>
      <c r="P617" s="210">
        <f t="shared" si="29"/>
        <v>1150</v>
      </c>
    </row>
    <row r="618" spans="1:16" x14ac:dyDescent="0.2">
      <c r="A618" s="216">
        <v>618</v>
      </c>
      <c r="B618" s="255">
        <v>68.28</v>
      </c>
      <c r="C618" s="210">
        <f>'soust.uk.JMK př.č.2'!$O$75+'soust.uk.JMK př.č.2'!$P$75</f>
        <v>18172</v>
      </c>
      <c r="D618" s="210">
        <f>'soust.uk.JMK př.č.2'!$L$75</f>
        <v>72</v>
      </c>
      <c r="E618" s="210">
        <f t="shared" si="27"/>
        <v>4416</v>
      </c>
      <c r="F618" s="210">
        <f t="shared" si="28"/>
        <v>3194</v>
      </c>
      <c r="G618" s="248"/>
      <c r="H618" s="249"/>
      <c r="I618" s="262"/>
      <c r="J618" s="262"/>
      <c r="K618" s="217"/>
      <c r="L618" s="220"/>
      <c r="M618" s="220"/>
      <c r="N618" s="220"/>
      <c r="O618" s="220"/>
      <c r="P618" s="210">
        <f t="shared" si="29"/>
        <v>1150</v>
      </c>
    </row>
    <row r="619" spans="1:16" x14ac:dyDescent="0.2">
      <c r="A619" s="216">
        <v>619</v>
      </c>
      <c r="B619" s="255">
        <v>68.3</v>
      </c>
      <c r="C619" s="210">
        <f>'soust.uk.JMK př.č.2'!$O$75+'soust.uk.JMK př.č.2'!$P$75</f>
        <v>18172</v>
      </c>
      <c r="D619" s="210">
        <f>'soust.uk.JMK př.č.2'!$L$75</f>
        <v>72</v>
      </c>
      <c r="E619" s="210">
        <f t="shared" si="27"/>
        <v>4414</v>
      </c>
      <c r="F619" s="210">
        <f t="shared" si="28"/>
        <v>3193</v>
      </c>
      <c r="G619" s="248"/>
      <c r="H619" s="249"/>
      <c r="I619" s="262"/>
      <c r="J619" s="262"/>
      <c r="K619" s="217"/>
      <c r="L619" s="220"/>
      <c r="M619" s="220"/>
      <c r="N619" s="220"/>
      <c r="O619" s="220"/>
      <c r="P619" s="210">
        <f t="shared" si="29"/>
        <v>1149</v>
      </c>
    </row>
    <row r="620" spans="1:16" x14ac:dyDescent="0.2">
      <c r="A620" s="216">
        <v>620</v>
      </c>
      <c r="B620" s="255">
        <v>68.319999999999993</v>
      </c>
      <c r="C620" s="210">
        <f>'soust.uk.JMK př.č.2'!$O$75+'soust.uk.JMK př.č.2'!$P$75</f>
        <v>18172</v>
      </c>
      <c r="D620" s="210">
        <f>'soust.uk.JMK př.č.2'!$L$75</f>
        <v>72</v>
      </c>
      <c r="E620" s="210">
        <f t="shared" si="27"/>
        <v>4413</v>
      </c>
      <c r="F620" s="210">
        <f t="shared" si="28"/>
        <v>3192</v>
      </c>
      <c r="G620" s="248"/>
      <c r="H620" s="249"/>
      <c r="I620" s="262"/>
      <c r="J620" s="262"/>
      <c r="K620" s="217"/>
      <c r="L620" s="220"/>
      <c r="M620" s="220"/>
      <c r="N620" s="220"/>
      <c r="O620" s="220"/>
      <c r="P620" s="210">
        <f t="shared" si="29"/>
        <v>1149</v>
      </c>
    </row>
    <row r="621" spans="1:16" x14ac:dyDescent="0.2">
      <c r="A621" s="216">
        <v>621</v>
      </c>
      <c r="B621" s="255">
        <v>68.34</v>
      </c>
      <c r="C621" s="210">
        <f>'soust.uk.JMK př.č.2'!$O$75+'soust.uk.JMK př.č.2'!$P$75</f>
        <v>18172</v>
      </c>
      <c r="D621" s="210">
        <f>'soust.uk.JMK př.č.2'!$L$75</f>
        <v>72</v>
      </c>
      <c r="E621" s="210">
        <f t="shared" si="27"/>
        <v>4412</v>
      </c>
      <c r="F621" s="210">
        <f t="shared" si="28"/>
        <v>3191</v>
      </c>
      <c r="G621" s="248"/>
      <c r="H621" s="249"/>
      <c r="I621" s="262"/>
      <c r="J621" s="262"/>
      <c r="K621" s="217"/>
      <c r="L621" s="220"/>
      <c r="M621" s="220"/>
      <c r="N621" s="220"/>
      <c r="O621" s="220"/>
      <c r="P621" s="210">
        <f t="shared" si="29"/>
        <v>1149</v>
      </c>
    </row>
    <row r="622" spans="1:16" x14ac:dyDescent="0.2">
      <c r="A622" s="216">
        <v>622</v>
      </c>
      <c r="B622" s="255">
        <v>68.36</v>
      </c>
      <c r="C622" s="210">
        <f>'soust.uk.JMK př.č.2'!$O$75+'soust.uk.JMK př.č.2'!$P$75</f>
        <v>18172</v>
      </c>
      <c r="D622" s="210">
        <f>'soust.uk.JMK př.č.2'!$L$75</f>
        <v>72</v>
      </c>
      <c r="E622" s="210">
        <f t="shared" si="27"/>
        <v>4410</v>
      </c>
      <c r="F622" s="210">
        <f t="shared" si="28"/>
        <v>3190</v>
      </c>
      <c r="G622" s="248"/>
      <c r="H622" s="249"/>
      <c r="I622" s="262"/>
      <c r="J622" s="262"/>
      <c r="K622" s="217"/>
      <c r="L622" s="220"/>
      <c r="M622" s="220"/>
      <c r="N622" s="220"/>
      <c r="O622" s="220"/>
      <c r="P622" s="210">
        <f t="shared" si="29"/>
        <v>1148</v>
      </c>
    </row>
    <row r="623" spans="1:16" x14ac:dyDescent="0.2">
      <c r="A623" s="216">
        <v>623</v>
      </c>
      <c r="B623" s="255">
        <v>68.38</v>
      </c>
      <c r="C623" s="210">
        <f>'soust.uk.JMK př.č.2'!$O$75+'soust.uk.JMK př.č.2'!$P$75</f>
        <v>18172</v>
      </c>
      <c r="D623" s="210">
        <f>'soust.uk.JMK př.č.2'!$L$75</f>
        <v>72</v>
      </c>
      <c r="E623" s="210">
        <f t="shared" si="27"/>
        <v>4409</v>
      </c>
      <c r="F623" s="210">
        <f t="shared" si="28"/>
        <v>3189</v>
      </c>
      <c r="G623" s="248"/>
      <c r="H623" s="249"/>
      <c r="I623" s="262"/>
      <c r="J623" s="262"/>
      <c r="K623" s="217"/>
      <c r="L623" s="220"/>
      <c r="M623" s="220"/>
      <c r="N623" s="220"/>
      <c r="O623" s="220"/>
      <c r="P623" s="210">
        <f t="shared" si="29"/>
        <v>1148</v>
      </c>
    </row>
    <row r="624" spans="1:16" x14ac:dyDescent="0.2">
      <c r="A624" s="216">
        <v>624</v>
      </c>
      <c r="B624" s="255">
        <v>68.400000000000006</v>
      </c>
      <c r="C624" s="210">
        <f>'soust.uk.JMK př.č.2'!$O$75+'soust.uk.JMK př.č.2'!$P$75</f>
        <v>18172</v>
      </c>
      <c r="D624" s="210">
        <f>'soust.uk.JMK př.č.2'!$L$75</f>
        <v>72</v>
      </c>
      <c r="E624" s="210">
        <f t="shared" si="27"/>
        <v>4408</v>
      </c>
      <c r="F624" s="210">
        <f t="shared" si="28"/>
        <v>3188</v>
      </c>
      <c r="G624" s="248"/>
      <c r="H624" s="249"/>
      <c r="I624" s="262"/>
      <c r="J624" s="262"/>
      <c r="K624" s="217"/>
      <c r="L624" s="220"/>
      <c r="M624" s="220"/>
      <c r="N624" s="220"/>
      <c r="O624" s="220"/>
      <c r="P624" s="210">
        <f t="shared" si="29"/>
        <v>1148</v>
      </c>
    </row>
    <row r="625" spans="1:16" x14ac:dyDescent="0.2">
      <c r="A625" s="216">
        <v>625</v>
      </c>
      <c r="B625" s="255">
        <v>68.42</v>
      </c>
      <c r="C625" s="210">
        <f>'soust.uk.JMK př.č.2'!$O$75+'soust.uk.JMK př.č.2'!$P$75</f>
        <v>18172</v>
      </c>
      <c r="D625" s="210">
        <f>'soust.uk.JMK př.č.2'!$L$75</f>
        <v>72</v>
      </c>
      <c r="E625" s="210">
        <f t="shared" si="27"/>
        <v>4406</v>
      </c>
      <c r="F625" s="210">
        <f t="shared" si="28"/>
        <v>3187</v>
      </c>
      <c r="G625" s="248"/>
      <c r="H625" s="249"/>
      <c r="I625" s="262"/>
      <c r="J625" s="262"/>
      <c r="K625" s="217"/>
      <c r="L625" s="220"/>
      <c r="M625" s="220"/>
      <c r="N625" s="220"/>
      <c r="O625" s="220"/>
      <c r="P625" s="210">
        <f t="shared" si="29"/>
        <v>1147</v>
      </c>
    </row>
    <row r="626" spans="1:16" x14ac:dyDescent="0.2">
      <c r="A626" s="216">
        <v>626</v>
      </c>
      <c r="B626" s="255">
        <v>68.44</v>
      </c>
      <c r="C626" s="210">
        <f>'soust.uk.JMK př.č.2'!$O$75+'soust.uk.JMK př.č.2'!$P$75</f>
        <v>18172</v>
      </c>
      <c r="D626" s="210">
        <f>'soust.uk.JMK př.č.2'!$L$75</f>
        <v>72</v>
      </c>
      <c r="E626" s="210">
        <f t="shared" si="27"/>
        <v>4405</v>
      </c>
      <c r="F626" s="210">
        <f t="shared" si="28"/>
        <v>3186</v>
      </c>
      <c r="G626" s="248"/>
      <c r="H626" s="249"/>
      <c r="I626" s="262"/>
      <c r="J626" s="262"/>
      <c r="K626" s="217"/>
      <c r="L626" s="220"/>
      <c r="M626" s="220"/>
      <c r="N626" s="220"/>
      <c r="O626" s="220"/>
      <c r="P626" s="210">
        <f t="shared" si="29"/>
        <v>1147</v>
      </c>
    </row>
    <row r="627" spans="1:16" x14ac:dyDescent="0.2">
      <c r="A627" s="216">
        <v>627</v>
      </c>
      <c r="B627" s="255">
        <v>68.459999999999994</v>
      </c>
      <c r="C627" s="210">
        <f>'soust.uk.JMK př.č.2'!$O$75+'soust.uk.JMK př.č.2'!$P$75</f>
        <v>18172</v>
      </c>
      <c r="D627" s="210">
        <f>'soust.uk.JMK př.č.2'!$L$75</f>
        <v>72</v>
      </c>
      <c r="E627" s="210">
        <f t="shared" si="27"/>
        <v>4404</v>
      </c>
      <c r="F627" s="210">
        <f t="shared" si="28"/>
        <v>3185</v>
      </c>
      <c r="G627" s="248"/>
      <c r="H627" s="249"/>
      <c r="I627" s="262"/>
      <c r="J627" s="262"/>
      <c r="K627" s="217"/>
      <c r="L627" s="220"/>
      <c r="M627" s="220"/>
      <c r="N627" s="220"/>
      <c r="O627" s="220"/>
      <c r="P627" s="210">
        <f t="shared" si="29"/>
        <v>1147</v>
      </c>
    </row>
    <row r="628" spans="1:16" x14ac:dyDescent="0.2">
      <c r="A628" s="216">
        <v>628</v>
      </c>
      <c r="B628" s="255">
        <v>68.48</v>
      </c>
      <c r="C628" s="210">
        <f>'soust.uk.JMK př.č.2'!$O$75+'soust.uk.JMK př.č.2'!$P$75</f>
        <v>18172</v>
      </c>
      <c r="D628" s="210">
        <f>'soust.uk.JMK př.č.2'!$L$75</f>
        <v>72</v>
      </c>
      <c r="E628" s="210">
        <f t="shared" si="27"/>
        <v>4402</v>
      </c>
      <c r="F628" s="210">
        <f t="shared" si="28"/>
        <v>3184</v>
      </c>
      <c r="G628" s="248"/>
      <c r="H628" s="249"/>
      <c r="I628" s="262"/>
      <c r="J628" s="262"/>
      <c r="K628" s="217"/>
      <c r="L628" s="220"/>
      <c r="M628" s="220"/>
      <c r="N628" s="220"/>
      <c r="O628" s="220"/>
      <c r="P628" s="210">
        <f t="shared" si="29"/>
        <v>1146</v>
      </c>
    </row>
    <row r="629" spans="1:16" x14ac:dyDescent="0.2">
      <c r="A629" s="216">
        <v>629</v>
      </c>
      <c r="B629" s="255">
        <v>68.510000000000005</v>
      </c>
      <c r="C629" s="210">
        <f>'soust.uk.JMK př.č.2'!$O$75+'soust.uk.JMK př.č.2'!$P$75</f>
        <v>18172</v>
      </c>
      <c r="D629" s="210">
        <f>'soust.uk.JMK př.č.2'!$L$75</f>
        <v>72</v>
      </c>
      <c r="E629" s="210">
        <f t="shared" si="27"/>
        <v>4401</v>
      </c>
      <c r="F629" s="210">
        <f t="shared" si="28"/>
        <v>3183</v>
      </c>
      <c r="G629" s="248"/>
      <c r="H629" s="249"/>
      <c r="I629" s="262"/>
      <c r="J629" s="262"/>
      <c r="K629" s="217"/>
      <c r="L629" s="220"/>
      <c r="M629" s="220"/>
      <c r="N629" s="220"/>
      <c r="O629" s="220"/>
      <c r="P629" s="210">
        <f t="shared" si="29"/>
        <v>1146</v>
      </c>
    </row>
    <row r="630" spans="1:16" x14ac:dyDescent="0.2">
      <c r="A630" s="216">
        <v>630</v>
      </c>
      <c r="B630" s="255">
        <v>68.53</v>
      </c>
      <c r="C630" s="210">
        <f>'soust.uk.JMK př.č.2'!$O$75+'soust.uk.JMK př.č.2'!$P$75</f>
        <v>18172</v>
      </c>
      <c r="D630" s="210">
        <f>'soust.uk.JMK př.č.2'!$L$75</f>
        <v>72</v>
      </c>
      <c r="E630" s="210">
        <f t="shared" si="27"/>
        <v>4400</v>
      </c>
      <c r="F630" s="210">
        <f t="shared" si="28"/>
        <v>3182</v>
      </c>
      <c r="G630" s="248"/>
      <c r="H630" s="249"/>
      <c r="I630" s="262"/>
      <c r="J630" s="262"/>
      <c r="K630" s="217"/>
      <c r="L630" s="220"/>
      <c r="M630" s="220"/>
      <c r="N630" s="220"/>
      <c r="O630" s="220"/>
      <c r="P630" s="210">
        <f t="shared" si="29"/>
        <v>1146</v>
      </c>
    </row>
    <row r="631" spans="1:16" x14ac:dyDescent="0.2">
      <c r="A631" s="216">
        <v>631</v>
      </c>
      <c r="B631" s="255">
        <v>68.55</v>
      </c>
      <c r="C631" s="210">
        <f>'soust.uk.JMK př.č.2'!$O$75+'soust.uk.JMK př.č.2'!$P$75</f>
        <v>18172</v>
      </c>
      <c r="D631" s="210">
        <f>'soust.uk.JMK př.č.2'!$L$75</f>
        <v>72</v>
      </c>
      <c r="E631" s="210">
        <f t="shared" si="27"/>
        <v>4398</v>
      </c>
      <c r="F631" s="210">
        <f t="shared" si="28"/>
        <v>3181</v>
      </c>
      <c r="G631" s="248"/>
      <c r="H631" s="249"/>
      <c r="I631" s="262"/>
      <c r="J631" s="262"/>
      <c r="K631" s="217"/>
      <c r="L631" s="220"/>
      <c r="M631" s="220"/>
      <c r="N631" s="220"/>
      <c r="O631" s="220"/>
      <c r="P631" s="210">
        <f t="shared" si="29"/>
        <v>1145</v>
      </c>
    </row>
    <row r="632" spans="1:16" x14ac:dyDescent="0.2">
      <c r="A632" s="216">
        <v>632</v>
      </c>
      <c r="B632" s="255">
        <v>68.569999999999993</v>
      </c>
      <c r="C632" s="210">
        <f>'soust.uk.JMK př.č.2'!$O$75+'soust.uk.JMK př.č.2'!$P$75</f>
        <v>18172</v>
      </c>
      <c r="D632" s="210">
        <f>'soust.uk.JMK př.č.2'!$L$75</f>
        <v>72</v>
      </c>
      <c r="E632" s="210">
        <f t="shared" si="27"/>
        <v>4397</v>
      </c>
      <c r="F632" s="210">
        <f t="shared" si="28"/>
        <v>3180</v>
      </c>
      <c r="G632" s="248"/>
      <c r="H632" s="249"/>
      <c r="I632" s="262"/>
      <c r="J632" s="262"/>
      <c r="K632" s="217"/>
      <c r="L632" s="220"/>
      <c r="M632" s="220"/>
      <c r="N632" s="220"/>
      <c r="O632" s="220"/>
      <c r="P632" s="210">
        <f t="shared" si="29"/>
        <v>1145</v>
      </c>
    </row>
    <row r="633" spans="1:16" x14ac:dyDescent="0.2">
      <c r="A633" s="216">
        <v>633</v>
      </c>
      <c r="B633" s="255">
        <v>68.59</v>
      </c>
      <c r="C633" s="210">
        <f>'soust.uk.JMK př.č.2'!$O$75+'soust.uk.JMK př.č.2'!$P$75</f>
        <v>18172</v>
      </c>
      <c r="D633" s="210">
        <f>'soust.uk.JMK př.č.2'!$L$75</f>
        <v>72</v>
      </c>
      <c r="E633" s="210">
        <f t="shared" si="27"/>
        <v>4395</v>
      </c>
      <c r="F633" s="210">
        <f t="shared" si="28"/>
        <v>3179</v>
      </c>
      <c r="G633" s="248"/>
      <c r="H633" s="249"/>
      <c r="I633" s="262"/>
      <c r="J633" s="262"/>
      <c r="K633" s="217"/>
      <c r="L633" s="220"/>
      <c r="M633" s="220"/>
      <c r="N633" s="220"/>
      <c r="O633" s="220"/>
      <c r="P633" s="210">
        <f t="shared" si="29"/>
        <v>1144</v>
      </c>
    </row>
    <row r="634" spans="1:16" x14ac:dyDescent="0.2">
      <c r="A634" s="216">
        <v>634</v>
      </c>
      <c r="B634" s="255">
        <v>68.61</v>
      </c>
      <c r="C634" s="210">
        <f>'soust.uk.JMK př.č.2'!$O$75+'soust.uk.JMK př.č.2'!$P$75</f>
        <v>18172</v>
      </c>
      <c r="D634" s="210">
        <f>'soust.uk.JMK př.č.2'!$L$75</f>
        <v>72</v>
      </c>
      <c r="E634" s="210">
        <f t="shared" si="27"/>
        <v>4394</v>
      </c>
      <c r="F634" s="210">
        <f t="shared" si="28"/>
        <v>3178</v>
      </c>
      <c r="G634" s="248"/>
      <c r="H634" s="249"/>
      <c r="I634" s="262"/>
      <c r="J634" s="262"/>
      <c r="K634" s="217"/>
      <c r="L634" s="220"/>
      <c r="M634" s="220"/>
      <c r="N634" s="220"/>
      <c r="O634" s="220"/>
      <c r="P634" s="210">
        <f t="shared" si="29"/>
        <v>1144</v>
      </c>
    </row>
    <row r="635" spans="1:16" x14ac:dyDescent="0.2">
      <c r="A635" s="216">
        <v>635</v>
      </c>
      <c r="B635" s="255">
        <v>68.63</v>
      </c>
      <c r="C635" s="210">
        <f>'soust.uk.JMK př.č.2'!$O$75+'soust.uk.JMK př.č.2'!$P$75</f>
        <v>18172</v>
      </c>
      <c r="D635" s="210">
        <f>'soust.uk.JMK př.č.2'!$L$75</f>
        <v>72</v>
      </c>
      <c r="E635" s="210">
        <f t="shared" si="27"/>
        <v>4393</v>
      </c>
      <c r="F635" s="210">
        <f t="shared" si="28"/>
        <v>3177</v>
      </c>
      <c r="G635" s="248"/>
      <c r="H635" s="249"/>
      <c r="I635" s="262"/>
      <c r="J635" s="262"/>
      <c r="K635" s="217"/>
      <c r="L635" s="220"/>
      <c r="M635" s="220"/>
      <c r="N635" s="220"/>
      <c r="O635" s="220"/>
      <c r="P635" s="210">
        <f t="shared" si="29"/>
        <v>1144</v>
      </c>
    </row>
    <row r="636" spans="1:16" x14ac:dyDescent="0.2">
      <c r="A636" s="216">
        <v>636</v>
      </c>
      <c r="B636" s="255">
        <v>68.650000000000006</v>
      </c>
      <c r="C636" s="210">
        <f>'soust.uk.JMK př.č.2'!$O$75+'soust.uk.JMK př.č.2'!$P$75</f>
        <v>18172</v>
      </c>
      <c r="D636" s="210">
        <f>'soust.uk.JMK př.č.2'!$L$75</f>
        <v>72</v>
      </c>
      <c r="E636" s="210">
        <f t="shared" si="27"/>
        <v>4391</v>
      </c>
      <c r="F636" s="210">
        <f t="shared" si="28"/>
        <v>3176</v>
      </c>
      <c r="G636" s="248"/>
      <c r="H636" s="249"/>
      <c r="I636" s="262"/>
      <c r="J636" s="262"/>
      <c r="K636" s="217"/>
      <c r="L636" s="220"/>
      <c r="M636" s="220"/>
      <c r="N636" s="220"/>
      <c r="O636" s="220"/>
      <c r="P636" s="210">
        <f t="shared" si="29"/>
        <v>1143</v>
      </c>
    </row>
    <row r="637" spans="1:16" x14ac:dyDescent="0.2">
      <c r="A637" s="216">
        <v>637</v>
      </c>
      <c r="B637" s="255">
        <v>68.67</v>
      </c>
      <c r="C637" s="210">
        <f>'soust.uk.JMK př.č.2'!$O$75+'soust.uk.JMK př.č.2'!$P$75</f>
        <v>18172</v>
      </c>
      <c r="D637" s="210">
        <f>'soust.uk.JMK př.č.2'!$L$75</f>
        <v>72</v>
      </c>
      <c r="E637" s="210">
        <f t="shared" si="27"/>
        <v>4391</v>
      </c>
      <c r="F637" s="210">
        <f t="shared" si="28"/>
        <v>3176</v>
      </c>
      <c r="G637" s="248"/>
      <c r="H637" s="249"/>
      <c r="I637" s="262"/>
      <c r="J637" s="262"/>
      <c r="K637" s="217"/>
      <c r="L637" s="220"/>
      <c r="M637" s="220"/>
      <c r="N637" s="220"/>
      <c r="O637" s="220"/>
      <c r="P637" s="210">
        <f t="shared" si="29"/>
        <v>1143</v>
      </c>
    </row>
    <row r="638" spans="1:16" x14ac:dyDescent="0.2">
      <c r="A638" s="216">
        <v>638</v>
      </c>
      <c r="B638" s="255">
        <v>68.69</v>
      </c>
      <c r="C638" s="210">
        <f>'soust.uk.JMK př.č.2'!$O$75+'soust.uk.JMK př.č.2'!$P$75</f>
        <v>18172</v>
      </c>
      <c r="D638" s="210">
        <f>'soust.uk.JMK př.č.2'!$L$75</f>
        <v>72</v>
      </c>
      <c r="E638" s="210">
        <f t="shared" si="27"/>
        <v>4390</v>
      </c>
      <c r="F638" s="210">
        <f t="shared" si="28"/>
        <v>3175</v>
      </c>
      <c r="G638" s="248"/>
      <c r="H638" s="249"/>
      <c r="I638" s="262"/>
      <c r="J638" s="262"/>
      <c r="K638" s="217"/>
      <c r="L638" s="220"/>
      <c r="M638" s="220"/>
      <c r="N638" s="220"/>
      <c r="O638" s="220"/>
      <c r="P638" s="210">
        <f t="shared" si="29"/>
        <v>1143</v>
      </c>
    </row>
    <row r="639" spans="1:16" x14ac:dyDescent="0.2">
      <c r="A639" s="216">
        <v>639</v>
      </c>
      <c r="B639" s="255">
        <v>68.709999999999994</v>
      </c>
      <c r="C639" s="210">
        <f>'soust.uk.JMK př.č.2'!$O$75+'soust.uk.JMK př.č.2'!$P$75</f>
        <v>18172</v>
      </c>
      <c r="D639" s="210">
        <f>'soust.uk.JMK př.č.2'!$L$75</f>
        <v>72</v>
      </c>
      <c r="E639" s="210">
        <f t="shared" si="27"/>
        <v>4389</v>
      </c>
      <c r="F639" s="210">
        <f t="shared" si="28"/>
        <v>3174</v>
      </c>
      <c r="G639" s="248"/>
      <c r="H639" s="249"/>
      <c r="I639" s="262"/>
      <c r="J639" s="262"/>
      <c r="K639" s="217"/>
      <c r="L639" s="220"/>
      <c r="M639" s="220"/>
      <c r="N639" s="220"/>
      <c r="O639" s="220"/>
      <c r="P639" s="210">
        <f t="shared" si="29"/>
        <v>1143</v>
      </c>
    </row>
    <row r="640" spans="1:16" x14ac:dyDescent="0.2">
      <c r="A640" s="216">
        <v>640</v>
      </c>
      <c r="B640" s="255">
        <v>68.73</v>
      </c>
      <c r="C640" s="210">
        <f>'soust.uk.JMK př.č.2'!$O$75+'soust.uk.JMK př.č.2'!$P$75</f>
        <v>18172</v>
      </c>
      <c r="D640" s="210">
        <f>'soust.uk.JMK př.č.2'!$L$75</f>
        <v>72</v>
      </c>
      <c r="E640" s="210">
        <f t="shared" si="27"/>
        <v>4387</v>
      </c>
      <c r="F640" s="210">
        <f t="shared" si="28"/>
        <v>3173</v>
      </c>
      <c r="G640" s="248"/>
      <c r="H640" s="249"/>
      <c r="I640" s="262"/>
      <c r="J640" s="262"/>
      <c r="K640" s="217"/>
      <c r="L640" s="220"/>
      <c r="M640" s="220"/>
      <c r="N640" s="220"/>
      <c r="O640" s="220"/>
      <c r="P640" s="210">
        <f t="shared" si="29"/>
        <v>1142</v>
      </c>
    </row>
    <row r="641" spans="1:16" x14ac:dyDescent="0.2">
      <c r="A641" s="216">
        <v>641</v>
      </c>
      <c r="B641" s="255">
        <v>68.75</v>
      </c>
      <c r="C641" s="210">
        <f>'soust.uk.JMK př.č.2'!$O$75+'soust.uk.JMK př.č.2'!$P$75</f>
        <v>18172</v>
      </c>
      <c r="D641" s="210">
        <f>'soust.uk.JMK př.č.2'!$L$75</f>
        <v>72</v>
      </c>
      <c r="E641" s="210">
        <f t="shared" si="27"/>
        <v>4386</v>
      </c>
      <c r="F641" s="210">
        <f t="shared" si="28"/>
        <v>3172</v>
      </c>
      <c r="G641" s="248"/>
      <c r="H641" s="249"/>
      <c r="I641" s="262"/>
      <c r="J641" s="262"/>
      <c r="K641" s="217"/>
      <c r="L641" s="220"/>
      <c r="M641" s="220"/>
      <c r="N641" s="220"/>
      <c r="O641" s="220"/>
      <c r="P641" s="210">
        <f t="shared" si="29"/>
        <v>1142</v>
      </c>
    </row>
    <row r="642" spans="1:16" x14ac:dyDescent="0.2">
      <c r="A642" s="216">
        <v>642</v>
      </c>
      <c r="B642" s="255">
        <v>68.77</v>
      </c>
      <c r="C642" s="210">
        <f>'soust.uk.JMK př.č.2'!$O$75+'soust.uk.JMK př.č.2'!$P$75</f>
        <v>18172</v>
      </c>
      <c r="D642" s="210">
        <f>'soust.uk.JMK př.č.2'!$L$75</f>
        <v>72</v>
      </c>
      <c r="E642" s="210">
        <f t="shared" si="27"/>
        <v>4385</v>
      </c>
      <c r="F642" s="210">
        <f t="shared" si="28"/>
        <v>3171</v>
      </c>
      <c r="G642" s="248"/>
      <c r="H642" s="249"/>
      <c r="I642" s="262"/>
      <c r="J642" s="262"/>
      <c r="K642" s="217"/>
      <c r="L642" s="220"/>
      <c r="M642" s="220"/>
      <c r="N642" s="220"/>
      <c r="O642" s="220"/>
      <c r="P642" s="210">
        <f t="shared" si="29"/>
        <v>1142</v>
      </c>
    </row>
    <row r="643" spans="1:16" x14ac:dyDescent="0.2">
      <c r="A643" s="216">
        <v>643</v>
      </c>
      <c r="B643" s="255">
        <v>68.790000000000006</v>
      </c>
      <c r="C643" s="210">
        <f>'soust.uk.JMK př.č.2'!$O$75+'soust.uk.JMK př.č.2'!$P$75</f>
        <v>18172</v>
      </c>
      <c r="D643" s="210">
        <f>'soust.uk.JMK př.č.2'!$L$75</f>
        <v>72</v>
      </c>
      <c r="E643" s="210">
        <f t="shared" si="27"/>
        <v>4383</v>
      </c>
      <c r="F643" s="210">
        <f t="shared" si="28"/>
        <v>3170</v>
      </c>
      <c r="G643" s="248"/>
      <c r="H643" s="249"/>
      <c r="I643" s="262"/>
      <c r="J643" s="262"/>
      <c r="K643" s="217"/>
      <c r="L643" s="220"/>
      <c r="M643" s="220"/>
      <c r="N643" s="220"/>
      <c r="O643" s="220"/>
      <c r="P643" s="210">
        <f t="shared" si="29"/>
        <v>1141</v>
      </c>
    </row>
    <row r="644" spans="1:16" x14ac:dyDescent="0.2">
      <c r="A644" s="216">
        <v>644</v>
      </c>
      <c r="B644" s="255">
        <v>68.81</v>
      </c>
      <c r="C644" s="210">
        <f>'soust.uk.JMK př.č.2'!$O$75+'soust.uk.JMK př.č.2'!$P$75</f>
        <v>18172</v>
      </c>
      <c r="D644" s="210">
        <f>'soust.uk.JMK př.č.2'!$L$75</f>
        <v>72</v>
      </c>
      <c r="E644" s="210">
        <f t="shared" si="27"/>
        <v>4382</v>
      </c>
      <c r="F644" s="210">
        <f t="shared" si="28"/>
        <v>3169</v>
      </c>
      <c r="G644" s="248"/>
      <c r="H644" s="249"/>
      <c r="I644" s="262"/>
      <c r="J644" s="262"/>
      <c r="K644" s="217"/>
      <c r="L644" s="220"/>
      <c r="M644" s="220"/>
      <c r="N644" s="220"/>
      <c r="O644" s="220"/>
      <c r="P644" s="210">
        <f t="shared" si="29"/>
        <v>1141</v>
      </c>
    </row>
    <row r="645" spans="1:16" x14ac:dyDescent="0.2">
      <c r="A645" s="216">
        <v>645</v>
      </c>
      <c r="B645" s="255">
        <v>68.83</v>
      </c>
      <c r="C645" s="210">
        <f>'soust.uk.JMK př.č.2'!$O$75+'soust.uk.JMK př.č.2'!$P$75</f>
        <v>18172</v>
      </c>
      <c r="D645" s="210">
        <f>'soust.uk.JMK př.č.2'!$L$75</f>
        <v>72</v>
      </c>
      <c r="E645" s="210">
        <f t="shared" si="27"/>
        <v>4380</v>
      </c>
      <c r="F645" s="210">
        <f t="shared" si="28"/>
        <v>3168</v>
      </c>
      <c r="G645" s="248"/>
      <c r="H645" s="249"/>
      <c r="I645" s="262"/>
      <c r="J645" s="262"/>
      <c r="K645" s="217"/>
      <c r="L645" s="220"/>
      <c r="M645" s="220"/>
      <c r="N645" s="220"/>
      <c r="O645" s="220"/>
      <c r="P645" s="210">
        <f t="shared" si="29"/>
        <v>1140</v>
      </c>
    </row>
    <row r="646" spans="1:16" x14ac:dyDescent="0.2">
      <c r="A646" s="216">
        <v>646</v>
      </c>
      <c r="B646" s="255">
        <v>68.849999999999994</v>
      </c>
      <c r="C646" s="210">
        <f>'soust.uk.JMK př.č.2'!$O$75+'soust.uk.JMK př.č.2'!$P$75</f>
        <v>18172</v>
      </c>
      <c r="D646" s="210">
        <f>'soust.uk.JMK př.č.2'!$L$75</f>
        <v>72</v>
      </c>
      <c r="E646" s="210">
        <f t="shared" si="27"/>
        <v>4379</v>
      </c>
      <c r="F646" s="210">
        <f t="shared" si="28"/>
        <v>3167</v>
      </c>
      <c r="G646" s="248"/>
      <c r="H646" s="249"/>
      <c r="I646" s="262"/>
      <c r="J646" s="262"/>
      <c r="K646" s="217"/>
      <c r="L646" s="220"/>
      <c r="M646" s="220"/>
      <c r="N646" s="220"/>
      <c r="O646" s="220"/>
      <c r="P646" s="210">
        <f t="shared" si="29"/>
        <v>1140</v>
      </c>
    </row>
    <row r="647" spans="1:16" x14ac:dyDescent="0.2">
      <c r="A647" s="216">
        <v>647</v>
      </c>
      <c r="B647" s="255">
        <v>68.87</v>
      </c>
      <c r="C647" s="210">
        <f>'soust.uk.JMK př.č.2'!$O$75+'soust.uk.JMK př.č.2'!$P$75</f>
        <v>18172</v>
      </c>
      <c r="D647" s="210">
        <f>'soust.uk.JMK př.č.2'!$L$75</f>
        <v>72</v>
      </c>
      <c r="E647" s="210">
        <f t="shared" si="27"/>
        <v>4378</v>
      </c>
      <c r="F647" s="210">
        <f t="shared" si="28"/>
        <v>3166</v>
      </c>
      <c r="G647" s="248"/>
      <c r="H647" s="249"/>
      <c r="I647" s="262"/>
      <c r="J647" s="262"/>
      <c r="K647" s="217"/>
      <c r="L647" s="220"/>
      <c r="M647" s="220"/>
      <c r="N647" s="220"/>
      <c r="O647" s="220"/>
      <c r="P647" s="210">
        <f t="shared" si="29"/>
        <v>1140</v>
      </c>
    </row>
    <row r="648" spans="1:16" x14ac:dyDescent="0.2">
      <c r="A648" s="216">
        <v>648</v>
      </c>
      <c r="B648" s="255">
        <v>68.89</v>
      </c>
      <c r="C648" s="210">
        <f>'soust.uk.JMK př.č.2'!$O$75+'soust.uk.JMK př.č.2'!$P$75</f>
        <v>18172</v>
      </c>
      <c r="D648" s="210">
        <f>'soust.uk.JMK př.č.2'!$L$75</f>
        <v>72</v>
      </c>
      <c r="E648" s="210">
        <f t="shared" si="27"/>
        <v>4376</v>
      </c>
      <c r="F648" s="210">
        <f t="shared" si="28"/>
        <v>3165</v>
      </c>
      <c r="G648" s="248"/>
      <c r="H648" s="249"/>
      <c r="I648" s="262"/>
      <c r="J648" s="262"/>
      <c r="K648" s="217"/>
      <c r="L648" s="220"/>
      <c r="M648" s="220"/>
      <c r="N648" s="220"/>
      <c r="O648" s="220"/>
      <c r="P648" s="210">
        <f t="shared" si="29"/>
        <v>1139</v>
      </c>
    </row>
    <row r="649" spans="1:16" x14ac:dyDescent="0.2">
      <c r="A649" s="216">
        <v>649</v>
      </c>
      <c r="B649" s="255">
        <v>68.91</v>
      </c>
      <c r="C649" s="210">
        <f>'soust.uk.JMK př.č.2'!$O$75+'soust.uk.JMK př.č.2'!$P$75</f>
        <v>18172</v>
      </c>
      <c r="D649" s="210">
        <f>'soust.uk.JMK př.č.2'!$L$75</f>
        <v>72</v>
      </c>
      <c r="E649" s="210">
        <f t="shared" si="27"/>
        <v>4375</v>
      </c>
      <c r="F649" s="210">
        <f t="shared" si="28"/>
        <v>3164</v>
      </c>
      <c r="G649" s="248"/>
      <c r="H649" s="249"/>
      <c r="I649" s="262"/>
      <c r="J649" s="262"/>
      <c r="K649" s="217"/>
      <c r="L649" s="220"/>
      <c r="M649" s="220"/>
      <c r="N649" s="220"/>
      <c r="O649" s="220"/>
      <c r="P649" s="210">
        <f t="shared" si="29"/>
        <v>1139</v>
      </c>
    </row>
    <row r="650" spans="1:16" x14ac:dyDescent="0.2">
      <c r="A650" s="216">
        <v>650</v>
      </c>
      <c r="B650" s="255">
        <v>68.930000000000007</v>
      </c>
      <c r="C650" s="210">
        <f>'soust.uk.JMK př.č.2'!$O$75+'soust.uk.JMK př.č.2'!$P$75</f>
        <v>18172</v>
      </c>
      <c r="D650" s="210">
        <f>'soust.uk.JMK př.č.2'!$L$75</f>
        <v>72</v>
      </c>
      <c r="E650" s="210">
        <f t="shared" si="27"/>
        <v>4375</v>
      </c>
      <c r="F650" s="210">
        <f t="shared" si="28"/>
        <v>3164</v>
      </c>
      <c r="G650" s="248"/>
      <c r="H650" s="249"/>
      <c r="I650" s="262"/>
      <c r="J650" s="262"/>
      <c r="K650" s="217"/>
      <c r="L650" s="220"/>
      <c r="M650" s="220"/>
      <c r="N650" s="220"/>
      <c r="O650" s="220"/>
      <c r="P650" s="210">
        <f t="shared" si="29"/>
        <v>1139</v>
      </c>
    </row>
    <row r="651" spans="1:16" x14ac:dyDescent="0.2">
      <c r="A651" s="216">
        <v>651</v>
      </c>
      <c r="B651" s="255">
        <v>68.95</v>
      </c>
      <c r="C651" s="210">
        <f>'soust.uk.JMK př.č.2'!$O$75+'soust.uk.JMK př.č.2'!$P$75</f>
        <v>18172</v>
      </c>
      <c r="D651" s="210">
        <f>'soust.uk.JMK př.č.2'!$L$75</f>
        <v>72</v>
      </c>
      <c r="E651" s="210">
        <f t="shared" si="27"/>
        <v>4374</v>
      </c>
      <c r="F651" s="210">
        <f t="shared" si="28"/>
        <v>3163</v>
      </c>
      <c r="G651" s="248"/>
      <c r="H651" s="249"/>
      <c r="I651" s="262"/>
      <c r="J651" s="262"/>
      <c r="K651" s="217"/>
      <c r="L651" s="220"/>
      <c r="M651" s="220"/>
      <c r="N651" s="220"/>
      <c r="O651" s="220"/>
      <c r="P651" s="210">
        <f t="shared" si="29"/>
        <v>1139</v>
      </c>
    </row>
    <row r="652" spans="1:16" x14ac:dyDescent="0.2">
      <c r="A652" s="216">
        <v>652</v>
      </c>
      <c r="B652" s="255">
        <v>68.97</v>
      </c>
      <c r="C652" s="210">
        <f>'soust.uk.JMK př.č.2'!$O$75+'soust.uk.JMK př.č.2'!$P$75</f>
        <v>18172</v>
      </c>
      <c r="D652" s="210">
        <f>'soust.uk.JMK př.č.2'!$L$75</f>
        <v>72</v>
      </c>
      <c r="E652" s="210">
        <f t="shared" si="27"/>
        <v>4372</v>
      </c>
      <c r="F652" s="210">
        <f t="shared" si="28"/>
        <v>3162</v>
      </c>
      <c r="G652" s="248"/>
      <c r="H652" s="249"/>
      <c r="I652" s="262"/>
      <c r="J652" s="262"/>
      <c r="K652" s="217"/>
      <c r="L652" s="220"/>
      <c r="M652" s="220"/>
      <c r="N652" s="220"/>
      <c r="O652" s="220"/>
      <c r="P652" s="210">
        <f t="shared" si="29"/>
        <v>1138</v>
      </c>
    </row>
    <row r="653" spans="1:16" x14ac:dyDescent="0.2">
      <c r="A653" s="216">
        <v>653</v>
      </c>
      <c r="B653" s="255">
        <v>68.989999999999995</v>
      </c>
      <c r="C653" s="210">
        <f>'soust.uk.JMK př.č.2'!$O$75+'soust.uk.JMK př.č.2'!$P$75</f>
        <v>18172</v>
      </c>
      <c r="D653" s="210">
        <f>'soust.uk.JMK př.č.2'!$L$75</f>
        <v>72</v>
      </c>
      <c r="E653" s="210">
        <f t="shared" si="27"/>
        <v>4371</v>
      </c>
      <c r="F653" s="210">
        <f t="shared" si="28"/>
        <v>3161</v>
      </c>
      <c r="G653" s="248"/>
      <c r="H653" s="249"/>
      <c r="I653" s="262"/>
      <c r="J653" s="262"/>
      <c r="K653" s="217"/>
      <c r="L653" s="220"/>
      <c r="M653" s="220"/>
      <c r="N653" s="220"/>
      <c r="O653" s="220"/>
      <c r="P653" s="210">
        <f t="shared" si="29"/>
        <v>1138</v>
      </c>
    </row>
    <row r="654" spans="1:16" x14ac:dyDescent="0.2">
      <c r="A654" s="216">
        <v>654</v>
      </c>
      <c r="B654" s="255">
        <v>69.010000000000005</v>
      </c>
      <c r="C654" s="210">
        <f>'soust.uk.JMK př.č.2'!$O$75+'soust.uk.JMK př.č.2'!$P$75</f>
        <v>18172</v>
      </c>
      <c r="D654" s="210">
        <f>'soust.uk.JMK př.č.2'!$L$75</f>
        <v>72</v>
      </c>
      <c r="E654" s="210">
        <f t="shared" ref="E654:E717" si="30">SUM(F654,P654,D654)</f>
        <v>4370</v>
      </c>
      <c r="F654" s="210">
        <f t="shared" si="28"/>
        <v>3160</v>
      </c>
      <c r="G654" s="248"/>
      <c r="H654" s="249"/>
      <c r="I654" s="262"/>
      <c r="J654" s="262"/>
      <c r="K654" s="217"/>
      <c r="L654" s="220"/>
      <c r="M654" s="220"/>
      <c r="N654" s="220"/>
      <c r="O654" s="220"/>
      <c r="P654" s="210">
        <f t="shared" si="29"/>
        <v>1138</v>
      </c>
    </row>
    <row r="655" spans="1:16" x14ac:dyDescent="0.2">
      <c r="A655" s="216">
        <v>655</v>
      </c>
      <c r="B655" s="255">
        <v>69.03</v>
      </c>
      <c r="C655" s="210">
        <f>'soust.uk.JMK př.č.2'!$O$75+'soust.uk.JMK př.č.2'!$P$75</f>
        <v>18172</v>
      </c>
      <c r="D655" s="210">
        <f>'soust.uk.JMK př.č.2'!$L$75</f>
        <v>72</v>
      </c>
      <c r="E655" s="210">
        <f t="shared" si="30"/>
        <v>4368</v>
      </c>
      <c r="F655" s="210">
        <f t="shared" ref="F655:F718" si="31">ROUND(1/B655*C655*12,0)</f>
        <v>3159</v>
      </c>
      <c r="G655" s="248"/>
      <c r="H655" s="249"/>
      <c r="I655" s="262"/>
      <c r="J655" s="262"/>
      <c r="K655" s="217"/>
      <c r="L655" s="220"/>
      <c r="M655" s="220"/>
      <c r="N655" s="220"/>
      <c r="O655" s="220"/>
      <c r="P655" s="210">
        <f t="shared" ref="P655:P718" si="32">ROUND((F655*36%),0)</f>
        <v>1137</v>
      </c>
    </row>
    <row r="656" spans="1:16" x14ac:dyDescent="0.2">
      <c r="A656" s="216">
        <v>656</v>
      </c>
      <c r="B656" s="255">
        <v>69.05</v>
      </c>
      <c r="C656" s="210">
        <f>'soust.uk.JMK př.č.2'!$O$75+'soust.uk.JMK př.č.2'!$P$75</f>
        <v>18172</v>
      </c>
      <c r="D656" s="210">
        <f>'soust.uk.JMK př.č.2'!$L$75</f>
        <v>72</v>
      </c>
      <c r="E656" s="210">
        <f t="shared" si="30"/>
        <v>4367</v>
      </c>
      <c r="F656" s="210">
        <f t="shared" si="31"/>
        <v>3158</v>
      </c>
      <c r="G656" s="248"/>
      <c r="H656" s="249"/>
      <c r="I656" s="262"/>
      <c r="J656" s="262"/>
      <c r="K656" s="217"/>
      <c r="L656" s="220"/>
      <c r="M656" s="220"/>
      <c r="N656" s="220"/>
      <c r="O656" s="220"/>
      <c r="P656" s="210">
        <f t="shared" si="32"/>
        <v>1137</v>
      </c>
    </row>
    <row r="657" spans="1:16" x14ac:dyDescent="0.2">
      <c r="A657" s="216">
        <v>657</v>
      </c>
      <c r="B657" s="255">
        <v>69.069999999999993</v>
      </c>
      <c r="C657" s="210">
        <f>'soust.uk.JMK př.č.2'!$O$75+'soust.uk.JMK př.č.2'!$P$75</f>
        <v>18172</v>
      </c>
      <c r="D657" s="210">
        <f>'soust.uk.JMK př.č.2'!$L$75</f>
        <v>72</v>
      </c>
      <c r="E657" s="210">
        <f t="shared" si="30"/>
        <v>4366</v>
      </c>
      <c r="F657" s="210">
        <f t="shared" si="31"/>
        <v>3157</v>
      </c>
      <c r="G657" s="248"/>
      <c r="H657" s="249"/>
      <c r="I657" s="262"/>
      <c r="J657" s="262"/>
      <c r="K657" s="217"/>
      <c r="L657" s="220"/>
      <c r="M657" s="220"/>
      <c r="N657" s="220"/>
      <c r="O657" s="220"/>
      <c r="P657" s="210">
        <f t="shared" si="32"/>
        <v>1137</v>
      </c>
    </row>
    <row r="658" spans="1:16" x14ac:dyDescent="0.2">
      <c r="A658" s="216">
        <v>658</v>
      </c>
      <c r="B658" s="255">
        <v>69.09</v>
      </c>
      <c r="C658" s="210">
        <f>'soust.uk.JMK př.č.2'!$O$75+'soust.uk.JMK př.č.2'!$P$75</f>
        <v>18172</v>
      </c>
      <c r="D658" s="210">
        <f>'soust.uk.JMK př.č.2'!$L$75</f>
        <v>72</v>
      </c>
      <c r="E658" s="210">
        <f t="shared" si="30"/>
        <v>4364</v>
      </c>
      <c r="F658" s="210">
        <f t="shared" si="31"/>
        <v>3156</v>
      </c>
      <c r="G658" s="248"/>
      <c r="H658" s="249"/>
      <c r="I658" s="262"/>
      <c r="J658" s="262"/>
      <c r="K658" s="217"/>
      <c r="L658" s="220"/>
      <c r="M658" s="220"/>
      <c r="N658" s="220"/>
      <c r="O658" s="220"/>
      <c r="P658" s="210">
        <f t="shared" si="32"/>
        <v>1136</v>
      </c>
    </row>
    <row r="659" spans="1:16" x14ac:dyDescent="0.2">
      <c r="A659" s="216">
        <v>659</v>
      </c>
      <c r="B659" s="255">
        <v>69.11</v>
      </c>
      <c r="C659" s="210">
        <f>'soust.uk.JMK př.č.2'!$O$75+'soust.uk.JMK př.č.2'!$P$75</f>
        <v>18172</v>
      </c>
      <c r="D659" s="210">
        <f>'soust.uk.JMK př.č.2'!$L$75</f>
        <v>72</v>
      </c>
      <c r="E659" s="210">
        <f t="shared" si="30"/>
        <v>4363</v>
      </c>
      <c r="F659" s="210">
        <f t="shared" si="31"/>
        <v>3155</v>
      </c>
      <c r="G659" s="248"/>
      <c r="H659" s="249"/>
      <c r="I659" s="262"/>
      <c r="J659" s="262"/>
      <c r="K659" s="217"/>
      <c r="L659" s="220"/>
      <c r="M659" s="220"/>
      <c r="N659" s="220"/>
      <c r="O659" s="220"/>
      <c r="P659" s="210">
        <f t="shared" si="32"/>
        <v>1136</v>
      </c>
    </row>
    <row r="660" spans="1:16" x14ac:dyDescent="0.2">
      <c r="A660" s="216">
        <v>660</v>
      </c>
      <c r="B660" s="255">
        <v>69.13</v>
      </c>
      <c r="C660" s="210">
        <f>'soust.uk.JMK př.č.2'!$O$75+'soust.uk.JMK př.č.2'!$P$75</f>
        <v>18172</v>
      </c>
      <c r="D660" s="210">
        <f>'soust.uk.JMK př.č.2'!$L$75</f>
        <v>72</v>
      </c>
      <c r="E660" s="210">
        <f t="shared" si="30"/>
        <v>4361</v>
      </c>
      <c r="F660" s="210">
        <f t="shared" si="31"/>
        <v>3154</v>
      </c>
      <c r="G660" s="248"/>
      <c r="H660" s="249"/>
      <c r="I660" s="262"/>
      <c r="J660" s="262"/>
      <c r="K660" s="217"/>
      <c r="L660" s="220"/>
      <c r="M660" s="220"/>
      <c r="N660" s="220"/>
      <c r="O660" s="220"/>
      <c r="P660" s="210">
        <f t="shared" si="32"/>
        <v>1135</v>
      </c>
    </row>
    <row r="661" spans="1:16" x14ac:dyDescent="0.2">
      <c r="A661" s="216">
        <v>661</v>
      </c>
      <c r="B661" s="255">
        <v>69.150000000000006</v>
      </c>
      <c r="C661" s="210">
        <f>'soust.uk.JMK př.č.2'!$O$75+'soust.uk.JMK př.č.2'!$P$75</f>
        <v>18172</v>
      </c>
      <c r="D661" s="210">
        <f>'soust.uk.JMK př.č.2'!$L$75</f>
        <v>72</v>
      </c>
      <c r="E661" s="210">
        <f t="shared" si="30"/>
        <v>4360</v>
      </c>
      <c r="F661" s="210">
        <f t="shared" si="31"/>
        <v>3153</v>
      </c>
      <c r="G661" s="248"/>
      <c r="H661" s="249"/>
      <c r="I661" s="262"/>
      <c r="J661" s="262"/>
      <c r="K661" s="217"/>
      <c r="L661" s="220"/>
      <c r="M661" s="220"/>
      <c r="N661" s="220"/>
      <c r="O661" s="220"/>
      <c r="P661" s="210">
        <f t="shared" si="32"/>
        <v>1135</v>
      </c>
    </row>
    <row r="662" spans="1:16" x14ac:dyDescent="0.2">
      <c r="A662" s="216">
        <v>662</v>
      </c>
      <c r="B662" s="255">
        <v>69.17</v>
      </c>
      <c r="C662" s="210">
        <f>'soust.uk.JMK př.č.2'!$O$75+'soust.uk.JMK př.č.2'!$P$75</f>
        <v>18172</v>
      </c>
      <c r="D662" s="210">
        <f>'soust.uk.JMK př.č.2'!$L$75</f>
        <v>72</v>
      </c>
      <c r="E662" s="210">
        <f t="shared" si="30"/>
        <v>4360</v>
      </c>
      <c r="F662" s="210">
        <f t="shared" si="31"/>
        <v>3153</v>
      </c>
      <c r="G662" s="248"/>
      <c r="H662" s="249"/>
      <c r="I662" s="262"/>
      <c r="J662" s="262"/>
      <c r="K662" s="217"/>
      <c r="L662" s="220"/>
      <c r="M662" s="220"/>
      <c r="N662" s="220"/>
      <c r="O662" s="220"/>
      <c r="P662" s="210">
        <f t="shared" si="32"/>
        <v>1135</v>
      </c>
    </row>
    <row r="663" spans="1:16" x14ac:dyDescent="0.2">
      <c r="A663" s="216">
        <v>663</v>
      </c>
      <c r="B663" s="255">
        <v>69.19</v>
      </c>
      <c r="C663" s="210">
        <f>'soust.uk.JMK př.č.2'!$O$75+'soust.uk.JMK př.č.2'!$P$75</f>
        <v>18172</v>
      </c>
      <c r="D663" s="210">
        <f>'soust.uk.JMK př.č.2'!$L$75</f>
        <v>72</v>
      </c>
      <c r="E663" s="210">
        <f t="shared" si="30"/>
        <v>4359</v>
      </c>
      <c r="F663" s="210">
        <f t="shared" si="31"/>
        <v>3152</v>
      </c>
      <c r="G663" s="248"/>
      <c r="H663" s="249"/>
      <c r="I663" s="262"/>
      <c r="J663" s="262"/>
      <c r="K663" s="217"/>
      <c r="L663" s="220"/>
      <c r="M663" s="220"/>
      <c r="N663" s="220"/>
      <c r="O663" s="220"/>
      <c r="P663" s="210">
        <f t="shared" si="32"/>
        <v>1135</v>
      </c>
    </row>
    <row r="664" spans="1:16" x14ac:dyDescent="0.2">
      <c r="A664" s="216">
        <v>664</v>
      </c>
      <c r="B664" s="255">
        <v>69.209999999999994</v>
      </c>
      <c r="C664" s="210">
        <f>'soust.uk.JMK př.č.2'!$O$75+'soust.uk.JMK př.č.2'!$P$75</f>
        <v>18172</v>
      </c>
      <c r="D664" s="210">
        <f>'soust.uk.JMK př.č.2'!$L$75</f>
        <v>72</v>
      </c>
      <c r="E664" s="210">
        <f t="shared" si="30"/>
        <v>4357</v>
      </c>
      <c r="F664" s="210">
        <f t="shared" si="31"/>
        <v>3151</v>
      </c>
      <c r="G664" s="248"/>
      <c r="H664" s="249"/>
      <c r="I664" s="262"/>
      <c r="J664" s="262"/>
      <c r="K664" s="217"/>
      <c r="L664" s="220"/>
      <c r="M664" s="220"/>
      <c r="N664" s="220"/>
      <c r="O664" s="220"/>
      <c r="P664" s="210">
        <f t="shared" si="32"/>
        <v>1134</v>
      </c>
    </row>
    <row r="665" spans="1:16" x14ac:dyDescent="0.2">
      <c r="A665" s="216">
        <v>665</v>
      </c>
      <c r="B665" s="255">
        <v>69.23</v>
      </c>
      <c r="C665" s="210">
        <f>'soust.uk.JMK př.č.2'!$O$75+'soust.uk.JMK př.č.2'!$P$75</f>
        <v>18172</v>
      </c>
      <c r="D665" s="210">
        <f>'soust.uk.JMK př.č.2'!$L$75</f>
        <v>72</v>
      </c>
      <c r="E665" s="210">
        <f t="shared" si="30"/>
        <v>4356</v>
      </c>
      <c r="F665" s="210">
        <f t="shared" si="31"/>
        <v>3150</v>
      </c>
      <c r="G665" s="248"/>
      <c r="H665" s="249"/>
      <c r="I665" s="262"/>
      <c r="J665" s="262"/>
      <c r="K665" s="217"/>
      <c r="L665" s="220"/>
      <c r="M665" s="220"/>
      <c r="N665" s="220"/>
      <c r="O665" s="220"/>
      <c r="P665" s="210">
        <f t="shared" si="32"/>
        <v>1134</v>
      </c>
    </row>
    <row r="666" spans="1:16" x14ac:dyDescent="0.2">
      <c r="A666" s="216">
        <v>666</v>
      </c>
      <c r="B666" s="255">
        <v>69.25</v>
      </c>
      <c r="C666" s="210">
        <f>'soust.uk.JMK př.č.2'!$O$75+'soust.uk.JMK př.č.2'!$P$75</f>
        <v>18172</v>
      </c>
      <c r="D666" s="210">
        <f>'soust.uk.JMK př.č.2'!$L$75</f>
        <v>72</v>
      </c>
      <c r="E666" s="210">
        <f t="shared" si="30"/>
        <v>4355</v>
      </c>
      <c r="F666" s="210">
        <f t="shared" si="31"/>
        <v>3149</v>
      </c>
      <c r="G666" s="248"/>
      <c r="H666" s="249"/>
      <c r="I666" s="262"/>
      <c r="J666" s="262"/>
      <c r="K666" s="217"/>
      <c r="L666" s="220"/>
      <c r="M666" s="220"/>
      <c r="N666" s="220"/>
      <c r="O666" s="220"/>
      <c r="P666" s="210">
        <f t="shared" si="32"/>
        <v>1134</v>
      </c>
    </row>
    <row r="667" spans="1:16" x14ac:dyDescent="0.2">
      <c r="A667" s="216">
        <v>667</v>
      </c>
      <c r="B667" s="255">
        <v>69.27</v>
      </c>
      <c r="C667" s="210">
        <f>'soust.uk.JMK př.č.2'!$O$75+'soust.uk.JMK př.č.2'!$P$75</f>
        <v>18172</v>
      </c>
      <c r="D667" s="210">
        <f>'soust.uk.JMK př.č.2'!$L$75</f>
        <v>72</v>
      </c>
      <c r="E667" s="210">
        <f t="shared" si="30"/>
        <v>4353</v>
      </c>
      <c r="F667" s="210">
        <f t="shared" si="31"/>
        <v>3148</v>
      </c>
      <c r="G667" s="248"/>
      <c r="H667" s="249"/>
      <c r="I667" s="262"/>
      <c r="J667" s="262"/>
      <c r="K667" s="217"/>
      <c r="L667" s="220"/>
      <c r="M667" s="220"/>
      <c r="N667" s="220"/>
      <c r="O667" s="220"/>
      <c r="P667" s="210">
        <f t="shared" si="32"/>
        <v>1133</v>
      </c>
    </row>
    <row r="668" spans="1:16" x14ac:dyDescent="0.2">
      <c r="A668" s="216">
        <v>668</v>
      </c>
      <c r="B668" s="255">
        <v>69.290000000000006</v>
      </c>
      <c r="C668" s="210">
        <f>'soust.uk.JMK př.č.2'!$O$75+'soust.uk.JMK př.č.2'!$P$75</f>
        <v>18172</v>
      </c>
      <c r="D668" s="210">
        <f>'soust.uk.JMK př.č.2'!$L$75</f>
        <v>72</v>
      </c>
      <c r="E668" s="210">
        <f t="shared" si="30"/>
        <v>4352</v>
      </c>
      <c r="F668" s="210">
        <f t="shared" si="31"/>
        <v>3147</v>
      </c>
      <c r="G668" s="248"/>
      <c r="H668" s="249"/>
      <c r="I668" s="262"/>
      <c r="J668" s="262"/>
      <c r="K668" s="217"/>
      <c r="L668" s="220"/>
      <c r="M668" s="220"/>
      <c r="N668" s="220"/>
      <c r="O668" s="220"/>
      <c r="P668" s="210">
        <f t="shared" si="32"/>
        <v>1133</v>
      </c>
    </row>
    <row r="669" spans="1:16" x14ac:dyDescent="0.2">
      <c r="A669" s="216">
        <v>669</v>
      </c>
      <c r="B669" s="255">
        <v>69.31</v>
      </c>
      <c r="C669" s="210">
        <f>'soust.uk.JMK př.č.2'!$O$75+'soust.uk.JMK př.č.2'!$P$75</f>
        <v>18172</v>
      </c>
      <c r="D669" s="210">
        <f>'soust.uk.JMK př.č.2'!$L$75</f>
        <v>72</v>
      </c>
      <c r="E669" s="210">
        <f t="shared" si="30"/>
        <v>4351</v>
      </c>
      <c r="F669" s="210">
        <f t="shared" si="31"/>
        <v>3146</v>
      </c>
      <c r="G669" s="248"/>
      <c r="H669" s="249"/>
      <c r="I669" s="262"/>
      <c r="J669" s="262"/>
      <c r="K669" s="217"/>
      <c r="L669" s="220"/>
      <c r="M669" s="220"/>
      <c r="N669" s="220"/>
      <c r="O669" s="220"/>
      <c r="P669" s="210">
        <f t="shared" si="32"/>
        <v>1133</v>
      </c>
    </row>
    <row r="670" spans="1:16" x14ac:dyDescent="0.2">
      <c r="A670" s="216">
        <v>670</v>
      </c>
      <c r="B670" s="255">
        <v>69.33</v>
      </c>
      <c r="C670" s="210">
        <f>'soust.uk.JMK př.č.2'!$O$75+'soust.uk.JMK př.č.2'!$P$75</f>
        <v>18172</v>
      </c>
      <c r="D670" s="210">
        <f>'soust.uk.JMK př.č.2'!$L$75</f>
        <v>72</v>
      </c>
      <c r="E670" s="210">
        <f t="shared" si="30"/>
        <v>4349</v>
      </c>
      <c r="F670" s="210">
        <f t="shared" si="31"/>
        <v>3145</v>
      </c>
      <c r="G670" s="248"/>
      <c r="H670" s="249"/>
      <c r="I670" s="262"/>
      <c r="J670" s="262"/>
      <c r="K670" s="217"/>
      <c r="L670" s="220"/>
      <c r="M670" s="220"/>
      <c r="N670" s="220"/>
      <c r="O670" s="220"/>
      <c r="P670" s="210">
        <f t="shared" si="32"/>
        <v>1132</v>
      </c>
    </row>
    <row r="671" spans="1:16" x14ac:dyDescent="0.2">
      <c r="A671" s="216">
        <v>671</v>
      </c>
      <c r="B671" s="255">
        <v>69.349999999999994</v>
      </c>
      <c r="C671" s="210">
        <f>'soust.uk.JMK př.č.2'!$O$75+'soust.uk.JMK př.č.2'!$P$75</f>
        <v>18172</v>
      </c>
      <c r="D671" s="210">
        <f>'soust.uk.JMK př.č.2'!$L$75</f>
        <v>72</v>
      </c>
      <c r="E671" s="210">
        <f t="shared" si="30"/>
        <v>4348</v>
      </c>
      <c r="F671" s="210">
        <f t="shared" si="31"/>
        <v>3144</v>
      </c>
      <c r="G671" s="248"/>
      <c r="H671" s="249"/>
      <c r="I671" s="262"/>
      <c r="J671" s="262"/>
      <c r="K671" s="217"/>
      <c r="L671" s="220"/>
      <c r="M671" s="220"/>
      <c r="N671" s="220"/>
      <c r="O671" s="220"/>
      <c r="P671" s="210">
        <f t="shared" si="32"/>
        <v>1132</v>
      </c>
    </row>
    <row r="672" spans="1:16" x14ac:dyDescent="0.2">
      <c r="A672" s="216">
        <v>672</v>
      </c>
      <c r="B672" s="255">
        <v>69.37</v>
      </c>
      <c r="C672" s="210">
        <f>'soust.uk.JMK př.č.2'!$O$75+'soust.uk.JMK př.č.2'!$P$75</f>
        <v>18172</v>
      </c>
      <c r="D672" s="210">
        <f>'soust.uk.JMK př.č.2'!$L$75</f>
        <v>72</v>
      </c>
      <c r="E672" s="210">
        <f t="shared" si="30"/>
        <v>4346</v>
      </c>
      <c r="F672" s="210">
        <f t="shared" si="31"/>
        <v>3143</v>
      </c>
      <c r="G672" s="248"/>
      <c r="H672" s="249"/>
      <c r="I672" s="262"/>
      <c r="J672" s="262"/>
      <c r="K672" s="217"/>
      <c r="L672" s="220"/>
      <c r="M672" s="220"/>
      <c r="N672" s="220"/>
      <c r="O672" s="220"/>
      <c r="P672" s="210">
        <f t="shared" si="32"/>
        <v>1131</v>
      </c>
    </row>
    <row r="673" spans="1:16" x14ac:dyDescent="0.2">
      <c r="A673" s="216">
        <v>673</v>
      </c>
      <c r="B673" s="255">
        <v>69.39</v>
      </c>
      <c r="C673" s="210">
        <f>'soust.uk.JMK př.č.2'!$O$75+'soust.uk.JMK př.č.2'!$P$75</f>
        <v>18172</v>
      </c>
      <c r="D673" s="210">
        <f>'soust.uk.JMK př.č.2'!$L$75</f>
        <v>72</v>
      </c>
      <c r="E673" s="210">
        <f t="shared" si="30"/>
        <v>4346</v>
      </c>
      <c r="F673" s="210">
        <f t="shared" si="31"/>
        <v>3143</v>
      </c>
      <c r="G673" s="248"/>
      <c r="H673" s="249"/>
      <c r="I673" s="262"/>
      <c r="J673" s="262"/>
      <c r="K673" s="217"/>
      <c r="L673" s="220"/>
      <c r="M673" s="220"/>
      <c r="N673" s="220"/>
      <c r="O673" s="220"/>
      <c r="P673" s="210">
        <f t="shared" si="32"/>
        <v>1131</v>
      </c>
    </row>
    <row r="674" spans="1:16" x14ac:dyDescent="0.2">
      <c r="A674" s="216">
        <v>674</v>
      </c>
      <c r="B674" s="255">
        <v>69.41</v>
      </c>
      <c r="C674" s="210">
        <f>'soust.uk.JMK př.č.2'!$O$75+'soust.uk.JMK př.č.2'!$P$75</f>
        <v>18172</v>
      </c>
      <c r="D674" s="210">
        <f>'soust.uk.JMK př.č.2'!$L$75</f>
        <v>72</v>
      </c>
      <c r="E674" s="210">
        <f t="shared" si="30"/>
        <v>4345</v>
      </c>
      <c r="F674" s="210">
        <f t="shared" si="31"/>
        <v>3142</v>
      </c>
      <c r="G674" s="248"/>
      <c r="H674" s="249"/>
      <c r="I674" s="262"/>
      <c r="J674" s="262"/>
      <c r="K674" s="217"/>
      <c r="L674" s="220"/>
      <c r="M674" s="220"/>
      <c r="N674" s="220"/>
      <c r="O674" s="220"/>
      <c r="P674" s="210">
        <f t="shared" si="32"/>
        <v>1131</v>
      </c>
    </row>
    <row r="675" spans="1:16" x14ac:dyDescent="0.2">
      <c r="A675" s="216">
        <v>675</v>
      </c>
      <c r="B675" s="255">
        <v>69.430000000000007</v>
      </c>
      <c r="C675" s="210">
        <f>'soust.uk.JMK př.č.2'!$O$75+'soust.uk.JMK př.č.2'!$P$75</f>
        <v>18172</v>
      </c>
      <c r="D675" s="210">
        <f>'soust.uk.JMK př.č.2'!$L$75</f>
        <v>72</v>
      </c>
      <c r="E675" s="210">
        <f t="shared" si="30"/>
        <v>4344</v>
      </c>
      <c r="F675" s="210">
        <f t="shared" si="31"/>
        <v>3141</v>
      </c>
      <c r="G675" s="248"/>
      <c r="H675" s="249"/>
      <c r="I675" s="262"/>
      <c r="J675" s="262"/>
      <c r="K675" s="217"/>
      <c r="L675" s="220"/>
      <c r="M675" s="220"/>
      <c r="N675" s="220"/>
      <c r="O675" s="220"/>
      <c r="P675" s="210">
        <f t="shared" si="32"/>
        <v>1131</v>
      </c>
    </row>
    <row r="676" spans="1:16" x14ac:dyDescent="0.2">
      <c r="A676" s="216">
        <v>676</v>
      </c>
      <c r="B676" s="255">
        <v>69.45</v>
      </c>
      <c r="C676" s="210">
        <f>'soust.uk.JMK př.č.2'!$O$75+'soust.uk.JMK př.č.2'!$P$75</f>
        <v>18172</v>
      </c>
      <c r="D676" s="210">
        <f>'soust.uk.JMK př.č.2'!$L$75</f>
        <v>72</v>
      </c>
      <c r="E676" s="210">
        <f t="shared" si="30"/>
        <v>4342</v>
      </c>
      <c r="F676" s="210">
        <f t="shared" si="31"/>
        <v>3140</v>
      </c>
      <c r="G676" s="248"/>
      <c r="H676" s="249"/>
      <c r="I676" s="262"/>
      <c r="J676" s="262"/>
      <c r="K676" s="217"/>
      <c r="L676" s="220"/>
      <c r="M676" s="220"/>
      <c r="N676" s="220"/>
      <c r="O676" s="220"/>
      <c r="P676" s="210">
        <f t="shared" si="32"/>
        <v>1130</v>
      </c>
    </row>
    <row r="677" spans="1:16" x14ac:dyDescent="0.2">
      <c r="A677" s="216">
        <v>677</v>
      </c>
      <c r="B677" s="255">
        <v>69.47</v>
      </c>
      <c r="C677" s="210">
        <f>'soust.uk.JMK př.č.2'!$O$75+'soust.uk.JMK př.č.2'!$P$75</f>
        <v>18172</v>
      </c>
      <c r="D677" s="210">
        <f>'soust.uk.JMK př.č.2'!$L$75</f>
        <v>72</v>
      </c>
      <c r="E677" s="210">
        <f t="shared" si="30"/>
        <v>4341</v>
      </c>
      <c r="F677" s="210">
        <f t="shared" si="31"/>
        <v>3139</v>
      </c>
      <c r="G677" s="248"/>
      <c r="H677" s="249"/>
      <c r="I677" s="262"/>
      <c r="J677" s="262"/>
      <c r="K677" s="217"/>
      <c r="L677" s="220"/>
      <c r="M677" s="220"/>
      <c r="N677" s="220"/>
      <c r="O677" s="220"/>
      <c r="P677" s="210">
        <f t="shared" si="32"/>
        <v>1130</v>
      </c>
    </row>
    <row r="678" spans="1:16" x14ac:dyDescent="0.2">
      <c r="A678" s="216">
        <v>678</v>
      </c>
      <c r="B678" s="255">
        <v>69.489999999999995</v>
      </c>
      <c r="C678" s="210">
        <f>'soust.uk.JMK př.č.2'!$O$75+'soust.uk.JMK př.č.2'!$P$75</f>
        <v>18172</v>
      </c>
      <c r="D678" s="210">
        <f>'soust.uk.JMK př.č.2'!$L$75</f>
        <v>72</v>
      </c>
      <c r="E678" s="210">
        <f t="shared" si="30"/>
        <v>4340</v>
      </c>
      <c r="F678" s="210">
        <f t="shared" si="31"/>
        <v>3138</v>
      </c>
      <c r="G678" s="248"/>
      <c r="H678" s="249"/>
      <c r="I678" s="262"/>
      <c r="J678" s="262"/>
      <c r="K678" s="217"/>
      <c r="L678" s="220"/>
      <c r="M678" s="220"/>
      <c r="N678" s="220"/>
      <c r="O678" s="220"/>
      <c r="P678" s="210">
        <f t="shared" si="32"/>
        <v>1130</v>
      </c>
    </row>
    <row r="679" spans="1:16" x14ac:dyDescent="0.2">
      <c r="A679" s="216">
        <v>679</v>
      </c>
      <c r="B679" s="255">
        <v>69.510000000000005</v>
      </c>
      <c r="C679" s="210">
        <f>'soust.uk.JMK př.č.2'!$O$75+'soust.uk.JMK př.č.2'!$P$75</f>
        <v>18172</v>
      </c>
      <c r="D679" s="210">
        <f>'soust.uk.JMK př.č.2'!$L$75</f>
        <v>72</v>
      </c>
      <c r="E679" s="210">
        <f t="shared" si="30"/>
        <v>4338</v>
      </c>
      <c r="F679" s="210">
        <f t="shared" si="31"/>
        <v>3137</v>
      </c>
      <c r="G679" s="248"/>
      <c r="H679" s="249"/>
      <c r="I679" s="262"/>
      <c r="J679" s="262"/>
      <c r="K679" s="217"/>
      <c r="L679" s="220"/>
      <c r="M679" s="220"/>
      <c r="N679" s="220"/>
      <c r="O679" s="220"/>
      <c r="P679" s="210">
        <f t="shared" si="32"/>
        <v>1129</v>
      </c>
    </row>
    <row r="680" spans="1:16" x14ac:dyDescent="0.2">
      <c r="A680" s="216">
        <v>680</v>
      </c>
      <c r="B680" s="255">
        <v>69.53</v>
      </c>
      <c r="C680" s="210">
        <f>'soust.uk.JMK př.č.2'!$O$75+'soust.uk.JMK př.č.2'!$P$75</f>
        <v>18172</v>
      </c>
      <c r="D680" s="210">
        <f>'soust.uk.JMK př.č.2'!$L$75</f>
        <v>72</v>
      </c>
      <c r="E680" s="210">
        <f t="shared" si="30"/>
        <v>4337</v>
      </c>
      <c r="F680" s="210">
        <f t="shared" si="31"/>
        <v>3136</v>
      </c>
      <c r="G680" s="248"/>
      <c r="H680" s="249"/>
      <c r="I680" s="262"/>
      <c r="J680" s="262"/>
      <c r="K680" s="217"/>
      <c r="L680" s="220"/>
      <c r="M680" s="220"/>
      <c r="N680" s="220"/>
      <c r="O680" s="220"/>
      <c r="P680" s="210">
        <f t="shared" si="32"/>
        <v>1129</v>
      </c>
    </row>
    <row r="681" spans="1:16" x14ac:dyDescent="0.2">
      <c r="A681" s="216">
        <v>681</v>
      </c>
      <c r="B681" s="255">
        <v>69.55</v>
      </c>
      <c r="C681" s="210">
        <f>'soust.uk.JMK př.č.2'!$O$75+'soust.uk.JMK př.č.2'!$P$75</f>
        <v>18172</v>
      </c>
      <c r="D681" s="210">
        <f>'soust.uk.JMK př.č.2'!$L$75</f>
        <v>72</v>
      </c>
      <c r="E681" s="210">
        <f t="shared" si="30"/>
        <v>4336</v>
      </c>
      <c r="F681" s="210">
        <f t="shared" si="31"/>
        <v>3135</v>
      </c>
      <c r="G681" s="248"/>
      <c r="H681" s="249"/>
      <c r="I681" s="262"/>
      <c r="J681" s="262"/>
      <c r="K681" s="217"/>
      <c r="L681" s="220"/>
      <c r="M681" s="220"/>
      <c r="N681" s="220"/>
      <c r="O681" s="220"/>
      <c r="P681" s="210">
        <f t="shared" si="32"/>
        <v>1129</v>
      </c>
    </row>
    <row r="682" spans="1:16" x14ac:dyDescent="0.2">
      <c r="A682" s="216">
        <v>682</v>
      </c>
      <c r="B682" s="255">
        <v>69.569999999999993</v>
      </c>
      <c r="C682" s="210">
        <f>'soust.uk.JMK př.č.2'!$O$75+'soust.uk.JMK př.č.2'!$P$75</f>
        <v>18172</v>
      </c>
      <c r="D682" s="210">
        <f>'soust.uk.JMK př.č.2'!$L$75</f>
        <v>72</v>
      </c>
      <c r="E682" s="210">
        <f t="shared" si="30"/>
        <v>4334</v>
      </c>
      <c r="F682" s="210">
        <f t="shared" si="31"/>
        <v>3134</v>
      </c>
      <c r="G682" s="248"/>
      <c r="H682" s="249"/>
      <c r="I682" s="262"/>
      <c r="J682" s="262"/>
      <c r="K682" s="217"/>
      <c r="L682" s="220"/>
      <c r="M682" s="220"/>
      <c r="N682" s="220"/>
      <c r="O682" s="220"/>
      <c r="P682" s="210">
        <f t="shared" si="32"/>
        <v>1128</v>
      </c>
    </row>
    <row r="683" spans="1:16" x14ac:dyDescent="0.2">
      <c r="A683" s="216">
        <v>683</v>
      </c>
      <c r="B683" s="255">
        <v>69.59</v>
      </c>
      <c r="C683" s="210">
        <f>'soust.uk.JMK př.č.2'!$O$75+'soust.uk.JMK př.č.2'!$P$75</f>
        <v>18172</v>
      </c>
      <c r="D683" s="210">
        <f>'soust.uk.JMK př.č.2'!$L$75</f>
        <v>72</v>
      </c>
      <c r="E683" s="210">
        <f t="shared" si="30"/>
        <v>4334</v>
      </c>
      <c r="F683" s="210">
        <f t="shared" si="31"/>
        <v>3134</v>
      </c>
      <c r="G683" s="248"/>
      <c r="H683" s="249"/>
      <c r="I683" s="262"/>
      <c r="J683" s="262"/>
      <c r="K683" s="217"/>
      <c r="L683" s="220"/>
      <c r="M683" s="220"/>
      <c r="N683" s="220"/>
      <c r="O683" s="220"/>
      <c r="P683" s="210">
        <f t="shared" si="32"/>
        <v>1128</v>
      </c>
    </row>
    <row r="684" spans="1:16" x14ac:dyDescent="0.2">
      <c r="A684" s="216">
        <v>684</v>
      </c>
      <c r="B684" s="255">
        <v>69.61</v>
      </c>
      <c r="C684" s="210">
        <f>'soust.uk.JMK př.č.2'!$O$75+'soust.uk.JMK př.č.2'!$P$75</f>
        <v>18172</v>
      </c>
      <c r="D684" s="210">
        <f>'soust.uk.JMK př.č.2'!$L$75</f>
        <v>72</v>
      </c>
      <c r="E684" s="210">
        <f t="shared" si="30"/>
        <v>4333</v>
      </c>
      <c r="F684" s="210">
        <f t="shared" si="31"/>
        <v>3133</v>
      </c>
      <c r="G684" s="248"/>
      <c r="H684" s="249"/>
      <c r="I684" s="262"/>
      <c r="J684" s="262"/>
      <c r="K684" s="217"/>
      <c r="L684" s="220"/>
      <c r="M684" s="220"/>
      <c r="N684" s="220"/>
      <c r="O684" s="220"/>
      <c r="P684" s="210">
        <f t="shared" si="32"/>
        <v>1128</v>
      </c>
    </row>
    <row r="685" spans="1:16" x14ac:dyDescent="0.2">
      <c r="A685" s="216">
        <v>685</v>
      </c>
      <c r="B685" s="255">
        <v>69.63</v>
      </c>
      <c r="C685" s="210">
        <f>'soust.uk.JMK př.č.2'!$O$75+'soust.uk.JMK př.č.2'!$P$75</f>
        <v>18172</v>
      </c>
      <c r="D685" s="210">
        <f>'soust.uk.JMK př.č.2'!$L$75</f>
        <v>72</v>
      </c>
      <c r="E685" s="210">
        <f t="shared" si="30"/>
        <v>4332</v>
      </c>
      <c r="F685" s="210">
        <f t="shared" si="31"/>
        <v>3132</v>
      </c>
      <c r="G685" s="248"/>
      <c r="H685" s="249"/>
      <c r="I685" s="262"/>
      <c r="J685" s="262"/>
      <c r="K685" s="217"/>
      <c r="L685" s="220"/>
      <c r="M685" s="220"/>
      <c r="N685" s="220"/>
      <c r="O685" s="220"/>
      <c r="P685" s="210">
        <f t="shared" si="32"/>
        <v>1128</v>
      </c>
    </row>
    <row r="686" spans="1:16" x14ac:dyDescent="0.2">
      <c r="A686" s="216">
        <v>686</v>
      </c>
      <c r="B686" s="255">
        <v>69.650000000000006</v>
      </c>
      <c r="C686" s="210">
        <f>'soust.uk.JMK př.č.2'!$O$75+'soust.uk.JMK př.č.2'!$P$75</f>
        <v>18172</v>
      </c>
      <c r="D686" s="210">
        <f>'soust.uk.JMK př.č.2'!$L$75</f>
        <v>72</v>
      </c>
      <c r="E686" s="210">
        <f t="shared" si="30"/>
        <v>4330</v>
      </c>
      <c r="F686" s="210">
        <f t="shared" si="31"/>
        <v>3131</v>
      </c>
      <c r="G686" s="248"/>
      <c r="H686" s="249"/>
      <c r="I686" s="262"/>
      <c r="J686" s="262"/>
      <c r="K686" s="217"/>
      <c r="L686" s="220"/>
      <c r="M686" s="220"/>
      <c r="N686" s="220"/>
      <c r="O686" s="220"/>
      <c r="P686" s="210">
        <f t="shared" si="32"/>
        <v>1127</v>
      </c>
    </row>
    <row r="687" spans="1:16" x14ac:dyDescent="0.2">
      <c r="A687" s="216">
        <v>687</v>
      </c>
      <c r="B687" s="255">
        <v>69.67</v>
      </c>
      <c r="C687" s="210">
        <f>'soust.uk.JMK př.č.2'!$O$75+'soust.uk.JMK př.č.2'!$P$75</f>
        <v>18172</v>
      </c>
      <c r="D687" s="210">
        <f>'soust.uk.JMK př.č.2'!$L$75</f>
        <v>72</v>
      </c>
      <c r="E687" s="210">
        <f t="shared" si="30"/>
        <v>4329</v>
      </c>
      <c r="F687" s="210">
        <f t="shared" si="31"/>
        <v>3130</v>
      </c>
      <c r="G687" s="248"/>
      <c r="H687" s="249"/>
      <c r="I687" s="262"/>
      <c r="J687" s="262"/>
      <c r="K687" s="217"/>
      <c r="L687" s="220"/>
      <c r="M687" s="220"/>
      <c r="N687" s="220"/>
      <c r="O687" s="220"/>
      <c r="P687" s="210">
        <f t="shared" si="32"/>
        <v>1127</v>
      </c>
    </row>
    <row r="688" spans="1:16" x14ac:dyDescent="0.2">
      <c r="A688" s="216">
        <v>688</v>
      </c>
      <c r="B688" s="255">
        <v>69.69</v>
      </c>
      <c r="C688" s="210">
        <f>'soust.uk.JMK př.č.2'!$O$75+'soust.uk.JMK př.č.2'!$P$75</f>
        <v>18172</v>
      </c>
      <c r="D688" s="210">
        <f>'soust.uk.JMK př.č.2'!$L$75</f>
        <v>72</v>
      </c>
      <c r="E688" s="210">
        <f t="shared" si="30"/>
        <v>4327</v>
      </c>
      <c r="F688" s="210">
        <f t="shared" si="31"/>
        <v>3129</v>
      </c>
      <c r="G688" s="248"/>
      <c r="H688" s="249"/>
      <c r="I688" s="262"/>
      <c r="J688" s="262"/>
      <c r="K688" s="217"/>
      <c r="L688" s="220"/>
      <c r="M688" s="220"/>
      <c r="N688" s="220"/>
      <c r="O688" s="220"/>
      <c r="P688" s="210">
        <f t="shared" si="32"/>
        <v>1126</v>
      </c>
    </row>
    <row r="689" spans="1:16" x14ac:dyDescent="0.2">
      <c r="A689" s="216">
        <v>689</v>
      </c>
      <c r="B689" s="255">
        <v>69.709999999999994</v>
      </c>
      <c r="C689" s="210">
        <f>'soust.uk.JMK př.č.2'!$O$75+'soust.uk.JMK př.č.2'!$P$75</f>
        <v>18172</v>
      </c>
      <c r="D689" s="210">
        <f>'soust.uk.JMK př.č.2'!$L$75</f>
        <v>72</v>
      </c>
      <c r="E689" s="210">
        <f t="shared" si="30"/>
        <v>4326</v>
      </c>
      <c r="F689" s="210">
        <f t="shared" si="31"/>
        <v>3128</v>
      </c>
      <c r="G689" s="248"/>
      <c r="H689" s="249"/>
      <c r="I689" s="262"/>
      <c r="J689" s="262"/>
      <c r="K689" s="217"/>
      <c r="L689" s="220"/>
      <c r="M689" s="220"/>
      <c r="N689" s="220"/>
      <c r="O689" s="220"/>
      <c r="P689" s="210">
        <f t="shared" si="32"/>
        <v>1126</v>
      </c>
    </row>
    <row r="690" spans="1:16" x14ac:dyDescent="0.2">
      <c r="A690" s="216">
        <v>690</v>
      </c>
      <c r="B690" s="255">
        <v>69.73</v>
      </c>
      <c r="C690" s="210">
        <f>'soust.uk.JMK př.č.2'!$O$75+'soust.uk.JMK př.č.2'!$P$75</f>
        <v>18172</v>
      </c>
      <c r="D690" s="210">
        <f>'soust.uk.JMK př.č.2'!$L$75</f>
        <v>72</v>
      </c>
      <c r="E690" s="210">
        <f t="shared" si="30"/>
        <v>4325</v>
      </c>
      <c r="F690" s="210">
        <f t="shared" si="31"/>
        <v>3127</v>
      </c>
      <c r="G690" s="248"/>
      <c r="H690" s="249"/>
      <c r="I690" s="262"/>
      <c r="J690" s="262"/>
      <c r="K690" s="217"/>
      <c r="L690" s="220"/>
      <c r="M690" s="220"/>
      <c r="N690" s="220"/>
      <c r="O690" s="220"/>
      <c r="P690" s="210">
        <f t="shared" si="32"/>
        <v>1126</v>
      </c>
    </row>
    <row r="691" spans="1:16" x14ac:dyDescent="0.2">
      <c r="A691" s="216">
        <v>691</v>
      </c>
      <c r="B691" s="255">
        <v>69.75</v>
      </c>
      <c r="C691" s="210">
        <f>'soust.uk.JMK př.č.2'!$O$75+'soust.uk.JMK př.č.2'!$P$75</f>
        <v>18172</v>
      </c>
      <c r="D691" s="210">
        <f>'soust.uk.JMK př.č.2'!$L$75</f>
        <v>72</v>
      </c>
      <c r="E691" s="210">
        <f t="shared" si="30"/>
        <v>4323</v>
      </c>
      <c r="F691" s="210">
        <f t="shared" si="31"/>
        <v>3126</v>
      </c>
      <c r="G691" s="248"/>
      <c r="H691" s="249"/>
      <c r="I691" s="262"/>
      <c r="J691" s="262"/>
      <c r="K691" s="217"/>
      <c r="L691" s="220"/>
      <c r="M691" s="220"/>
      <c r="N691" s="220"/>
      <c r="O691" s="220"/>
      <c r="P691" s="210">
        <f t="shared" si="32"/>
        <v>1125</v>
      </c>
    </row>
    <row r="692" spans="1:16" x14ac:dyDescent="0.2">
      <c r="A692" s="216">
        <v>692</v>
      </c>
      <c r="B692" s="255">
        <v>69.77</v>
      </c>
      <c r="C692" s="210">
        <f>'soust.uk.JMK př.č.2'!$O$75+'soust.uk.JMK př.č.2'!$P$75</f>
        <v>18172</v>
      </c>
      <c r="D692" s="210">
        <f>'soust.uk.JMK př.č.2'!$L$75</f>
        <v>72</v>
      </c>
      <c r="E692" s="210">
        <f t="shared" si="30"/>
        <v>4322</v>
      </c>
      <c r="F692" s="210">
        <f t="shared" si="31"/>
        <v>3125</v>
      </c>
      <c r="G692" s="248"/>
      <c r="H692" s="249"/>
      <c r="I692" s="262"/>
      <c r="J692" s="262"/>
      <c r="K692" s="217"/>
      <c r="L692" s="220"/>
      <c r="M692" s="220"/>
      <c r="N692" s="220"/>
      <c r="O692" s="220"/>
      <c r="P692" s="210">
        <f t="shared" si="32"/>
        <v>1125</v>
      </c>
    </row>
    <row r="693" spans="1:16" x14ac:dyDescent="0.2">
      <c r="A693" s="216">
        <v>693</v>
      </c>
      <c r="B693" s="255">
        <v>69.78</v>
      </c>
      <c r="C693" s="210">
        <f>'soust.uk.JMK př.č.2'!$O$75+'soust.uk.JMK př.č.2'!$P$75</f>
        <v>18172</v>
      </c>
      <c r="D693" s="210">
        <f>'soust.uk.JMK př.č.2'!$L$75</f>
        <v>72</v>
      </c>
      <c r="E693" s="210">
        <f t="shared" si="30"/>
        <v>4322</v>
      </c>
      <c r="F693" s="210">
        <f t="shared" si="31"/>
        <v>3125</v>
      </c>
      <c r="G693" s="248"/>
      <c r="H693" s="249"/>
      <c r="I693" s="262"/>
      <c r="J693" s="262"/>
      <c r="K693" s="217"/>
      <c r="L693" s="220"/>
      <c r="M693" s="220"/>
      <c r="N693" s="220"/>
      <c r="O693" s="220"/>
      <c r="P693" s="210">
        <f t="shared" si="32"/>
        <v>1125</v>
      </c>
    </row>
    <row r="694" spans="1:16" x14ac:dyDescent="0.2">
      <c r="A694" s="216">
        <v>694</v>
      </c>
      <c r="B694" s="255">
        <v>69.8</v>
      </c>
      <c r="C694" s="210">
        <f>'soust.uk.JMK př.č.2'!$O$75+'soust.uk.JMK př.č.2'!$P$75</f>
        <v>18172</v>
      </c>
      <c r="D694" s="210">
        <f>'soust.uk.JMK př.č.2'!$L$75</f>
        <v>72</v>
      </c>
      <c r="E694" s="210">
        <f t="shared" si="30"/>
        <v>4321</v>
      </c>
      <c r="F694" s="210">
        <f t="shared" si="31"/>
        <v>3124</v>
      </c>
      <c r="G694" s="248"/>
      <c r="H694" s="249"/>
      <c r="I694" s="262"/>
      <c r="J694" s="262"/>
      <c r="K694" s="217"/>
      <c r="L694" s="220"/>
      <c r="M694" s="220"/>
      <c r="N694" s="220"/>
      <c r="O694" s="220"/>
      <c r="P694" s="210">
        <f t="shared" si="32"/>
        <v>1125</v>
      </c>
    </row>
    <row r="695" spans="1:16" x14ac:dyDescent="0.2">
      <c r="A695" s="216">
        <v>695</v>
      </c>
      <c r="B695" s="255">
        <v>69.819999999999993</v>
      </c>
      <c r="C695" s="210">
        <f>'soust.uk.JMK př.č.2'!$O$75+'soust.uk.JMK př.č.2'!$P$75</f>
        <v>18172</v>
      </c>
      <c r="D695" s="210">
        <f>'soust.uk.JMK př.č.2'!$L$75</f>
        <v>72</v>
      </c>
      <c r="E695" s="210">
        <f t="shared" si="30"/>
        <v>4319</v>
      </c>
      <c r="F695" s="210">
        <f t="shared" si="31"/>
        <v>3123</v>
      </c>
      <c r="G695" s="248"/>
      <c r="H695" s="249"/>
      <c r="I695" s="262"/>
      <c r="J695" s="262"/>
      <c r="K695" s="217"/>
      <c r="L695" s="220"/>
      <c r="M695" s="220"/>
      <c r="N695" s="220"/>
      <c r="O695" s="220"/>
      <c r="P695" s="210">
        <f t="shared" si="32"/>
        <v>1124</v>
      </c>
    </row>
    <row r="696" spans="1:16" x14ac:dyDescent="0.2">
      <c r="A696" s="216">
        <v>696</v>
      </c>
      <c r="B696" s="255">
        <v>69.84</v>
      </c>
      <c r="C696" s="210">
        <f>'soust.uk.JMK př.č.2'!$O$75+'soust.uk.JMK př.č.2'!$P$75</f>
        <v>18172</v>
      </c>
      <c r="D696" s="210">
        <f>'soust.uk.JMK př.č.2'!$L$75</f>
        <v>72</v>
      </c>
      <c r="E696" s="210">
        <f t="shared" si="30"/>
        <v>4318</v>
      </c>
      <c r="F696" s="210">
        <f t="shared" si="31"/>
        <v>3122</v>
      </c>
      <c r="G696" s="248"/>
      <c r="H696" s="249"/>
      <c r="I696" s="262"/>
      <c r="J696" s="262"/>
      <c r="K696" s="217"/>
      <c r="L696" s="220"/>
      <c r="M696" s="220"/>
      <c r="N696" s="220"/>
      <c r="O696" s="220"/>
      <c r="P696" s="210">
        <f t="shared" si="32"/>
        <v>1124</v>
      </c>
    </row>
    <row r="697" spans="1:16" x14ac:dyDescent="0.2">
      <c r="A697" s="216">
        <v>697</v>
      </c>
      <c r="B697" s="255">
        <v>69.86</v>
      </c>
      <c r="C697" s="210">
        <f>'soust.uk.JMK př.č.2'!$O$75+'soust.uk.JMK př.č.2'!$P$75</f>
        <v>18172</v>
      </c>
      <c r="D697" s="210">
        <f>'soust.uk.JMK př.č.2'!$L$75</f>
        <v>72</v>
      </c>
      <c r="E697" s="210">
        <f t="shared" si="30"/>
        <v>4317</v>
      </c>
      <c r="F697" s="210">
        <f t="shared" si="31"/>
        <v>3121</v>
      </c>
      <c r="G697" s="248"/>
      <c r="H697" s="249"/>
      <c r="I697" s="262"/>
      <c r="J697" s="262"/>
      <c r="K697" s="217"/>
      <c r="L697" s="220"/>
      <c r="M697" s="220"/>
      <c r="N697" s="220"/>
      <c r="O697" s="220"/>
      <c r="P697" s="210">
        <f t="shared" si="32"/>
        <v>1124</v>
      </c>
    </row>
    <row r="698" spans="1:16" x14ac:dyDescent="0.2">
      <c r="A698" s="216">
        <v>698</v>
      </c>
      <c r="B698" s="255">
        <v>69.88</v>
      </c>
      <c r="C698" s="210">
        <f>'soust.uk.JMK př.č.2'!$O$75+'soust.uk.JMK př.č.2'!$P$75</f>
        <v>18172</v>
      </c>
      <c r="D698" s="210">
        <f>'soust.uk.JMK př.č.2'!$L$75</f>
        <v>72</v>
      </c>
      <c r="E698" s="210">
        <f t="shared" si="30"/>
        <v>4317</v>
      </c>
      <c r="F698" s="210">
        <f t="shared" si="31"/>
        <v>3121</v>
      </c>
      <c r="G698" s="248"/>
      <c r="H698" s="249"/>
      <c r="I698" s="262"/>
      <c r="J698" s="262"/>
      <c r="K698" s="217"/>
      <c r="L698" s="220"/>
      <c r="M698" s="220"/>
      <c r="N698" s="220"/>
      <c r="O698" s="220"/>
      <c r="P698" s="210">
        <f t="shared" si="32"/>
        <v>1124</v>
      </c>
    </row>
    <row r="699" spans="1:16" x14ac:dyDescent="0.2">
      <c r="A699" s="216">
        <v>699</v>
      </c>
      <c r="B699" s="255">
        <v>69.900000000000006</v>
      </c>
      <c r="C699" s="210">
        <f>'soust.uk.JMK př.č.2'!$O$75+'soust.uk.JMK př.č.2'!$P$75</f>
        <v>18172</v>
      </c>
      <c r="D699" s="210">
        <f>'soust.uk.JMK př.č.2'!$L$75</f>
        <v>72</v>
      </c>
      <c r="E699" s="210">
        <f t="shared" si="30"/>
        <v>4315</v>
      </c>
      <c r="F699" s="210">
        <f t="shared" si="31"/>
        <v>3120</v>
      </c>
      <c r="G699" s="248"/>
      <c r="H699" s="249"/>
      <c r="I699" s="262"/>
      <c r="J699" s="262"/>
      <c r="K699" s="217"/>
      <c r="L699" s="220"/>
      <c r="M699" s="220"/>
      <c r="N699" s="220"/>
      <c r="O699" s="220"/>
      <c r="P699" s="210">
        <f t="shared" si="32"/>
        <v>1123</v>
      </c>
    </row>
    <row r="700" spans="1:16" x14ac:dyDescent="0.2">
      <c r="A700" s="216">
        <v>700</v>
      </c>
      <c r="B700" s="255">
        <v>69.92</v>
      </c>
      <c r="C700" s="210">
        <f>'soust.uk.JMK př.č.2'!$O$75+'soust.uk.JMK př.č.2'!$P$75</f>
        <v>18172</v>
      </c>
      <c r="D700" s="210">
        <f>'soust.uk.JMK př.č.2'!$L$75</f>
        <v>72</v>
      </c>
      <c r="E700" s="210">
        <f t="shared" si="30"/>
        <v>4314</v>
      </c>
      <c r="F700" s="210">
        <f t="shared" si="31"/>
        <v>3119</v>
      </c>
      <c r="G700" s="248"/>
      <c r="H700" s="249"/>
      <c r="I700" s="262"/>
      <c r="J700" s="262"/>
      <c r="K700" s="217"/>
      <c r="L700" s="220"/>
      <c r="M700" s="220"/>
      <c r="N700" s="220"/>
      <c r="O700" s="220"/>
      <c r="P700" s="210">
        <f t="shared" si="32"/>
        <v>1123</v>
      </c>
    </row>
    <row r="701" spans="1:16" x14ac:dyDescent="0.2">
      <c r="A701" s="216">
        <v>701</v>
      </c>
      <c r="B701" s="255">
        <v>69.94</v>
      </c>
      <c r="C701" s="210">
        <f>'soust.uk.JMK př.č.2'!$O$75+'soust.uk.JMK př.č.2'!$P$75</f>
        <v>18172</v>
      </c>
      <c r="D701" s="210">
        <f>'soust.uk.JMK př.č.2'!$L$75</f>
        <v>72</v>
      </c>
      <c r="E701" s="210">
        <f t="shared" si="30"/>
        <v>4312</v>
      </c>
      <c r="F701" s="210">
        <f t="shared" si="31"/>
        <v>3118</v>
      </c>
      <c r="G701" s="248"/>
      <c r="H701" s="249"/>
      <c r="I701" s="262"/>
      <c r="J701" s="262"/>
      <c r="K701" s="217"/>
      <c r="L701" s="220"/>
      <c r="M701" s="220"/>
      <c r="N701" s="220"/>
      <c r="O701" s="220"/>
      <c r="P701" s="210">
        <f t="shared" si="32"/>
        <v>1122</v>
      </c>
    </row>
    <row r="702" spans="1:16" x14ac:dyDescent="0.2">
      <c r="A702" s="216">
        <v>702</v>
      </c>
      <c r="B702" s="255">
        <v>69.959999999999994</v>
      </c>
      <c r="C702" s="210">
        <f>'soust.uk.JMK př.č.2'!$O$75+'soust.uk.JMK př.č.2'!$P$75</f>
        <v>18172</v>
      </c>
      <c r="D702" s="210">
        <f>'soust.uk.JMK př.č.2'!$L$75</f>
        <v>72</v>
      </c>
      <c r="E702" s="210">
        <f t="shared" si="30"/>
        <v>4311</v>
      </c>
      <c r="F702" s="210">
        <f t="shared" si="31"/>
        <v>3117</v>
      </c>
      <c r="G702" s="248"/>
      <c r="H702" s="249"/>
      <c r="I702" s="262"/>
      <c r="J702" s="262"/>
      <c r="K702" s="217"/>
      <c r="L702" s="220"/>
      <c r="M702" s="220"/>
      <c r="N702" s="220"/>
      <c r="O702" s="220"/>
      <c r="P702" s="210">
        <f t="shared" si="32"/>
        <v>1122</v>
      </c>
    </row>
    <row r="703" spans="1:16" x14ac:dyDescent="0.2">
      <c r="A703" s="216">
        <v>703</v>
      </c>
      <c r="B703" s="255">
        <v>69.98</v>
      </c>
      <c r="C703" s="210">
        <f>'soust.uk.JMK př.č.2'!$O$75+'soust.uk.JMK př.č.2'!$P$75</f>
        <v>18172</v>
      </c>
      <c r="D703" s="210">
        <f>'soust.uk.JMK př.č.2'!$L$75</f>
        <v>72</v>
      </c>
      <c r="E703" s="210">
        <f t="shared" si="30"/>
        <v>4310</v>
      </c>
      <c r="F703" s="210">
        <f t="shared" si="31"/>
        <v>3116</v>
      </c>
      <c r="G703" s="248"/>
      <c r="H703" s="249"/>
      <c r="I703" s="262"/>
      <c r="J703" s="262"/>
      <c r="K703" s="217"/>
      <c r="L703" s="220"/>
      <c r="M703" s="220"/>
      <c r="N703" s="220"/>
      <c r="O703" s="220"/>
      <c r="P703" s="210">
        <f t="shared" si="32"/>
        <v>1122</v>
      </c>
    </row>
    <row r="704" spans="1:16" x14ac:dyDescent="0.2">
      <c r="A704" s="216">
        <v>704</v>
      </c>
      <c r="B704" s="255">
        <v>70</v>
      </c>
      <c r="C704" s="210">
        <f>'soust.uk.JMK př.č.2'!$O$75+'soust.uk.JMK př.č.2'!$P$75</f>
        <v>18172</v>
      </c>
      <c r="D704" s="210">
        <f>'soust.uk.JMK př.č.2'!$L$75</f>
        <v>72</v>
      </c>
      <c r="E704" s="210">
        <f t="shared" si="30"/>
        <v>4308</v>
      </c>
      <c r="F704" s="210">
        <f t="shared" si="31"/>
        <v>3115</v>
      </c>
      <c r="G704" s="248"/>
      <c r="H704" s="249"/>
      <c r="I704" s="262"/>
      <c r="J704" s="262"/>
      <c r="K704" s="217"/>
      <c r="L704" s="220"/>
      <c r="M704" s="220"/>
      <c r="N704" s="220"/>
      <c r="O704" s="220"/>
      <c r="P704" s="210">
        <f t="shared" si="32"/>
        <v>1121</v>
      </c>
    </row>
    <row r="705" spans="1:16" x14ac:dyDescent="0.2">
      <c r="A705" s="216">
        <v>705</v>
      </c>
      <c r="B705" s="255">
        <v>70.02</v>
      </c>
      <c r="C705" s="210">
        <f>'soust.uk.JMK př.č.2'!$O$75+'soust.uk.JMK př.č.2'!$P$75</f>
        <v>18172</v>
      </c>
      <c r="D705" s="210">
        <f>'soust.uk.JMK př.č.2'!$L$75</f>
        <v>72</v>
      </c>
      <c r="E705" s="210">
        <f t="shared" si="30"/>
        <v>4307</v>
      </c>
      <c r="F705" s="210">
        <f t="shared" si="31"/>
        <v>3114</v>
      </c>
      <c r="G705" s="248"/>
      <c r="H705" s="249"/>
      <c r="I705" s="262"/>
      <c r="J705" s="262"/>
      <c r="K705" s="217"/>
      <c r="L705" s="220"/>
      <c r="M705" s="220"/>
      <c r="N705" s="220"/>
      <c r="O705" s="220"/>
      <c r="P705" s="210">
        <f t="shared" si="32"/>
        <v>1121</v>
      </c>
    </row>
    <row r="706" spans="1:16" x14ac:dyDescent="0.2">
      <c r="A706" s="216">
        <v>706</v>
      </c>
      <c r="B706" s="255">
        <v>70.040000000000006</v>
      </c>
      <c r="C706" s="210">
        <f>'soust.uk.JMK př.č.2'!$O$75+'soust.uk.JMK př.č.2'!$P$75</f>
        <v>18172</v>
      </c>
      <c r="D706" s="210">
        <f>'soust.uk.JMK př.č.2'!$L$75</f>
        <v>72</v>
      </c>
      <c r="E706" s="210">
        <f t="shared" si="30"/>
        <v>4306</v>
      </c>
      <c r="F706" s="210">
        <f t="shared" si="31"/>
        <v>3113</v>
      </c>
      <c r="G706" s="248"/>
      <c r="H706" s="249"/>
      <c r="I706" s="262"/>
      <c r="J706" s="262"/>
      <c r="K706" s="217"/>
      <c r="L706" s="220"/>
      <c r="M706" s="220"/>
      <c r="N706" s="220"/>
      <c r="O706" s="220"/>
      <c r="P706" s="210">
        <f t="shared" si="32"/>
        <v>1121</v>
      </c>
    </row>
    <row r="707" spans="1:16" x14ac:dyDescent="0.2">
      <c r="A707" s="216">
        <v>707</v>
      </c>
      <c r="B707" s="255">
        <v>70.06</v>
      </c>
      <c r="C707" s="210">
        <f>'soust.uk.JMK př.č.2'!$O$75+'soust.uk.JMK př.č.2'!$P$75</f>
        <v>18172</v>
      </c>
      <c r="D707" s="210">
        <f>'soust.uk.JMK př.č.2'!$L$75</f>
        <v>72</v>
      </c>
      <c r="E707" s="210">
        <f t="shared" si="30"/>
        <v>4306</v>
      </c>
      <c r="F707" s="210">
        <f t="shared" si="31"/>
        <v>3113</v>
      </c>
      <c r="G707" s="248"/>
      <c r="H707" s="249"/>
      <c r="I707" s="262"/>
      <c r="J707" s="262"/>
      <c r="K707" s="217"/>
      <c r="L707" s="220"/>
      <c r="M707" s="220"/>
      <c r="N707" s="220"/>
      <c r="O707" s="220"/>
      <c r="P707" s="210">
        <f t="shared" si="32"/>
        <v>1121</v>
      </c>
    </row>
    <row r="708" spans="1:16" x14ac:dyDescent="0.2">
      <c r="A708" s="216">
        <v>708</v>
      </c>
      <c r="B708" s="255">
        <v>70.069999999999993</v>
      </c>
      <c r="C708" s="210">
        <f>'soust.uk.JMK př.č.2'!$O$75+'soust.uk.JMK př.č.2'!$P$75</f>
        <v>18172</v>
      </c>
      <c r="D708" s="210">
        <f>'soust.uk.JMK př.č.2'!$L$75</f>
        <v>72</v>
      </c>
      <c r="E708" s="210">
        <f t="shared" si="30"/>
        <v>4304</v>
      </c>
      <c r="F708" s="210">
        <f t="shared" si="31"/>
        <v>3112</v>
      </c>
      <c r="G708" s="248"/>
      <c r="H708" s="249"/>
      <c r="I708" s="262"/>
      <c r="J708" s="262"/>
      <c r="K708" s="217"/>
      <c r="L708" s="220"/>
      <c r="M708" s="220"/>
      <c r="N708" s="220"/>
      <c r="O708" s="220"/>
      <c r="P708" s="210">
        <f t="shared" si="32"/>
        <v>1120</v>
      </c>
    </row>
    <row r="709" spans="1:16" x14ac:dyDescent="0.2">
      <c r="A709" s="216">
        <v>709</v>
      </c>
      <c r="B709" s="255">
        <v>70.09</v>
      </c>
      <c r="C709" s="210">
        <f>'soust.uk.JMK př.č.2'!$O$75+'soust.uk.JMK př.č.2'!$P$75</f>
        <v>18172</v>
      </c>
      <c r="D709" s="210">
        <f>'soust.uk.JMK př.č.2'!$L$75</f>
        <v>72</v>
      </c>
      <c r="E709" s="210">
        <f t="shared" si="30"/>
        <v>4303</v>
      </c>
      <c r="F709" s="210">
        <f t="shared" si="31"/>
        <v>3111</v>
      </c>
      <c r="G709" s="248"/>
      <c r="H709" s="249"/>
      <c r="I709" s="262"/>
      <c r="J709" s="262"/>
      <c r="K709" s="217"/>
      <c r="L709" s="220"/>
      <c r="M709" s="220"/>
      <c r="N709" s="220"/>
      <c r="O709" s="220"/>
      <c r="P709" s="210">
        <f t="shared" si="32"/>
        <v>1120</v>
      </c>
    </row>
    <row r="710" spans="1:16" x14ac:dyDescent="0.2">
      <c r="A710" s="216">
        <v>710</v>
      </c>
      <c r="B710" s="255">
        <v>70.11</v>
      </c>
      <c r="C710" s="210">
        <f>'soust.uk.JMK př.č.2'!$O$75+'soust.uk.JMK př.č.2'!$P$75</f>
        <v>18172</v>
      </c>
      <c r="D710" s="210">
        <f>'soust.uk.JMK př.č.2'!$L$75</f>
        <v>72</v>
      </c>
      <c r="E710" s="210">
        <f t="shared" si="30"/>
        <v>4302</v>
      </c>
      <c r="F710" s="210">
        <f t="shared" si="31"/>
        <v>3110</v>
      </c>
      <c r="G710" s="248"/>
      <c r="H710" s="249"/>
      <c r="I710" s="262"/>
      <c r="J710" s="262"/>
      <c r="K710" s="217"/>
      <c r="L710" s="220"/>
      <c r="M710" s="220"/>
      <c r="N710" s="220"/>
      <c r="O710" s="220"/>
      <c r="P710" s="210">
        <f t="shared" si="32"/>
        <v>1120</v>
      </c>
    </row>
    <row r="711" spans="1:16" x14ac:dyDescent="0.2">
      <c r="A711" s="216">
        <v>711</v>
      </c>
      <c r="B711" s="255">
        <v>70.13</v>
      </c>
      <c r="C711" s="210">
        <f>'soust.uk.JMK př.č.2'!$O$75+'soust.uk.JMK př.č.2'!$P$75</f>
        <v>18172</v>
      </c>
      <c r="D711" s="210">
        <f>'soust.uk.JMK př.č.2'!$L$75</f>
        <v>72</v>
      </c>
      <c r="E711" s="210">
        <f t="shared" si="30"/>
        <v>4300</v>
      </c>
      <c r="F711" s="210">
        <f t="shared" si="31"/>
        <v>3109</v>
      </c>
      <c r="G711" s="248"/>
      <c r="H711" s="249"/>
      <c r="I711" s="262"/>
      <c r="J711" s="262"/>
      <c r="K711" s="217"/>
      <c r="L711" s="220"/>
      <c r="M711" s="220"/>
      <c r="N711" s="220"/>
      <c r="O711" s="220"/>
      <c r="P711" s="210">
        <f t="shared" si="32"/>
        <v>1119</v>
      </c>
    </row>
    <row r="712" spans="1:16" x14ac:dyDescent="0.2">
      <c r="A712" s="216">
        <v>712</v>
      </c>
      <c r="B712" s="255">
        <v>70.150000000000006</v>
      </c>
      <c r="C712" s="210">
        <f>'soust.uk.JMK př.č.2'!$O$75+'soust.uk.JMK př.č.2'!$P$75</f>
        <v>18172</v>
      </c>
      <c r="D712" s="210">
        <f>'soust.uk.JMK př.č.2'!$L$75</f>
        <v>72</v>
      </c>
      <c r="E712" s="210">
        <f t="shared" si="30"/>
        <v>4300</v>
      </c>
      <c r="F712" s="210">
        <f t="shared" si="31"/>
        <v>3109</v>
      </c>
      <c r="G712" s="248"/>
      <c r="H712" s="249"/>
      <c r="I712" s="262"/>
      <c r="J712" s="262"/>
      <c r="K712" s="217"/>
      <c r="L712" s="220"/>
      <c r="M712" s="220"/>
      <c r="N712" s="220"/>
      <c r="O712" s="220"/>
      <c r="P712" s="210">
        <f t="shared" si="32"/>
        <v>1119</v>
      </c>
    </row>
    <row r="713" spans="1:16" x14ac:dyDescent="0.2">
      <c r="A713" s="216">
        <v>713</v>
      </c>
      <c r="B713" s="255">
        <v>70.17</v>
      </c>
      <c r="C713" s="210">
        <f>'soust.uk.JMK př.č.2'!$O$75+'soust.uk.JMK př.č.2'!$P$75</f>
        <v>18172</v>
      </c>
      <c r="D713" s="210">
        <f>'soust.uk.JMK př.č.2'!$L$75</f>
        <v>72</v>
      </c>
      <c r="E713" s="210">
        <f t="shared" si="30"/>
        <v>4299</v>
      </c>
      <c r="F713" s="210">
        <f t="shared" si="31"/>
        <v>3108</v>
      </c>
      <c r="G713" s="248"/>
      <c r="H713" s="249"/>
      <c r="I713" s="262"/>
      <c r="J713" s="262"/>
      <c r="K713" s="217"/>
      <c r="L713" s="220"/>
      <c r="M713" s="220"/>
      <c r="N713" s="220"/>
      <c r="O713" s="220"/>
      <c r="P713" s="210">
        <f t="shared" si="32"/>
        <v>1119</v>
      </c>
    </row>
    <row r="714" spans="1:16" x14ac:dyDescent="0.2">
      <c r="A714" s="216">
        <v>714</v>
      </c>
      <c r="B714" s="255">
        <v>70.19</v>
      </c>
      <c r="C714" s="210">
        <f>'soust.uk.JMK př.č.2'!$O$75+'soust.uk.JMK př.č.2'!$P$75</f>
        <v>18172</v>
      </c>
      <c r="D714" s="210">
        <f>'soust.uk.JMK př.č.2'!$L$75</f>
        <v>72</v>
      </c>
      <c r="E714" s="210">
        <f t="shared" si="30"/>
        <v>4298</v>
      </c>
      <c r="F714" s="210">
        <f t="shared" si="31"/>
        <v>3107</v>
      </c>
      <c r="G714" s="248"/>
      <c r="H714" s="249"/>
      <c r="I714" s="262"/>
      <c r="J714" s="262"/>
      <c r="K714" s="217"/>
      <c r="L714" s="220"/>
      <c r="M714" s="220"/>
      <c r="N714" s="220"/>
      <c r="O714" s="220"/>
      <c r="P714" s="210">
        <f t="shared" si="32"/>
        <v>1119</v>
      </c>
    </row>
    <row r="715" spans="1:16" x14ac:dyDescent="0.2">
      <c r="A715" s="216">
        <v>715</v>
      </c>
      <c r="B715" s="255">
        <v>70.209999999999994</v>
      </c>
      <c r="C715" s="210">
        <f>'soust.uk.JMK př.č.2'!$O$75+'soust.uk.JMK př.č.2'!$P$75</f>
        <v>18172</v>
      </c>
      <c r="D715" s="210">
        <f>'soust.uk.JMK př.č.2'!$L$75</f>
        <v>72</v>
      </c>
      <c r="E715" s="210">
        <f t="shared" si="30"/>
        <v>4296</v>
      </c>
      <c r="F715" s="210">
        <f t="shared" si="31"/>
        <v>3106</v>
      </c>
      <c r="G715" s="248"/>
      <c r="H715" s="249"/>
      <c r="I715" s="262"/>
      <c r="J715" s="262"/>
      <c r="K715" s="217"/>
      <c r="L715" s="220"/>
      <c r="M715" s="220"/>
      <c r="N715" s="220"/>
      <c r="O715" s="220"/>
      <c r="P715" s="210">
        <f t="shared" si="32"/>
        <v>1118</v>
      </c>
    </row>
    <row r="716" spans="1:16" x14ac:dyDescent="0.2">
      <c r="A716" s="216">
        <v>716</v>
      </c>
      <c r="B716" s="255">
        <v>70.23</v>
      </c>
      <c r="C716" s="210">
        <f>'soust.uk.JMK př.č.2'!$O$75+'soust.uk.JMK př.č.2'!$P$75</f>
        <v>18172</v>
      </c>
      <c r="D716" s="210">
        <f>'soust.uk.JMK př.č.2'!$L$75</f>
        <v>72</v>
      </c>
      <c r="E716" s="210">
        <f t="shared" si="30"/>
        <v>4295</v>
      </c>
      <c r="F716" s="210">
        <f t="shared" si="31"/>
        <v>3105</v>
      </c>
      <c r="G716" s="248"/>
      <c r="H716" s="249"/>
      <c r="I716" s="262"/>
      <c r="J716" s="262"/>
      <c r="K716" s="217"/>
      <c r="L716" s="220"/>
      <c r="M716" s="220"/>
      <c r="N716" s="220"/>
      <c r="O716" s="220"/>
      <c r="P716" s="210">
        <f t="shared" si="32"/>
        <v>1118</v>
      </c>
    </row>
    <row r="717" spans="1:16" x14ac:dyDescent="0.2">
      <c r="A717" s="216">
        <v>717</v>
      </c>
      <c r="B717" s="255">
        <v>70.25</v>
      </c>
      <c r="C717" s="210">
        <f>'soust.uk.JMK př.č.2'!$O$75+'soust.uk.JMK př.č.2'!$P$75</f>
        <v>18172</v>
      </c>
      <c r="D717" s="210">
        <f>'soust.uk.JMK př.č.2'!$L$75</f>
        <v>72</v>
      </c>
      <c r="E717" s="210">
        <f t="shared" si="30"/>
        <v>4293</v>
      </c>
      <c r="F717" s="210">
        <f t="shared" si="31"/>
        <v>3104</v>
      </c>
      <c r="G717" s="248"/>
      <c r="H717" s="249"/>
      <c r="I717" s="262"/>
      <c r="J717" s="262"/>
      <c r="K717" s="217"/>
      <c r="L717" s="220"/>
      <c r="M717" s="220"/>
      <c r="N717" s="220"/>
      <c r="O717" s="220"/>
      <c r="P717" s="210">
        <f t="shared" si="32"/>
        <v>1117</v>
      </c>
    </row>
    <row r="718" spans="1:16" x14ac:dyDescent="0.2">
      <c r="A718" s="216">
        <v>718</v>
      </c>
      <c r="B718" s="255">
        <v>70.27</v>
      </c>
      <c r="C718" s="210">
        <f>'soust.uk.JMK př.č.2'!$O$75+'soust.uk.JMK př.č.2'!$P$75</f>
        <v>18172</v>
      </c>
      <c r="D718" s="210">
        <f>'soust.uk.JMK př.č.2'!$L$75</f>
        <v>72</v>
      </c>
      <c r="E718" s="210">
        <f t="shared" ref="E718:E781" si="33">SUM(F718,P718,D718)</f>
        <v>4292</v>
      </c>
      <c r="F718" s="210">
        <f t="shared" si="31"/>
        <v>3103</v>
      </c>
      <c r="G718" s="248"/>
      <c r="H718" s="249"/>
      <c r="I718" s="262"/>
      <c r="J718" s="262"/>
      <c r="K718" s="217"/>
      <c r="L718" s="220"/>
      <c r="M718" s="220"/>
      <c r="N718" s="220"/>
      <c r="O718" s="220"/>
      <c r="P718" s="210">
        <f t="shared" si="32"/>
        <v>1117</v>
      </c>
    </row>
    <row r="719" spans="1:16" x14ac:dyDescent="0.2">
      <c r="A719" s="216">
        <v>719</v>
      </c>
      <c r="B719" s="255">
        <v>70.28</v>
      </c>
      <c r="C719" s="210">
        <f>'soust.uk.JMK př.č.2'!$O$75+'soust.uk.JMK př.č.2'!$P$75</f>
        <v>18172</v>
      </c>
      <c r="D719" s="210">
        <f>'soust.uk.JMK př.č.2'!$L$75</f>
        <v>72</v>
      </c>
      <c r="E719" s="210">
        <f t="shared" si="33"/>
        <v>4292</v>
      </c>
      <c r="F719" s="210">
        <f t="shared" ref="F719:F782" si="34">ROUND(1/B719*C719*12,0)</f>
        <v>3103</v>
      </c>
      <c r="G719" s="248"/>
      <c r="H719" s="249"/>
      <c r="I719" s="262"/>
      <c r="J719" s="262"/>
      <c r="K719" s="217"/>
      <c r="L719" s="220"/>
      <c r="M719" s="220"/>
      <c r="N719" s="220"/>
      <c r="O719" s="220"/>
      <c r="P719" s="210">
        <f t="shared" ref="P719:P782" si="35">ROUND((F719*36%),0)</f>
        <v>1117</v>
      </c>
    </row>
    <row r="720" spans="1:16" x14ac:dyDescent="0.2">
      <c r="A720" s="216">
        <v>720</v>
      </c>
      <c r="B720" s="255">
        <v>70.3</v>
      </c>
      <c r="C720" s="210">
        <f>'soust.uk.JMK př.č.2'!$O$75+'soust.uk.JMK př.č.2'!$P$75</f>
        <v>18172</v>
      </c>
      <c r="D720" s="210">
        <f>'soust.uk.JMK př.č.2'!$L$75</f>
        <v>72</v>
      </c>
      <c r="E720" s="210">
        <f t="shared" si="33"/>
        <v>4291</v>
      </c>
      <c r="F720" s="210">
        <f t="shared" si="34"/>
        <v>3102</v>
      </c>
      <c r="G720" s="248"/>
      <c r="H720" s="249"/>
      <c r="I720" s="262"/>
      <c r="J720" s="262"/>
      <c r="K720" s="217"/>
      <c r="L720" s="220"/>
      <c r="M720" s="220"/>
      <c r="N720" s="220"/>
      <c r="O720" s="220"/>
      <c r="P720" s="210">
        <f t="shared" si="35"/>
        <v>1117</v>
      </c>
    </row>
    <row r="721" spans="1:16" x14ac:dyDescent="0.2">
      <c r="A721" s="216">
        <v>721</v>
      </c>
      <c r="B721" s="255">
        <v>70.319999999999993</v>
      </c>
      <c r="C721" s="210">
        <f>'soust.uk.JMK př.č.2'!$O$75+'soust.uk.JMK př.č.2'!$P$75</f>
        <v>18172</v>
      </c>
      <c r="D721" s="210">
        <f>'soust.uk.JMK př.č.2'!$L$75</f>
        <v>72</v>
      </c>
      <c r="E721" s="210">
        <f t="shared" si="33"/>
        <v>4289</v>
      </c>
      <c r="F721" s="210">
        <f t="shared" si="34"/>
        <v>3101</v>
      </c>
      <c r="G721" s="248"/>
      <c r="H721" s="249"/>
      <c r="I721" s="262"/>
      <c r="J721" s="262"/>
      <c r="K721" s="217"/>
      <c r="L721" s="220"/>
      <c r="M721" s="220"/>
      <c r="N721" s="220"/>
      <c r="O721" s="220"/>
      <c r="P721" s="210">
        <f t="shared" si="35"/>
        <v>1116</v>
      </c>
    </row>
    <row r="722" spans="1:16" x14ac:dyDescent="0.2">
      <c r="A722" s="216">
        <v>722</v>
      </c>
      <c r="B722" s="255">
        <v>70.34</v>
      </c>
      <c r="C722" s="210">
        <f>'soust.uk.JMK př.č.2'!$O$75+'soust.uk.JMK př.č.2'!$P$75</f>
        <v>18172</v>
      </c>
      <c r="D722" s="210">
        <f>'soust.uk.JMK př.č.2'!$L$75</f>
        <v>72</v>
      </c>
      <c r="E722" s="210">
        <f t="shared" si="33"/>
        <v>4288</v>
      </c>
      <c r="F722" s="210">
        <f t="shared" si="34"/>
        <v>3100</v>
      </c>
      <c r="G722" s="248"/>
      <c r="H722" s="249"/>
      <c r="I722" s="262"/>
      <c r="J722" s="262"/>
      <c r="K722" s="217"/>
      <c r="L722" s="220"/>
      <c r="M722" s="220"/>
      <c r="N722" s="220"/>
      <c r="O722" s="220"/>
      <c r="P722" s="210">
        <f t="shared" si="35"/>
        <v>1116</v>
      </c>
    </row>
    <row r="723" spans="1:16" x14ac:dyDescent="0.2">
      <c r="A723" s="216">
        <v>723</v>
      </c>
      <c r="B723" s="255">
        <v>70.36</v>
      </c>
      <c r="C723" s="210">
        <f>'soust.uk.JMK př.č.2'!$O$75+'soust.uk.JMK př.č.2'!$P$75</f>
        <v>18172</v>
      </c>
      <c r="D723" s="210">
        <f>'soust.uk.JMK př.č.2'!$L$75</f>
        <v>72</v>
      </c>
      <c r="E723" s="210">
        <f t="shared" si="33"/>
        <v>4287</v>
      </c>
      <c r="F723" s="210">
        <f t="shared" si="34"/>
        <v>3099</v>
      </c>
      <c r="G723" s="248"/>
      <c r="H723" s="249"/>
      <c r="I723" s="262"/>
      <c r="J723" s="262"/>
      <c r="K723" s="217"/>
      <c r="L723" s="220"/>
      <c r="M723" s="220"/>
      <c r="N723" s="220"/>
      <c r="O723" s="220"/>
      <c r="P723" s="210">
        <f t="shared" si="35"/>
        <v>1116</v>
      </c>
    </row>
    <row r="724" spans="1:16" x14ac:dyDescent="0.2">
      <c r="A724" s="216">
        <v>724</v>
      </c>
      <c r="B724" s="255">
        <v>70.38</v>
      </c>
      <c r="C724" s="210">
        <f>'soust.uk.JMK př.č.2'!$O$75+'soust.uk.JMK př.č.2'!$P$75</f>
        <v>18172</v>
      </c>
      <c r="D724" s="210">
        <f>'soust.uk.JMK př.č.2'!$L$75</f>
        <v>72</v>
      </c>
      <c r="E724" s="210">
        <f t="shared" si="33"/>
        <v>4285</v>
      </c>
      <c r="F724" s="210">
        <f t="shared" si="34"/>
        <v>3098</v>
      </c>
      <c r="G724" s="248"/>
      <c r="H724" s="249"/>
      <c r="I724" s="262"/>
      <c r="J724" s="262"/>
      <c r="K724" s="217"/>
      <c r="L724" s="220"/>
      <c r="M724" s="220"/>
      <c r="N724" s="220"/>
      <c r="O724" s="220"/>
      <c r="P724" s="210">
        <f t="shared" si="35"/>
        <v>1115</v>
      </c>
    </row>
    <row r="725" spans="1:16" x14ac:dyDescent="0.2">
      <c r="A725" s="216">
        <v>725</v>
      </c>
      <c r="B725" s="255">
        <v>70.400000000000006</v>
      </c>
      <c r="C725" s="210">
        <f>'soust.uk.JMK př.č.2'!$O$75+'soust.uk.JMK př.č.2'!$P$75</f>
        <v>18172</v>
      </c>
      <c r="D725" s="210">
        <f>'soust.uk.JMK př.č.2'!$L$75</f>
        <v>72</v>
      </c>
      <c r="E725" s="210">
        <f t="shared" si="33"/>
        <v>4285</v>
      </c>
      <c r="F725" s="210">
        <f t="shared" si="34"/>
        <v>3098</v>
      </c>
      <c r="G725" s="248"/>
      <c r="H725" s="249"/>
      <c r="I725" s="262"/>
      <c r="J725" s="262"/>
      <c r="K725" s="217"/>
      <c r="L725" s="220"/>
      <c r="M725" s="220"/>
      <c r="N725" s="220"/>
      <c r="O725" s="220"/>
      <c r="P725" s="210">
        <f t="shared" si="35"/>
        <v>1115</v>
      </c>
    </row>
    <row r="726" spans="1:16" x14ac:dyDescent="0.2">
      <c r="A726" s="216">
        <v>726</v>
      </c>
      <c r="B726" s="255">
        <v>70.42</v>
      </c>
      <c r="C726" s="210">
        <f>'soust.uk.JMK př.č.2'!$O$75+'soust.uk.JMK př.č.2'!$P$75</f>
        <v>18172</v>
      </c>
      <c r="D726" s="210">
        <f>'soust.uk.JMK př.č.2'!$L$75</f>
        <v>72</v>
      </c>
      <c r="E726" s="210">
        <f t="shared" si="33"/>
        <v>4284</v>
      </c>
      <c r="F726" s="210">
        <f t="shared" si="34"/>
        <v>3097</v>
      </c>
      <c r="G726" s="248"/>
      <c r="H726" s="249"/>
      <c r="I726" s="262"/>
      <c r="J726" s="262"/>
      <c r="K726" s="217"/>
      <c r="L726" s="220"/>
      <c r="M726" s="220"/>
      <c r="N726" s="220"/>
      <c r="O726" s="220"/>
      <c r="P726" s="210">
        <f t="shared" si="35"/>
        <v>1115</v>
      </c>
    </row>
    <row r="727" spans="1:16" x14ac:dyDescent="0.2">
      <c r="A727" s="216">
        <v>727</v>
      </c>
      <c r="B727" s="255">
        <v>70.44</v>
      </c>
      <c r="C727" s="210">
        <f>'soust.uk.JMK př.č.2'!$O$75+'soust.uk.JMK př.č.2'!$P$75</f>
        <v>18172</v>
      </c>
      <c r="D727" s="210">
        <f>'soust.uk.JMK př.č.2'!$L$75</f>
        <v>72</v>
      </c>
      <c r="E727" s="210">
        <f t="shared" si="33"/>
        <v>4283</v>
      </c>
      <c r="F727" s="210">
        <f t="shared" si="34"/>
        <v>3096</v>
      </c>
      <c r="G727" s="248"/>
      <c r="H727" s="249"/>
      <c r="I727" s="262"/>
      <c r="J727" s="262"/>
      <c r="K727" s="217"/>
      <c r="L727" s="220"/>
      <c r="M727" s="220"/>
      <c r="N727" s="220"/>
      <c r="O727" s="220"/>
      <c r="P727" s="210">
        <f t="shared" si="35"/>
        <v>1115</v>
      </c>
    </row>
    <row r="728" spans="1:16" x14ac:dyDescent="0.2">
      <c r="A728" s="216">
        <v>728</v>
      </c>
      <c r="B728" s="255">
        <v>70.45</v>
      </c>
      <c r="C728" s="210">
        <f>'soust.uk.JMK př.č.2'!$O$75+'soust.uk.JMK př.č.2'!$P$75</f>
        <v>18172</v>
      </c>
      <c r="D728" s="210">
        <f>'soust.uk.JMK př.č.2'!$L$75</f>
        <v>72</v>
      </c>
      <c r="E728" s="210">
        <f t="shared" si="33"/>
        <v>4281</v>
      </c>
      <c r="F728" s="210">
        <f t="shared" si="34"/>
        <v>3095</v>
      </c>
      <c r="G728" s="248"/>
      <c r="H728" s="249"/>
      <c r="I728" s="262"/>
      <c r="J728" s="262"/>
      <c r="K728" s="217"/>
      <c r="L728" s="220"/>
      <c r="M728" s="220"/>
      <c r="N728" s="220"/>
      <c r="O728" s="220"/>
      <c r="P728" s="210">
        <f t="shared" si="35"/>
        <v>1114</v>
      </c>
    </row>
    <row r="729" spans="1:16" x14ac:dyDescent="0.2">
      <c r="A729" s="216">
        <v>729</v>
      </c>
      <c r="B729" s="255">
        <v>70.47</v>
      </c>
      <c r="C729" s="210">
        <f>'soust.uk.JMK př.č.2'!$O$75+'soust.uk.JMK př.č.2'!$P$75</f>
        <v>18172</v>
      </c>
      <c r="D729" s="210">
        <f>'soust.uk.JMK př.č.2'!$L$75</f>
        <v>72</v>
      </c>
      <c r="E729" s="210">
        <f t="shared" si="33"/>
        <v>4280</v>
      </c>
      <c r="F729" s="210">
        <f t="shared" si="34"/>
        <v>3094</v>
      </c>
      <c r="G729" s="248"/>
      <c r="H729" s="249"/>
      <c r="I729" s="262"/>
      <c r="J729" s="262"/>
      <c r="K729" s="217"/>
      <c r="L729" s="220"/>
      <c r="M729" s="220"/>
      <c r="N729" s="220"/>
      <c r="O729" s="220"/>
      <c r="P729" s="210">
        <f t="shared" si="35"/>
        <v>1114</v>
      </c>
    </row>
    <row r="730" spans="1:16" x14ac:dyDescent="0.2">
      <c r="A730" s="216">
        <v>730</v>
      </c>
      <c r="B730" s="255">
        <v>70.489999999999995</v>
      </c>
      <c r="C730" s="210">
        <f>'soust.uk.JMK př.č.2'!$O$75+'soust.uk.JMK př.č.2'!$P$75</f>
        <v>18172</v>
      </c>
      <c r="D730" s="210">
        <f>'soust.uk.JMK př.č.2'!$L$75</f>
        <v>72</v>
      </c>
      <c r="E730" s="210">
        <f t="shared" si="33"/>
        <v>4280</v>
      </c>
      <c r="F730" s="210">
        <f t="shared" si="34"/>
        <v>3094</v>
      </c>
      <c r="G730" s="248"/>
      <c r="H730" s="249"/>
      <c r="I730" s="262"/>
      <c r="J730" s="262"/>
      <c r="K730" s="217"/>
      <c r="L730" s="220"/>
      <c r="M730" s="220"/>
      <c r="N730" s="220"/>
      <c r="O730" s="220"/>
      <c r="P730" s="210">
        <f t="shared" si="35"/>
        <v>1114</v>
      </c>
    </row>
    <row r="731" spans="1:16" x14ac:dyDescent="0.2">
      <c r="A731" s="216">
        <v>731</v>
      </c>
      <c r="B731" s="255">
        <v>70.510000000000005</v>
      </c>
      <c r="C731" s="210">
        <f>'soust.uk.JMK př.č.2'!$O$75+'soust.uk.JMK př.č.2'!$P$75</f>
        <v>18172</v>
      </c>
      <c r="D731" s="210">
        <f>'soust.uk.JMK př.č.2'!$L$75</f>
        <v>72</v>
      </c>
      <c r="E731" s="210">
        <f t="shared" si="33"/>
        <v>4278</v>
      </c>
      <c r="F731" s="210">
        <f t="shared" si="34"/>
        <v>3093</v>
      </c>
      <c r="G731" s="248"/>
      <c r="H731" s="249"/>
      <c r="I731" s="262"/>
      <c r="J731" s="262"/>
      <c r="K731" s="217"/>
      <c r="L731" s="220"/>
      <c r="M731" s="220"/>
      <c r="N731" s="220"/>
      <c r="O731" s="220"/>
      <c r="P731" s="210">
        <f t="shared" si="35"/>
        <v>1113</v>
      </c>
    </row>
    <row r="732" spans="1:16" x14ac:dyDescent="0.2">
      <c r="A732" s="216">
        <v>732</v>
      </c>
      <c r="B732" s="255">
        <v>70.53</v>
      </c>
      <c r="C732" s="210">
        <f>'soust.uk.JMK př.č.2'!$O$75+'soust.uk.JMK př.č.2'!$P$75</f>
        <v>18172</v>
      </c>
      <c r="D732" s="210">
        <f>'soust.uk.JMK př.č.2'!$L$75</f>
        <v>72</v>
      </c>
      <c r="E732" s="210">
        <f t="shared" si="33"/>
        <v>4277</v>
      </c>
      <c r="F732" s="210">
        <f t="shared" si="34"/>
        <v>3092</v>
      </c>
      <c r="G732" s="248"/>
      <c r="H732" s="249"/>
      <c r="I732" s="262"/>
      <c r="J732" s="262"/>
      <c r="K732" s="217"/>
      <c r="L732" s="220"/>
      <c r="M732" s="220"/>
      <c r="N732" s="220"/>
      <c r="O732" s="220"/>
      <c r="P732" s="210">
        <f t="shared" si="35"/>
        <v>1113</v>
      </c>
    </row>
    <row r="733" spans="1:16" x14ac:dyDescent="0.2">
      <c r="A733" s="216">
        <v>733</v>
      </c>
      <c r="B733" s="255">
        <v>70.55</v>
      </c>
      <c r="C733" s="210">
        <f>'soust.uk.JMK př.č.2'!$O$75+'soust.uk.JMK př.č.2'!$P$75</f>
        <v>18172</v>
      </c>
      <c r="D733" s="210">
        <f>'soust.uk.JMK př.č.2'!$L$75</f>
        <v>72</v>
      </c>
      <c r="E733" s="210">
        <f t="shared" si="33"/>
        <v>4276</v>
      </c>
      <c r="F733" s="210">
        <f t="shared" si="34"/>
        <v>3091</v>
      </c>
      <c r="G733" s="248"/>
      <c r="H733" s="249"/>
      <c r="I733" s="262"/>
      <c r="J733" s="262"/>
      <c r="K733" s="217"/>
      <c r="L733" s="220"/>
      <c r="M733" s="220"/>
      <c r="N733" s="220"/>
      <c r="O733" s="220"/>
      <c r="P733" s="210">
        <f t="shared" si="35"/>
        <v>1113</v>
      </c>
    </row>
    <row r="734" spans="1:16" x14ac:dyDescent="0.2">
      <c r="A734" s="216">
        <v>734</v>
      </c>
      <c r="B734" s="255">
        <v>70.569999999999993</v>
      </c>
      <c r="C734" s="210">
        <f>'soust.uk.JMK př.č.2'!$O$75+'soust.uk.JMK př.č.2'!$P$75</f>
        <v>18172</v>
      </c>
      <c r="D734" s="210">
        <f>'soust.uk.JMK př.č.2'!$L$75</f>
        <v>72</v>
      </c>
      <c r="E734" s="210">
        <f t="shared" si="33"/>
        <v>4274</v>
      </c>
      <c r="F734" s="210">
        <f t="shared" si="34"/>
        <v>3090</v>
      </c>
      <c r="G734" s="248"/>
      <c r="H734" s="249"/>
      <c r="I734" s="262"/>
      <c r="J734" s="262"/>
      <c r="K734" s="217"/>
      <c r="L734" s="220"/>
      <c r="M734" s="220"/>
      <c r="N734" s="220"/>
      <c r="O734" s="220"/>
      <c r="P734" s="210">
        <f t="shared" si="35"/>
        <v>1112</v>
      </c>
    </row>
    <row r="735" spans="1:16" x14ac:dyDescent="0.2">
      <c r="A735" s="216">
        <v>735</v>
      </c>
      <c r="B735" s="255">
        <v>70.59</v>
      </c>
      <c r="C735" s="210">
        <f>'soust.uk.JMK př.č.2'!$O$75+'soust.uk.JMK př.č.2'!$P$75</f>
        <v>18172</v>
      </c>
      <c r="D735" s="210">
        <f>'soust.uk.JMK př.č.2'!$L$75</f>
        <v>72</v>
      </c>
      <c r="E735" s="210">
        <f t="shared" si="33"/>
        <v>4273</v>
      </c>
      <c r="F735" s="210">
        <f t="shared" si="34"/>
        <v>3089</v>
      </c>
      <c r="G735" s="248"/>
      <c r="H735" s="249"/>
      <c r="I735" s="262"/>
      <c r="J735" s="262"/>
      <c r="K735" s="217"/>
      <c r="L735" s="220"/>
      <c r="M735" s="220"/>
      <c r="N735" s="220"/>
      <c r="O735" s="220"/>
      <c r="P735" s="210">
        <f t="shared" si="35"/>
        <v>1112</v>
      </c>
    </row>
    <row r="736" spans="1:16" x14ac:dyDescent="0.2">
      <c r="A736" s="216">
        <v>736</v>
      </c>
      <c r="B736" s="255">
        <v>70.599999999999994</v>
      </c>
      <c r="C736" s="210">
        <f>'soust.uk.JMK př.č.2'!$O$75+'soust.uk.JMK př.č.2'!$P$75</f>
        <v>18172</v>
      </c>
      <c r="D736" s="210">
        <f>'soust.uk.JMK př.č.2'!$L$75</f>
        <v>72</v>
      </c>
      <c r="E736" s="210">
        <f t="shared" si="33"/>
        <v>4273</v>
      </c>
      <c r="F736" s="210">
        <f t="shared" si="34"/>
        <v>3089</v>
      </c>
      <c r="G736" s="248"/>
      <c r="H736" s="249"/>
      <c r="I736" s="262"/>
      <c r="J736" s="262"/>
      <c r="K736" s="217"/>
      <c r="L736" s="220"/>
      <c r="M736" s="220"/>
      <c r="N736" s="220"/>
      <c r="O736" s="220"/>
      <c r="P736" s="210">
        <f t="shared" si="35"/>
        <v>1112</v>
      </c>
    </row>
    <row r="737" spans="1:16" x14ac:dyDescent="0.2">
      <c r="A737" s="216">
        <v>737</v>
      </c>
      <c r="B737" s="255">
        <v>70.62</v>
      </c>
      <c r="C737" s="210">
        <f>'soust.uk.JMK př.č.2'!$O$75+'soust.uk.JMK př.č.2'!$P$75</f>
        <v>18172</v>
      </c>
      <c r="D737" s="210">
        <f>'soust.uk.JMK př.č.2'!$L$75</f>
        <v>72</v>
      </c>
      <c r="E737" s="210">
        <f t="shared" si="33"/>
        <v>4272</v>
      </c>
      <c r="F737" s="210">
        <f t="shared" si="34"/>
        <v>3088</v>
      </c>
      <c r="G737" s="248"/>
      <c r="H737" s="249"/>
      <c r="I737" s="262"/>
      <c r="J737" s="262"/>
      <c r="K737" s="217"/>
      <c r="L737" s="220"/>
      <c r="M737" s="220"/>
      <c r="N737" s="220"/>
      <c r="O737" s="220"/>
      <c r="P737" s="210">
        <f t="shared" si="35"/>
        <v>1112</v>
      </c>
    </row>
    <row r="738" spans="1:16" x14ac:dyDescent="0.2">
      <c r="A738" s="216">
        <v>738</v>
      </c>
      <c r="B738" s="255">
        <v>70.64</v>
      </c>
      <c r="C738" s="210">
        <f>'soust.uk.JMK př.č.2'!$O$75+'soust.uk.JMK př.č.2'!$P$75</f>
        <v>18172</v>
      </c>
      <c r="D738" s="210">
        <f>'soust.uk.JMK př.č.2'!$L$75</f>
        <v>72</v>
      </c>
      <c r="E738" s="210">
        <f t="shared" si="33"/>
        <v>4270</v>
      </c>
      <c r="F738" s="210">
        <f t="shared" si="34"/>
        <v>3087</v>
      </c>
      <c r="G738" s="248"/>
      <c r="H738" s="249"/>
      <c r="I738" s="262"/>
      <c r="J738" s="262"/>
      <c r="K738" s="217"/>
      <c r="L738" s="220"/>
      <c r="M738" s="220"/>
      <c r="N738" s="220"/>
      <c r="O738" s="220"/>
      <c r="P738" s="210">
        <f t="shared" si="35"/>
        <v>1111</v>
      </c>
    </row>
    <row r="739" spans="1:16" x14ac:dyDescent="0.2">
      <c r="A739" s="216">
        <v>739</v>
      </c>
      <c r="B739" s="255">
        <v>70.66</v>
      </c>
      <c r="C739" s="210">
        <f>'soust.uk.JMK př.č.2'!$O$75+'soust.uk.JMK př.č.2'!$P$75</f>
        <v>18172</v>
      </c>
      <c r="D739" s="210">
        <f>'soust.uk.JMK př.č.2'!$L$75</f>
        <v>72</v>
      </c>
      <c r="E739" s="210">
        <f t="shared" si="33"/>
        <v>4269</v>
      </c>
      <c r="F739" s="210">
        <f t="shared" si="34"/>
        <v>3086</v>
      </c>
      <c r="G739" s="248"/>
      <c r="H739" s="249"/>
      <c r="I739" s="262"/>
      <c r="J739" s="262"/>
      <c r="K739" s="217"/>
      <c r="L739" s="220"/>
      <c r="M739" s="220"/>
      <c r="N739" s="220"/>
      <c r="O739" s="220"/>
      <c r="P739" s="210">
        <f t="shared" si="35"/>
        <v>1111</v>
      </c>
    </row>
    <row r="740" spans="1:16" x14ac:dyDescent="0.2">
      <c r="A740" s="216">
        <v>740</v>
      </c>
      <c r="B740" s="255">
        <v>70.680000000000007</v>
      </c>
      <c r="C740" s="210">
        <f>'soust.uk.JMK př.č.2'!$O$75+'soust.uk.JMK př.č.2'!$P$75</f>
        <v>18172</v>
      </c>
      <c r="D740" s="210">
        <f>'soust.uk.JMK př.č.2'!$L$75</f>
        <v>72</v>
      </c>
      <c r="E740" s="210">
        <f t="shared" si="33"/>
        <v>4268</v>
      </c>
      <c r="F740" s="210">
        <f t="shared" si="34"/>
        <v>3085</v>
      </c>
      <c r="G740" s="248"/>
      <c r="H740" s="249"/>
      <c r="I740" s="262"/>
      <c r="J740" s="262"/>
      <c r="K740" s="217"/>
      <c r="L740" s="220"/>
      <c r="M740" s="220"/>
      <c r="N740" s="220"/>
      <c r="O740" s="220"/>
      <c r="P740" s="210">
        <f t="shared" si="35"/>
        <v>1111</v>
      </c>
    </row>
    <row r="741" spans="1:16" x14ac:dyDescent="0.2">
      <c r="A741" s="216">
        <v>741</v>
      </c>
      <c r="B741" s="255">
        <v>70.7</v>
      </c>
      <c r="C741" s="210">
        <f>'soust.uk.JMK př.č.2'!$O$75+'soust.uk.JMK př.č.2'!$P$75</f>
        <v>18172</v>
      </c>
      <c r="D741" s="210">
        <f>'soust.uk.JMK př.č.2'!$L$75</f>
        <v>72</v>
      </c>
      <c r="E741" s="210">
        <f t="shared" si="33"/>
        <v>4266</v>
      </c>
      <c r="F741" s="210">
        <f t="shared" si="34"/>
        <v>3084</v>
      </c>
      <c r="G741" s="248"/>
      <c r="H741" s="249"/>
      <c r="I741" s="262"/>
      <c r="J741" s="262"/>
      <c r="K741" s="217"/>
      <c r="L741" s="220"/>
      <c r="M741" s="220"/>
      <c r="N741" s="220"/>
      <c r="O741" s="220"/>
      <c r="P741" s="210">
        <f t="shared" si="35"/>
        <v>1110</v>
      </c>
    </row>
    <row r="742" spans="1:16" x14ac:dyDescent="0.2">
      <c r="A742" s="216">
        <v>742</v>
      </c>
      <c r="B742" s="255">
        <v>70.72</v>
      </c>
      <c r="C742" s="210">
        <f>'soust.uk.JMK př.č.2'!$O$75+'soust.uk.JMK př.č.2'!$P$75</f>
        <v>18172</v>
      </c>
      <c r="D742" s="210">
        <f>'soust.uk.JMK př.č.2'!$L$75</f>
        <v>72</v>
      </c>
      <c r="E742" s="210">
        <f t="shared" si="33"/>
        <v>4265</v>
      </c>
      <c r="F742" s="210">
        <f t="shared" si="34"/>
        <v>3083</v>
      </c>
      <c r="G742" s="248"/>
      <c r="H742" s="249"/>
      <c r="I742" s="262"/>
      <c r="J742" s="262"/>
      <c r="K742" s="217"/>
      <c r="L742" s="220"/>
      <c r="M742" s="220"/>
      <c r="N742" s="220"/>
      <c r="O742" s="220"/>
      <c r="P742" s="210">
        <f t="shared" si="35"/>
        <v>1110</v>
      </c>
    </row>
    <row r="743" spans="1:16" x14ac:dyDescent="0.2">
      <c r="A743" s="216">
        <v>743</v>
      </c>
      <c r="B743" s="255">
        <v>70.73</v>
      </c>
      <c r="C743" s="210">
        <f>'soust.uk.JMK př.č.2'!$O$75+'soust.uk.JMK př.č.2'!$P$75</f>
        <v>18172</v>
      </c>
      <c r="D743" s="210">
        <f>'soust.uk.JMK př.č.2'!$L$75</f>
        <v>72</v>
      </c>
      <c r="E743" s="210">
        <f t="shared" si="33"/>
        <v>4265</v>
      </c>
      <c r="F743" s="210">
        <f t="shared" si="34"/>
        <v>3083</v>
      </c>
      <c r="G743" s="248"/>
      <c r="H743" s="249"/>
      <c r="I743" s="262"/>
      <c r="J743" s="262"/>
      <c r="K743" s="217"/>
      <c r="L743" s="220"/>
      <c r="M743" s="220"/>
      <c r="N743" s="220"/>
      <c r="O743" s="220"/>
      <c r="P743" s="210">
        <f t="shared" si="35"/>
        <v>1110</v>
      </c>
    </row>
    <row r="744" spans="1:16" x14ac:dyDescent="0.2">
      <c r="A744" s="216">
        <v>744</v>
      </c>
      <c r="B744" s="255">
        <v>70.75</v>
      </c>
      <c r="C744" s="210">
        <f>'soust.uk.JMK př.č.2'!$O$75+'soust.uk.JMK př.č.2'!$P$75</f>
        <v>18172</v>
      </c>
      <c r="D744" s="210">
        <f>'soust.uk.JMK př.č.2'!$L$75</f>
        <v>72</v>
      </c>
      <c r="E744" s="210">
        <f t="shared" si="33"/>
        <v>4264</v>
      </c>
      <c r="F744" s="210">
        <f t="shared" si="34"/>
        <v>3082</v>
      </c>
      <c r="G744" s="248"/>
      <c r="H744" s="249"/>
      <c r="I744" s="262"/>
      <c r="J744" s="262"/>
      <c r="K744" s="217"/>
      <c r="L744" s="220"/>
      <c r="M744" s="220"/>
      <c r="N744" s="220"/>
      <c r="O744" s="220"/>
      <c r="P744" s="210">
        <f t="shared" si="35"/>
        <v>1110</v>
      </c>
    </row>
    <row r="745" spans="1:16" x14ac:dyDescent="0.2">
      <c r="A745" s="216">
        <v>745</v>
      </c>
      <c r="B745" s="255">
        <v>70.77</v>
      </c>
      <c r="C745" s="210">
        <f>'soust.uk.JMK př.č.2'!$O$75+'soust.uk.JMK př.č.2'!$P$75</f>
        <v>18172</v>
      </c>
      <c r="D745" s="210">
        <f>'soust.uk.JMK př.č.2'!$L$75</f>
        <v>72</v>
      </c>
      <c r="E745" s="210">
        <f t="shared" si="33"/>
        <v>4262</v>
      </c>
      <c r="F745" s="210">
        <f t="shared" si="34"/>
        <v>3081</v>
      </c>
      <c r="G745" s="248"/>
      <c r="H745" s="249"/>
      <c r="I745" s="262"/>
      <c r="J745" s="262"/>
      <c r="K745" s="217"/>
      <c r="L745" s="220"/>
      <c r="M745" s="220"/>
      <c r="N745" s="220"/>
      <c r="O745" s="220"/>
      <c r="P745" s="210">
        <f t="shared" si="35"/>
        <v>1109</v>
      </c>
    </row>
    <row r="746" spans="1:16" x14ac:dyDescent="0.2">
      <c r="A746" s="216">
        <v>746</v>
      </c>
      <c r="B746" s="255">
        <v>70.790000000000006</v>
      </c>
      <c r="C746" s="210">
        <f>'soust.uk.JMK př.č.2'!$O$75+'soust.uk.JMK př.č.2'!$P$75</f>
        <v>18172</v>
      </c>
      <c r="D746" s="210">
        <f>'soust.uk.JMK př.č.2'!$L$75</f>
        <v>72</v>
      </c>
      <c r="E746" s="210">
        <f t="shared" si="33"/>
        <v>4261</v>
      </c>
      <c r="F746" s="210">
        <f t="shared" si="34"/>
        <v>3080</v>
      </c>
      <c r="G746" s="248"/>
      <c r="H746" s="249"/>
      <c r="I746" s="262"/>
      <c r="J746" s="262"/>
      <c r="K746" s="217"/>
      <c r="L746" s="220"/>
      <c r="M746" s="220"/>
      <c r="N746" s="220"/>
      <c r="O746" s="220"/>
      <c r="P746" s="210">
        <f t="shared" si="35"/>
        <v>1109</v>
      </c>
    </row>
    <row r="747" spans="1:16" x14ac:dyDescent="0.2">
      <c r="A747" s="216">
        <v>747</v>
      </c>
      <c r="B747" s="255">
        <v>70.81</v>
      </c>
      <c r="C747" s="210">
        <f>'soust.uk.JMK př.č.2'!$O$75+'soust.uk.JMK př.č.2'!$P$75</f>
        <v>18172</v>
      </c>
      <c r="D747" s="210">
        <f>'soust.uk.JMK př.č.2'!$L$75</f>
        <v>72</v>
      </c>
      <c r="E747" s="210">
        <f t="shared" si="33"/>
        <v>4261</v>
      </c>
      <c r="F747" s="210">
        <f t="shared" si="34"/>
        <v>3080</v>
      </c>
      <c r="G747" s="248"/>
      <c r="H747" s="249"/>
      <c r="I747" s="262"/>
      <c r="J747" s="262"/>
      <c r="K747" s="217"/>
      <c r="L747" s="220"/>
      <c r="M747" s="220"/>
      <c r="N747" s="220"/>
      <c r="O747" s="220"/>
      <c r="P747" s="210">
        <f t="shared" si="35"/>
        <v>1109</v>
      </c>
    </row>
    <row r="748" spans="1:16" x14ac:dyDescent="0.2">
      <c r="A748" s="216">
        <v>748</v>
      </c>
      <c r="B748" s="255">
        <v>70.83</v>
      </c>
      <c r="C748" s="210">
        <f>'soust.uk.JMK př.č.2'!$O$75+'soust.uk.JMK př.č.2'!$P$75</f>
        <v>18172</v>
      </c>
      <c r="D748" s="210">
        <f>'soust.uk.JMK př.č.2'!$L$75</f>
        <v>72</v>
      </c>
      <c r="E748" s="210">
        <f t="shared" si="33"/>
        <v>4259</v>
      </c>
      <c r="F748" s="210">
        <f t="shared" si="34"/>
        <v>3079</v>
      </c>
      <c r="G748" s="248"/>
      <c r="H748" s="249"/>
      <c r="I748" s="262"/>
      <c r="J748" s="262"/>
      <c r="K748" s="217"/>
      <c r="L748" s="220"/>
      <c r="M748" s="220"/>
      <c r="N748" s="220"/>
      <c r="O748" s="220"/>
      <c r="P748" s="210">
        <f t="shared" si="35"/>
        <v>1108</v>
      </c>
    </row>
    <row r="749" spans="1:16" x14ac:dyDescent="0.2">
      <c r="A749" s="216">
        <v>749</v>
      </c>
      <c r="B749" s="255">
        <v>70.849999999999994</v>
      </c>
      <c r="C749" s="210">
        <f>'soust.uk.JMK př.č.2'!$O$75+'soust.uk.JMK př.č.2'!$P$75</f>
        <v>18172</v>
      </c>
      <c r="D749" s="210">
        <f>'soust.uk.JMK př.č.2'!$L$75</f>
        <v>72</v>
      </c>
      <c r="E749" s="210">
        <f t="shared" si="33"/>
        <v>4258</v>
      </c>
      <c r="F749" s="210">
        <f t="shared" si="34"/>
        <v>3078</v>
      </c>
      <c r="G749" s="248"/>
      <c r="H749" s="249"/>
      <c r="I749" s="262"/>
      <c r="J749" s="262"/>
      <c r="K749" s="217"/>
      <c r="L749" s="220"/>
      <c r="M749" s="220"/>
      <c r="N749" s="220"/>
      <c r="O749" s="220"/>
      <c r="P749" s="210">
        <f t="shared" si="35"/>
        <v>1108</v>
      </c>
    </row>
    <row r="750" spans="1:16" x14ac:dyDescent="0.2">
      <c r="A750" s="216">
        <v>750</v>
      </c>
      <c r="B750" s="255">
        <v>70.86</v>
      </c>
      <c r="C750" s="210">
        <f>'soust.uk.JMK př.č.2'!$O$75+'soust.uk.JMK př.č.2'!$P$75</f>
        <v>18172</v>
      </c>
      <c r="D750" s="210">
        <f>'soust.uk.JMK př.č.2'!$L$75</f>
        <v>72</v>
      </c>
      <c r="E750" s="210">
        <f t="shared" si="33"/>
        <v>4257</v>
      </c>
      <c r="F750" s="210">
        <f t="shared" si="34"/>
        <v>3077</v>
      </c>
      <c r="G750" s="248"/>
      <c r="H750" s="249"/>
      <c r="I750" s="262"/>
      <c r="J750" s="262"/>
      <c r="K750" s="217"/>
      <c r="L750" s="220"/>
      <c r="M750" s="220"/>
      <c r="N750" s="220"/>
      <c r="O750" s="220"/>
      <c r="P750" s="210">
        <f t="shared" si="35"/>
        <v>1108</v>
      </c>
    </row>
    <row r="751" spans="1:16" x14ac:dyDescent="0.2">
      <c r="A751" s="216">
        <v>751</v>
      </c>
      <c r="B751" s="255">
        <v>70.88</v>
      </c>
      <c r="C751" s="210">
        <f>'soust.uk.JMK př.č.2'!$O$75+'soust.uk.JMK př.č.2'!$P$75</f>
        <v>18172</v>
      </c>
      <c r="D751" s="210">
        <f>'soust.uk.JMK př.č.2'!$L$75</f>
        <v>72</v>
      </c>
      <c r="E751" s="210">
        <f t="shared" si="33"/>
        <v>4257</v>
      </c>
      <c r="F751" s="210">
        <f t="shared" si="34"/>
        <v>3077</v>
      </c>
      <c r="G751" s="248"/>
      <c r="H751" s="249"/>
      <c r="I751" s="262"/>
      <c r="J751" s="262"/>
      <c r="K751" s="194"/>
      <c r="O751" s="220"/>
      <c r="P751" s="210">
        <f t="shared" si="35"/>
        <v>1108</v>
      </c>
    </row>
    <row r="752" spans="1:16" x14ac:dyDescent="0.2">
      <c r="A752" s="216">
        <v>752</v>
      </c>
      <c r="B752" s="255">
        <v>70.900000000000006</v>
      </c>
      <c r="C752" s="210">
        <f>'soust.uk.JMK př.č.2'!$O$75+'soust.uk.JMK př.č.2'!$P$75</f>
        <v>18172</v>
      </c>
      <c r="D752" s="210">
        <f>'soust.uk.JMK př.č.2'!$L$75</f>
        <v>72</v>
      </c>
      <c r="E752" s="210">
        <f t="shared" si="33"/>
        <v>4255</v>
      </c>
      <c r="F752" s="210">
        <f t="shared" si="34"/>
        <v>3076</v>
      </c>
      <c r="G752" s="248"/>
      <c r="H752" s="249"/>
      <c r="I752" s="262"/>
      <c r="J752" s="262"/>
      <c r="K752" s="194"/>
      <c r="O752" s="220"/>
      <c r="P752" s="210">
        <f t="shared" si="35"/>
        <v>1107</v>
      </c>
    </row>
    <row r="753" spans="1:16" x14ac:dyDescent="0.2">
      <c r="A753" s="216">
        <v>753</v>
      </c>
      <c r="B753" s="255">
        <v>70.92</v>
      </c>
      <c r="C753" s="210">
        <f>'soust.uk.JMK př.č.2'!$O$75+'soust.uk.JMK př.č.2'!$P$75</f>
        <v>18172</v>
      </c>
      <c r="D753" s="210">
        <f>'soust.uk.JMK př.č.2'!$L$75</f>
        <v>72</v>
      </c>
      <c r="E753" s="210">
        <f t="shared" si="33"/>
        <v>4254</v>
      </c>
      <c r="F753" s="210">
        <f t="shared" si="34"/>
        <v>3075</v>
      </c>
      <c r="G753" s="248"/>
      <c r="H753" s="249"/>
      <c r="I753" s="262"/>
      <c r="J753" s="262"/>
      <c r="K753" s="194"/>
      <c r="O753" s="220"/>
      <c r="P753" s="210">
        <f t="shared" si="35"/>
        <v>1107</v>
      </c>
    </row>
    <row r="754" spans="1:16" x14ac:dyDescent="0.2">
      <c r="A754" s="216">
        <v>754</v>
      </c>
      <c r="B754" s="255">
        <v>70.94</v>
      </c>
      <c r="C754" s="210">
        <f>'soust.uk.JMK př.č.2'!$O$75+'soust.uk.JMK př.č.2'!$P$75</f>
        <v>18172</v>
      </c>
      <c r="D754" s="210">
        <f>'soust.uk.JMK př.č.2'!$L$75</f>
        <v>72</v>
      </c>
      <c r="E754" s="210">
        <f t="shared" si="33"/>
        <v>4253</v>
      </c>
      <c r="F754" s="210">
        <f t="shared" si="34"/>
        <v>3074</v>
      </c>
      <c r="G754" s="248"/>
      <c r="H754" s="249"/>
      <c r="I754" s="262"/>
      <c r="J754" s="262"/>
      <c r="K754" s="194"/>
      <c r="O754" s="220"/>
      <c r="P754" s="210">
        <f t="shared" si="35"/>
        <v>1107</v>
      </c>
    </row>
    <row r="755" spans="1:16" x14ac:dyDescent="0.2">
      <c r="A755" s="216">
        <v>755</v>
      </c>
      <c r="B755" s="255">
        <v>70.959999999999994</v>
      </c>
      <c r="C755" s="210">
        <f>'soust.uk.JMK př.č.2'!$O$75+'soust.uk.JMK př.č.2'!$P$75</f>
        <v>18172</v>
      </c>
      <c r="D755" s="210">
        <f>'soust.uk.JMK př.č.2'!$L$75</f>
        <v>72</v>
      </c>
      <c r="E755" s="210">
        <f t="shared" si="33"/>
        <v>4251</v>
      </c>
      <c r="F755" s="210">
        <f t="shared" si="34"/>
        <v>3073</v>
      </c>
      <c r="G755" s="248"/>
      <c r="H755" s="249"/>
      <c r="I755" s="262"/>
      <c r="J755" s="262"/>
      <c r="K755" s="194"/>
      <c r="O755" s="220"/>
      <c r="P755" s="210">
        <f t="shared" si="35"/>
        <v>1106</v>
      </c>
    </row>
    <row r="756" spans="1:16" x14ac:dyDescent="0.2">
      <c r="A756" s="216">
        <v>756</v>
      </c>
      <c r="B756" s="255">
        <v>70.97</v>
      </c>
      <c r="C756" s="210">
        <f>'soust.uk.JMK př.č.2'!$O$75+'soust.uk.JMK př.č.2'!$P$75</f>
        <v>18172</v>
      </c>
      <c r="D756" s="210">
        <f>'soust.uk.JMK př.č.2'!$L$75</f>
        <v>72</v>
      </c>
      <c r="E756" s="210">
        <f t="shared" si="33"/>
        <v>4251</v>
      </c>
      <c r="F756" s="210">
        <f t="shared" si="34"/>
        <v>3073</v>
      </c>
      <c r="G756" s="248"/>
      <c r="H756" s="249"/>
      <c r="I756" s="262"/>
      <c r="J756" s="262"/>
      <c r="K756" s="194"/>
      <c r="O756" s="220"/>
      <c r="P756" s="210">
        <f t="shared" si="35"/>
        <v>1106</v>
      </c>
    </row>
    <row r="757" spans="1:16" x14ac:dyDescent="0.2">
      <c r="A757" s="216">
        <v>757</v>
      </c>
      <c r="B757" s="255">
        <v>70.989999999999995</v>
      </c>
      <c r="C757" s="210">
        <f>'soust.uk.JMK př.č.2'!$O$75+'soust.uk.JMK př.č.2'!$P$75</f>
        <v>18172</v>
      </c>
      <c r="D757" s="210">
        <f>'soust.uk.JMK př.č.2'!$L$75</f>
        <v>72</v>
      </c>
      <c r="E757" s="210">
        <f t="shared" si="33"/>
        <v>4250</v>
      </c>
      <c r="F757" s="210">
        <f t="shared" si="34"/>
        <v>3072</v>
      </c>
      <c r="G757" s="248"/>
      <c r="H757" s="249"/>
      <c r="I757" s="262"/>
      <c r="J757" s="262"/>
      <c r="K757" s="194"/>
      <c r="O757" s="220"/>
      <c r="P757" s="210">
        <f t="shared" si="35"/>
        <v>1106</v>
      </c>
    </row>
    <row r="758" spans="1:16" x14ac:dyDescent="0.2">
      <c r="A758" s="216">
        <v>758</v>
      </c>
      <c r="B758" s="255">
        <v>71.010000000000005</v>
      </c>
      <c r="C758" s="210">
        <f>'soust.uk.JMK př.č.2'!$O$75+'soust.uk.JMK př.č.2'!$P$75</f>
        <v>18172</v>
      </c>
      <c r="D758" s="210">
        <f>'soust.uk.JMK př.č.2'!$L$75</f>
        <v>72</v>
      </c>
      <c r="E758" s="210">
        <f t="shared" si="33"/>
        <v>4249</v>
      </c>
      <c r="F758" s="210">
        <f t="shared" si="34"/>
        <v>3071</v>
      </c>
      <c r="G758" s="248"/>
      <c r="H758" s="249"/>
      <c r="I758" s="262"/>
      <c r="J758" s="262"/>
      <c r="K758" s="194"/>
      <c r="O758" s="220"/>
      <c r="P758" s="210">
        <f t="shared" si="35"/>
        <v>1106</v>
      </c>
    </row>
    <row r="759" spans="1:16" x14ac:dyDescent="0.2">
      <c r="A759" s="216">
        <v>759</v>
      </c>
      <c r="B759" s="255">
        <v>71.03</v>
      </c>
      <c r="C759" s="210">
        <f>'soust.uk.JMK př.č.2'!$O$75+'soust.uk.JMK př.č.2'!$P$75</f>
        <v>18172</v>
      </c>
      <c r="D759" s="210">
        <f>'soust.uk.JMK př.č.2'!$L$75</f>
        <v>72</v>
      </c>
      <c r="E759" s="210">
        <f t="shared" si="33"/>
        <v>4247</v>
      </c>
      <c r="F759" s="210">
        <f t="shared" si="34"/>
        <v>3070</v>
      </c>
      <c r="G759" s="248"/>
      <c r="H759" s="249"/>
      <c r="I759" s="262"/>
      <c r="J759" s="262"/>
      <c r="K759" s="194"/>
      <c r="O759" s="220"/>
      <c r="P759" s="210">
        <f t="shared" si="35"/>
        <v>1105</v>
      </c>
    </row>
    <row r="760" spans="1:16" x14ac:dyDescent="0.2">
      <c r="A760" s="216">
        <v>760</v>
      </c>
      <c r="B760" s="255">
        <v>71.05</v>
      </c>
      <c r="C760" s="210">
        <f>'soust.uk.JMK př.č.2'!$O$75+'soust.uk.JMK př.č.2'!$P$75</f>
        <v>18172</v>
      </c>
      <c r="D760" s="210">
        <f>'soust.uk.JMK př.č.2'!$L$75</f>
        <v>72</v>
      </c>
      <c r="E760" s="210">
        <f t="shared" si="33"/>
        <v>4246</v>
      </c>
      <c r="F760" s="210">
        <f t="shared" si="34"/>
        <v>3069</v>
      </c>
      <c r="G760" s="248"/>
      <c r="H760" s="249"/>
      <c r="I760" s="262"/>
      <c r="J760" s="262"/>
      <c r="K760" s="194"/>
      <c r="O760" s="220"/>
      <c r="P760" s="210">
        <f t="shared" si="35"/>
        <v>1105</v>
      </c>
    </row>
    <row r="761" spans="1:16" x14ac:dyDescent="0.2">
      <c r="A761" s="216">
        <v>761</v>
      </c>
      <c r="B761" s="255">
        <v>71.069999999999993</v>
      </c>
      <c r="C761" s="210">
        <f>'soust.uk.JMK př.č.2'!$O$75+'soust.uk.JMK př.č.2'!$P$75</f>
        <v>18172</v>
      </c>
      <c r="D761" s="210">
        <f>'soust.uk.JMK př.č.2'!$L$75</f>
        <v>72</v>
      </c>
      <c r="E761" s="210">
        <f t="shared" si="33"/>
        <v>4244</v>
      </c>
      <c r="F761" s="210">
        <f t="shared" si="34"/>
        <v>3068</v>
      </c>
      <c r="G761" s="248"/>
      <c r="H761" s="249"/>
      <c r="I761" s="262"/>
      <c r="J761" s="262"/>
      <c r="K761" s="194"/>
      <c r="O761" s="220"/>
      <c r="P761" s="210">
        <f t="shared" si="35"/>
        <v>1104</v>
      </c>
    </row>
    <row r="762" spans="1:16" x14ac:dyDescent="0.2">
      <c r="A762" s="216">
        <v>762</v>
      </c>
      <c r="B762" s="255">
        <v>71.08</v>
      </c>
      <c r="C762" s="210">
        <f>'soust.uk.JMK př.č.2'!$O$75+'soust.uk.JMK př.č.2'!$P$75</f>
        <v>18172</v>
      </c>
      <c r="D762" s="210">
        <f>'soust.uk.JMK př.č.2'!$L$75</f>
        <v>72</v>
      </c>
      <c r="E762" s="210">
        <f t="shared" si="33"/>
        <v>4244</v>
      </c>
      <c r="F762" s="210">
        <f t="shared" si="34"/>
        <v>3068</v>
      </c>
      <c r="G762" s="248"/>
      <c r="H762" s="249"/>
      <c r="I762" s="262"/>
      <c r="J762" s="262"/>
      <c r="K762" s="194"/>
      <c r="O762" s="220"/>
      <c r="P762" s="210">
        <f t="shared" si="35"/>
        <v>1104</v>
      </c>
    </row>
    <row r="763" spans="1:16" x14ac:dyDescent="0.2">
      <c r="A763" s="216">
        <v>763</v>
      </c>
      <c r="B763" s="255">
        <v>71.099999999999994</v>
      </c>
      <c r="C763" s="210">
        <f>'soust.uk.JMK př.č.2'!$O$75+'soust.uk.JMK př.č.2'!$P$75</f>
        <v>18172</v>
      </c>
      <c r="D763" s="210">
        <f>'soust.uk.JMK př.č.2'!$L$75</f>
        <v>72</v>
      </c>
      <c r="E763" s="210">
        <f t="shared" si="33"/>
        <v>4243</v>
      </c>
      <c r="F763" s="210">
        <f t="shared" si="34"/>
        <v>3067</v>
      </c>
      <c r="G763" s="248"/>
      <c r="H763" s="249"/>
      <c r="I763" s="262"/>
      <c r="J763" s="262"/>
      <c r="K763" s="194"/>
      <c r="O763" s="220"/>
      <c r="P763" s="210">
        <f t="shared" si="35"/>
        <v>1104</v>
      </c>
    </row>
    <row r="764" spans="1:16" x14ac:dyDescent="0.2">
      <c r="A764" s="216">
        <v>764</v>
      </c>
      <c r="B764" s="255">
        <v>71.12</v>
      </c>
      <c r="C764" s="210">
        <f>'soust.uk.JMK př.č.2'!$O$75+'soust.uk.JMK př.č.2'!$P$75</f>
        <v>18172</v>
      </c>
      <c r="D764" s="210">
        <f>'soust.uk.JMK př.č.2'!$L$75</f>
        <v>72</v>
      </c>
      <c r="E764" s="210">
        <f t="shared" si="33"/>
        <v>4242</v>
      </c>
      <c r="F764" s="210">
        <f t="shared" si="34"/>
        <v>3066</v>
      </c>
      <c r="G764" s="248"/>
      <c r="H764" s="249"/>
      <c r="I764" s="262"/>
      <c r="J764" s="262"/>
      <c r="K764" s="194"/>
      <c r="O764" s="220"/>
      <c r="P764" s="210">
        <f t="shared" si="35"/>
        <v>1104</v>
      </c>
    </row>
    <row r="765" spans="1:16" x14ac:dyDescent="0.2">
      <c r="A765" s="216">
        <v>765</v>
      </c>
      <c r="B765" s="255">
        <v>71.14</v>
      </c>
      <c r="C765" s="210">
        <f>'soust.uk.JMK př.č.2'!$O$75+'soust.uk.JMK př.č.2'!$P$75</f>
        <v>18172</v>
      </c>
      <c r="D765" s="210">
        <f>'soust.uk.JMK př.č.2'!$L$75</f>
        <v>72</v>
      </c>
      <c r="E765" s="210">
        <f t="shared" si="33"/>
        <v>4240</v>
      </c>
      <c r="F765" s="210">
        <f t="shared" si="34"/>
        <v>3065</v>
      </c>
      <c r="G765" s="248"/>
      <c r="H765" s="249"/>
      <c r="I765" s="262"/>
      <c r="J765" s="262"/>
      <c r="K765" s="194"/>
      <c r="O765" s="220"/>
      <c r="P765" s="210">
        <f t="shared" si="35"/>
        <v>1103</v>
      </c>
    </row>
    <row r="766" spans="1:16" x14ac:dyDescent="0.2">
      <c r="A766" s="216">
        <v>766</v>
      </c>
      <c r="B766" s="255">
        <v>71.16</v>
      </c>
      <c r="C766" s="210">
        <f>'soust.uk.JMK př.č.2'!$O$75+'soust.uk.JMK př.č.2'!$P$75</f>
        <v>18172</v>
      </c>
      <c r="D766" s="210">
        <f>'soust.uk.JMK př.č.2'!$L$75</f>
        <v>72</v>
      </c>
      <c r="E766" s="210">
        <f t="shared" si="33"/>
        <v>4239</v>
      </c>
      <c r="F766" s="210">
        <f t="shared" si="34"/>
        <v>3064</v>
      </c>
      <c r="G766" s="248"/>
      <c r="H766" s="249"/>
      <c r="I766" s="262"/>
      <c r="J766" s="262"/>
      <c r="K766" s="194"/>
      <c r="O766" s="220"/>
      <c r="P766" s="210">
        <f t="shared" si="35"/>
        <v>1103</v>
      </c>
    </row>
    <row r="767" spans="1:16" x14ac:dyDescent="0.2">
      <c r="A767" s="216">
        <v>767</v>
      </c>
      <c r="B767" s="255">
        <v>71.17</v>
      </c>
      <c r="C767" s="210">
        <f>'soust.uk.JMK př.č.2'!$O$75+'soust.uk.JMK př.č.2'!$P$75</f>
        <v>18172</v>
      </c>
      <c r="D767" s="210">
        <f>'soust.uk.JMK př.č.2'!$L$75</f>
        <v>72</v>
      </c>
      <c r="E767" s="210">
        <f t="shared" si="33"/>
        <v>4239</v>
      </c>
      <c r="F767" s="210">
        <f t="shared" si="34"/>
        <v>3064</v>
      </c>
      <c r="G767" s="248"/>
      <c r="H767" s="249"/>
      <c r="I767" s="262"/>
      <c r="J767" s="262"/>
      <c r="K767" s="194"/>
      <c r="O767" s="220"/>
      <c r="P767" s="210">
        <f t="shared" si="35"/>
        <v>1103</v>
      </c>
    </row>
    <row r="768" spans="1:16" x14ac:dyDescent="0.2">
      <c r="A768" s="216">
        <v>768</v>
      </c>
      <c r="B768" s="255">
        <v>71.19</v>
      </c>
      <c r="C768" s="210">
        <f>'soust.uk.JMK př.č.2'!$O$75+'soust.uk.JMK př.č.2'!$P$75</f>
        <v>18172</v>
      </c>
      <c r="D768" s="210">
        <f>'soust.uk.JMK př.č.2'!$L$75</f>
        <v>72</v>
      </c>
      <c r="E768" s="210">
        <f t="shared" si="33"/>
        <v>4238</v>
      </c>
      <c r="F768" s="210">
        <f t="shared" si="34"/>
        <v>3063</v>
      </c>
      <c r="G768" s="248"/>
      <c r="H768" s="249"/>
      <c r="I768" s="262"/>
      <c r="J768" s="262"/>
      <c r="K768" s="194"/>
      <c r="O768" s="220"/>
      <c r="P768" s="210">
        <f t="shared" si="35"/>
        <v>1103</v>
      </c>
    </row>
    <row r="769" spans="1:16" x14ac:dyDescent="0.2">
      <c r="A769" s="216">
        <v>769</v>
      </c>
      <c r="B769" s="255">
        <v>71.209999999999994</v>
      </c>
      <c r="C769" s="210">
        <f>'soust.uk.JMK př.č.2'!$O$75+'soust.uk.JMK př.č.2'!$P$75</f>
        <v>18172</v>
      </c>
      <c r="D769" s="210">
        <f>'soust.uk.JMK př.č.2'!$L$75</f>
        <v>72</v>
      </c>
      <c r="E769" s="210">
        <f t="shared" si="33"/>
        <v>4236</v>
      </c>
      <c r="F769" s="210">
        <f t="shared" si="34"/>
        <v>3062</v>
      </c>
      <c r="G769" s="248"/>
      <c r="H769" s="249"/>
      <c r="I769" s="262"/>
      <c r="J769" s="262"/>
      <c r="K769" s="194"/>
      <c r="O769" s="220"/>
      <c r="P769" s="210">
        <f t="shared" si="35"/>
        <v>1102</v>
      </c>
    </row>
    <row r="770" spans="1:16" x14ac:dyDescent="0.2">
      <c r="A770" s="216">
        <v>770</v>
      </c>
      <c r="B770" s="255">
        <v>71.23</v>
      </c>
      <c r="C770" s="210">
        <f>'soust.uk.JMK př.č.2'!$O$75+'soust.uk.JMK př.č.2'!$P$75</f>
        <v>18172</v>
      </c>
      <c r="D770" s="210">
        <f>'soust.uk.JMK př.č.2'!$L$75</f>
        <v>72</v>
      </c>
      <c r="E770" s="210">
        <f t="shared" si="33"/>
        <v>4235</v>
      </c>
      <c r="F770" s="210">
        <f t="shared" si="34"/>
        <v>3061</v>
      </c>
      <c r="G770" s="248"/>
      <c r="H770" s="249"/>
      <c r="I770" s="262"/>
      <c r="J770" s="262"/>
      <c r="K770" s="194"/>
      <c r="O770" s="220"/>
      <c r="P770" s="210">
        <f t="shared" si="35"/>
        <v>1102</v>
      </c>
    </row>
    <row r="771" spans="1:16" x14ac:dyDescent="0.2">
      <c r="A771" s="216">
        <v>771</v>
      </c>
      <c r="B771" s="255">
        <v>71.25</v>
      </c>
      <c r="C771" s="210">
        <f>'soust.uk.JMK př.č.2'!$O$75+'soust.uk.JMK př.č.2'!$P$75</f>
        <v>18172</v>
      </c>
      <c r="D771" s="210">
        <f>'soust.uk.JMK př.č.2'!$L$75</f>
        <v>72</v>
      </c>
      <c r="E771" s="210">
        <f t="shared" si="33"/>
        <v>4235</v>
      </c>
      <c r="F771" s="210">
        <f t="shared" si="34"/>
        <v>3061</v>
      </c>
      <c r="G771" s="248"/>
      <c r="H771" s="249"/>
      <c r="I771" s="262"/>
      <c r="J771" s="262"/>
      <c r="K771" s="194"/>
      <c r="O771" s="220"/>
      <c r="P771" s="210">
        <f t="shared" si="35"/>
        <v>1102</v>
      </c>
    </row>
    <row r="772" spans="1:16" x14ac:dyDescent="0.2">
      <c r="A772" s="216">
        <v>772</v>
      </c>
      <c r="B772" s="255">
        <v>71.27</v>
      </c>
      <c r="C772" s="210">
        <f>'soust.uk.JMK př.č.2'!$O$75+'soust.uk.JMK př.č.2'!$P$75</f>
        <v>18172</v>
      </c>
      <c r="D772" s="210">
        <f>'soust.uk.JMK př.č.2'!$L$75</f>
        <v>72</v>
      </c>
      <c r="E772" s="210">
        <f t="shared" si="33"/>
        <v>4234</v>
      </c>
      <c r="F772" s="210">
        <f t="shared" si="34"/>
        <v>3060</v>
      </c>
      <c r="G772" s="248"/>
      <c r="H772" s="249"/>
      <c r="I772" s="262"/>
      <c r="J772" s="262"/>
      <c r="K772" s="194"/>
      <c r="O772" s="220"/>
      <c r="P772" s="210">
        <f t="shared" si="35"/>
        <v>1102</v>
      </c>
    </row>
    <row r="773" spans="1:16" x14ac:dyDescent="0.2">
      <c r="A773" s="216">
        <v>773</v>
      </c>
      <c r="B773" s="255">
        <v>71.28</v>
      </c>
      <c r="C773" s="210">
        <f>'soust.uk.JMK př.č.2'!$O$75+'soust.uk.JMK př.č.2'!$P$75</f>
        <v>18172</v>
      </c>
      <c r="D773" s="210">
        <f>'soust.uk.JMK př.č.2'!$L$75</f>
        <v>72</v>
      </c>
      <c r="E773" s="210">
        <f t="shared" si="33"/>
        <v>4232</v>
      </c>
      <c r="F773" s="210">
        <f t="shared" si="34"/>
        <v>3059</v>
      </c>
      <c r="G773" s="248"/>
      <c r="H773" s="249"/>
      <c r="I773" s="262"/>
      <c r="J773" s="262"/>
      <c r="K773" s="194"/>
      <c r="O773" s="220"/>
      <c r="P773" s="210">
        <f t="shared" si="35"/>
        <v>1101</v>
      </c>
    </row>
    <row r="774" spans="1:16" x14ac:dyDescent="0.2">
      <c r="A774" s="216">
        <v>774</v>
      </c>
      <c r="B774" s="255">
        <v>71.3</v>
      </c>
      <c r="C774" s="210">
        <f>'soust.uk.JMK př.č.2'!$O$75+'soust.uk.JMK př.č.2'!$P$75</f>
        <v>18172</v>
      </c>
      <c r="D774" s="210">
        <f>'soust.uk.JMK př.č.2'!$L$75</f>
        <v>72</v>
      </c>
      <c r="E774" s="210">
        <f t="shared" si="33"/>
        <v>4231</v>
      </c>
      <c r="F774" s="210">
        <f t="shared" si="34"/>
        <v>3058</v>
      </c>
      <c r="G774" s="248"/>
      <c r="H774" s="249"/>
      <c r="I774" s="262"/>
      <c r="J774" s="262"/>
      <c r="K774" s="194"/>
      <c r="O774" s="220"/>
      <c r="P774" s="210">
        <f t="shared" si="35"/>
        <v>1101</v>
      </c>
    </row>
    <row r="775" spans="1:16" x14ac:dyDescent="0.2">
      <c r="A775" s="216">
        <v>775</v>
      </c>
      <c r="B775" s="255">
        <v>71.319999999999993</v>
      </c>
      <c r="C775" s="210">
        <f>'soust.uk.JMK př.č.2'!$O$75+'soust.uk.JMK př.č.2'!$P$75</f>
        <v>18172</v>
      </c>
      <c r="D775" s="210">
        <f>'soust.uk.JMK př.č.2'!$L$75</f>
        <v>72</v>
      </c>
      <c r="E775" s="210">
        <f t="shared" si="33"/>
        <v>4231</v>
      </c>
      <c r="F775" s="210">
        <f t="shared" si="34"/>
        <v>3058</v>
      </c>
      <c r="G775" s="248"/>
      <c r="H775" s="249"/>
      <c r="I775" s="262"/>
      <c r="J775" s="262"/>
      <c r="K775" s="194"/>
      <c r="O775" s="220"/>
      <c r="P775" s="210">
        <f t="shared" si="35"/>
        <v>1101</v>
      </c>
    </row>
    <row r="776" spans="1:16" x14ac:dyDescent="0.2">
      <c r="A776" s="216">
        <v>776</v>
      </c>
      <c r="B776" s="255">
        <v>71.34</v>
      </c>
      <c r="C776" s="210">
        <f>'soust.uk.JMK př.č.2'!$O$75+'soust.uk.JMK př.č.2'!$P$75</f>
        <v>18172</v>
      </c>
      <c r="D776" s="210">
        <f>'soust.uk.JMK př.č.2'!$L$75</f>
        <v>72</v>
      </c>
      <c r="E776" s="210">
        <f t="shared" si="33"/>
        <v>4230</v>
      </c>
      <c r="F776" s="210">
        <f t="shared" si="34"/>
        <v>3057</v>
      </c>
      <c r="G776" s="248"/>
      <c r="H776" s="249"/>
      <c r="I776" s="262"/>
      <c r="J776" s="262"/>
      <c r="K776" s="194"/>
      <c r="O776" s="220"/>
      <c r="P776" s="210">
        <f t="shared" si="35"/>
        <v>1101</v>
      </c>
    </row>
    <row r="777" spans="1:16" x14ac:dyDescent="0.2">
      <c r="A777" s="216">
        <v>777</v>
      </c>
      <c r="B777" s="255">
        <v>71.36</v>
      </c>
      <c r="C777" s="210">
        <f>'soust.uk.JMK př.č.2'!$O$75+'soust.uk.JMK př.č.2'!$P$75</f>
        <v>18172</v>
      </c>
      <c r="D777" s="210">
        <f>'soust.uk.JMK př.č.2'!$L$75</f>
        <v>72</v>
      </c>
      <c r="E777" s="210">
        <f t="shared" si="33"/>
        <v>4228</v>
      </c>
      <c r="F777" s="210">
        <f t="shared" si="34"/>
        <v>3056</v>
      </c>
      <c r="G777" s="248"/>
      <c r="H777" s="249"/>
      <c r="I777" s="262"/>
      <c r="J777" s="262"/>
      <c r="K777" s="194"/>
      <c r="O777" s="220"/>
      <c r="P777" s="210">
        <f t="shared" si="35"/>
        <v>1100</v>
      </c>
    </row>
    <row r="778" spans="1:16" x14ac:dyDescent="0.2">
      <c r="A778" s="216">
        <v>778</v>
      </c>
      <c r="B778" s="255">
        <v>71.37</v>
      </c>
      <c r="C778" s="210">
        <f>'soust.uk.JMK př.č.2'!$O$75+'soust.uk.JMK př.č.2'!$P$75</f>
        <v>18172</v>
      </c>
      <c r="D778" s="210">
        <f>'soust.uk.JMK př.č.2'!$L$75</f>
        <v>72</v>
      </c>
      <c r="E778" s="210">
        <f t="shared" si="33"/>
        <v>4227</v>
      </c>
      <c r="F778" s="210">
        <f t="shared" si="34"/>
        <v>3055</v>
      </c>
      <c r="G778" s="248"/>
      <c r="H778" s="249"/>
      <c r="I778" s="262"/>
      <c r="J778" s="262"/>
      <c r="K778" s="194"/>
      <c r="O778" s="220"/>
      <c r="P778" s="210">
        <f t="shared" si="35"/>
        <v>1100</v>
      </c>
    </row>
    <row r="779" spans="1:16" x14ac:dyDescent="0.2">
      <c r="A779" s="216">
        <v>779</v>
      </c>
      <c r="B779" s="255">
        <v>71.39</v>
      </c>
      <c r="C779" s="210">
        <f>'soust.uk.JMK př.č.2'!$O$75+'soust.uk.JMK př.č.2'!$P$75</f>
        <v>18172</v>
      </c>
      <c r="D779" s="210">
        <f>'soust.uk.JMK př.č.2'!$L$75</f>
        <v>72</v>
      </c>
      <c r="E779" s="210">
        <f t="shared" si="33"/>
        <v>4227</v>
      </c>
      <c r="F779" s="210">
        <f t="shared" si="34"/>
        <v>3055</v>
      </c>
      <c r="G779" s="248"/>
      <c r="H779" s="249"/>
      <c r="I779" s="262"/>
      <c r="J779" s="262"/>
      <c r="K779" s="194"/>
      <c r="O779" s="220"/>
      <c r="P779" s="210">
        <f t="shared" si="35"/>
        <v>1100</v>
      </c>
    </row>
    <row r="780" spans="1:16" x14ac:dyDescent="0.2">
      <c r="A780" s="216">
        <v>780</v>
      </c>
      <c r="B780" s="255">
        <v>71.41</v>
      </c>
      <c r="C780" s="210">
        <f>'soust.uk.JMK př.č.2'!$O$75+'soust.uk.JMK př.č.2'!$P$75</f>
        <v>18172</v>
      </c>
      <c r="D780" s="210">
        <f>'soust.uk.JMK př.č.2'!$L$75</f>
        <v>72</v>
      </c>
      <c r="E780" s="210">
        <f t="shared" si="33"/>
        <v>4225</v>
      </c>
      <c r="F780" s="210">
        <f t="shared" si="34"/>
        <v>3054</v>
      </c>
      <c r="G780" s="248"/>
      <c r="H780" s="249"/>
      <c r="I780" s="262"/>
      <c r="J780" s="262"/>
      <c r="K780" s="194"/>
      <c r="O780" s="220"/>
      <c r="P780" s="210">
        <f t="shared" si="35"/>
        <v>1099</v>
      </c>
    </row>
    <row r="781" spans="1:16" x14ac:dyDescent="0.2">
      <c r="A781" s="216">
        <v>781</v>
      </c>
      <c r="B781" s="255">
        <v>71.430000000000007</v>
      </c>
      <c r="C781" s="210">
        <f>'soust.uk.JMK př.č.2'!$O$75+'soust.uk.JMK př.č.2'!$P$75</f>
        <v>18172</v>
      </c>
      <c r="D781" s="210">
        <f>'soust.uk.JMK př.č.2'!$L$75</f>
        <v>72</v>
      </c>
      <c r="E781" s="210">
        <f t="shared" si="33"/>
        <v>4224</v>
      </c>
      <c r="F781" s="210">
        <f t="shared" si="34"/>
        <v>3053</v>
      </c>
      <c r="G781" s="248"/>
      <c r="H781" s="249"/>
      <c r="I781" s="262"/>
      <c r="J781" s="262"/>
      <c r="K781" s="194"/>
      <c r="O781" s="220"/>
      <c r="P781" s="210">
        <f t="shared" si="35"/>
        <v>1099</v>
      </c>
    </row>
    <row r="782" spans="1:16" x14ac:dyDescent="0.2">
      <c r="A782" s="216">
        <v>782</v>
      </c>
      <c r="B782" s="255">
        <v>71.44</v>
      </c>
      <c r="C782" s="210">
        <f>'soust.uk.JMK př.č.2'!$O$75+'soust.uk.JMK př.č.2'!$P$75</f>
        <v>18172</v>
      </c>
      <c r="D782" s="210">
        <f>'soust.uk.JMK př.č.2'!$L$75</f>
        <v>72</v>
      </c>
      <c r="E782" s="210">
        <f t="shared" ref="E782:E845" si="36">SUM(F782,P782,D782)</f>
        <v>4223</v>
      </c>
      <c r="F782" s="210">
        <f t="shared" si="34"/>
        <v>3052</v>
      </c>
      <c r="G782" s="248"/>
      <c r="H782" s="249"/>
      <c r="I782" s="262"/>
      <c r="J782" s="262"/>
      <c r="K782" s="194"/>
      <c r="O782" s="220"/>
      <c r="P782" s="210">
        <f t="shared" si="35"/>
        <v>1099</v>
      </c>
    </row>
    <row r="783" spans="1:16" x14ac:dyDescent="0.2">
      <c r="A783" s="216">
        <v>783</v>
      </c>
      <c r="B783" s="255">
        <v>71.459999999999994</v>
      </c>
      <c r="C783" s="210">
        <f>'soust.uk.JMK př.č.2'!$O$75+'soust.uk.JMK př.č.2'!$P$75</f>
        <v>18172</v>
      </c>
      <c r="D783" s="210">
        <f>'soust.uk.JMK př.č.2'!$L$75</f>
        <v>72</v>
      </c>
      <c r="E783" s="210">
        <f t="shared" si="36"/>
        <v>4223</v>
      </c>
      <c r="F783" s="210">
        <f t="shared" ref="F783:F846" si="37">ROUND(1/B783*C783*12,0)</f>
        <v>3052</v>
      </c>
      <c r="G783" s="248"/>
      <c r="H783" s="249"/>
      <c r="I783" s="262"/>
      <c r="J783" s="262"/>
      <c r="K783" s="194"/>
      <c r="O783" s="220"/>
      <c r="P783" s="210">
        <f t="shared" ref="P783:P846" si="38">ROUND((F783*36%),0)</f>
        <v>1099</v>
      </c>
    </row>
    <row r="784" spans="1:16" x14ac:dyDescent="0.2">
      <c r="A784" s="216">
        <v>784</v>
      </c>
      <c r="B784" s="255">
        <v>71.48</v>
      </c>
      <c r="C784" s="210">
        <f>'soust.uk.JMK př.č.2'!$O$75+'soust.uk.JMK př.č.2'!$P$75</f>
        <v>18172</v>
      </c>
      <c r="D784" s="210">
        <f>'soust.uk.JMK př.č.2'!$L$75</f>
        <v>72</v>
      </c>
      <c r="E784" s="210">
        <f t="shared" si="36"/>
        <v>4221</v>
      </c>
      <c r="F784" s="210">
        <f t="shared" si="37"/>
        <v>3051</v>
      </c>
      <c r="G784" s="248"/>
      <c r="H784" s="249"/>
      <c r="I784" s="262"/>
      <c r="J784" s="262"/>
      <c r="K784" s="194"/>
      <c r="O784" s="220"/>
      <c r="P784" s="210">
        <f t="shared" si="38"/>
        <v>1098</v>
      </c>
    </row>
    <row r="785" spans="1:16" x14ac:dyDescent="0.2">
      <c r="A785" s="216">
        <v>785</v>
      </c>
      <c r="B785" s="255">
        <v>71.5</v>
      </c>
      <c r="C785" s="210">
        <f>'soust.uk.JMK př.č.2'!$O$75+'soust.uk.JMK př.č.2'!$P$75</f>
        <v>18172</v>
      </c>
      <c r="D785" s="210">
        <f>'soust.uk.JMK př.č.2'!$L$75</f>
        <v>72</v>
      </c>
      <c r="E785" s="210">
        <f t="shared" si="36"/>
        <v>4220</v>
      </c>
      <c r="F785" s="210">
        <f t="shared" si="37"/>
        <v>3050</v>
      </c>
      <c r="G785" s="248"/>
      <c r="H785" s="249"/>
      <c r="I785" s="262"/>
      <c r="J785" s="262"/>
      <c r="K785" s="194"/>
      <c r="O785" s="220"/>
      <c r="P785" s="210">
        <f t="shared" si="38"/>
        <v>1098</v>
      </c>
    </row>
    <row r="786" spans="1:16" x14ac:dyDescent="0.2">
      <c r="A786" s="216">
        <v>786</v>
      </c>
      <c r="B786" s="255">
        <v>71.52</v>
      </c>
      <c r="C786" s="210">
        <f>'soust.uk.JMK př.č.2'!$O$75+'soust.uk.JMK př.č.2'!$P$75</f>
        <v>18172</v>
      </c>
      <c r="D786" s="210">
        <f>'soust.uk.JMK př.č.2'!$L$75</f>
        <v>72</v>
      </c>
      <c r="E786" s="210">
        <f t="shared" si="36"/>
        <v>4219</v>
      </c>
      <c r="F786" s="210">
        <f t="shared" si="37"/>
        <v>3049</v>
      </c>
      <c r="G786" s="248"/>
      <c r="H786" s="249"/>
      <c r="I786" s="262"/>
      <c r="J786" s="262"/>
      <c r="K786" s="194"/>
      <c r="O786" s="220"/>
      <c r="P786" s="210">
        <f t="shared" si="38"/>
        <v>1098</v>
      </c>
    </row>
    <row r="787" spans="1:16" x14ac:dyDescent="0.2">
      <c r="A787" s="216">
        <v>787</v>
      </c>
      <c r="B787" s="255">
        <v>71.53</v>
      </c>
      <c r="C787" s="210">
        <f>'soust.uk.JMK př.č.2'!$O$75+'soust.uk.JMK př.č.2'!$P$75</f>
        <v>18172</v>
      </c>
      <c r="D787" s="210">
        <f>'soust.uk.JMK př.č.2'!$L$75</f>
        <v>72</v>
      </c>
      <c r="E787" s="210">
        <f t="shared" si="36"/>
        <v>4219</v>
      </c>
      <c r="F787" s="210">
        <f t="shared" si="37"/>
        <v>3049</v>
      </c>
      <c r="G787" s="248"/>
      <c r="H787" s="249"/>
      <c r="I787" s="262"/>
      <c r="J787" s="262"/>
      <c r="K787" s="194"/>
      <c r="O787" s="220"/>
      <c r="P787" s="210">
        <f t="shared" si="38"/>
        <v>1098</v>
      </c>
    </row>
    <row r="788" spans="1:16" x14ac:dyDescent="0.2">
      <c r="A788" s="216">
        <v>788</v>
      </c>
      <c r="B788" s="255">
        <v>71.55</v>
      </c>
      <c r="C788" s="210">
        <f>'soust.uk.JMK př.č.2'!$O$75+'soust.uk.JMK př.č.2'!$P$75</f>
        <v>18172</v>
      </c>
      <c r="D788" s="210">
        <f>'soust.uk.JMK př.č.2'!$L$75</f>
        <v>72</v>
      </c>
      <c r="E788" s="210">
        <f t="shared" si="36"/>
        <v>4217</v>
      </c>
      <c r="F788" s="210">
        <f t="shared" si="37"/>
        <v>3048</v>
      </c>
      <c r="G788" s="248"/>
      <c r="H788" s="249"/>
      <c r="I788" s="262"/>
      <c r="J788" s="262"/>
      <c r="K788" s="194"/>
      <c r="O788" s="220"/>
      <c r="P788" s="210">
        <f t="shared" si="38"/>
        <v>1097</v>
      </c>
    </row>
    <row r="789" spans="1:16" x14ac:dyDescent="0.2">
      <c r="A789" s="216">
        <v>789</v>
      </c>
      <c r="B789" s="255">
        <v>71.569999999999993</v>
      </c>
      <c r="C789" s="210">
        <f>'soust.uk.JMK př.č.2'!$O$75+'soust.uk.JMK př.č.2'!$P$75</f>
        <v>18172</v>
      </c>
      <c r="D789" s="210">
        <f>'soust.uk.JMK př.č.2'!$L$75</f>
        <v>72</v>
      </c>
      <c r="E789" s="210">
        <f t="shared" si="36"/>
        <v>4216</v>
      </c>
      <c r="F789" s="210">
        <f t="shared" si="37"/>
        <v>3047</v>
      </c>
      <c r="G789" s="248"/>
      <c r="H789" s="249"/>
      <c r="I789" s="262"/>
      <c r="J789" s="262"/>
      <c r="K789" s="194"/>
      <c r="O789" s="220"/>
      <c r="P789" s="210">
        <f t="shared" si="38"/>
        <v>1097</v>
      </c>
    </row>
    <row r="790" spans="1:16" x14ac:dyDescent="0.2">
      <c r="A790" s="216">
        <v>790</v>
      </c>
      <c r="B790" s="255">
        <v>71.59</v>
      </c>
      <c r="C790" s="210">
        <f>'soust.uk.JMK př.č.2'!$O$75+'soust.uk.JMK př.č.2'!$P$75</f>
        <v>18172</v>
      </c>
      <c r="D790" s="210">
        <f>'soust.uk.JMK př.č.2'!$L$75</f>
        <v>72</v>
      </c>
      <c r="E790" s="210">
        <f t="shared" si="36"/>
        <v>4215</v>
      </c>
      <c r="F790" s="210">
        <f t="shared" si="37"/>
        <v>3046</v>
      </c>
      <c r="G790" s="248"/>
      <c r="H790" s="249"/>
      <c r="I790" s="262"/>
      <c r="J790" s="262"/>
      <c r="K790" s="194"/>
      <c r="O790" s="220"/>
      <c r="P790" s="210">
        <f t="shared" si="38"/>
        <v>1097</v>
      </c>
    </row>
    <row r="791" spans="1:16" x14ac:dyDescent="0.2">
      <c r="A791" s="216">
        <v>791</v>
      </c>
      <c r="B791" s="255">
        <v>71.599999999999994</v>
      </c>
      <c r="C791" s="210">
        <f>'soust.uk.JMK př.č.2'!$O$75+'soust.uk.JMK př.č.2'!$P$75</f>
        <v>18172</v>
      </c>
      <c r="D791" s="210">
        <f>'soust.uk.JMK př.č.2'!$L$75</f>
        <v>72</v>
      </c>
      <c r="E791" s="210">
        <f t="shared" si="36"/>
        <v>4215</v>
      </c>
      <c r="F791" s="210">
        <f t="shared" si="37"/>
        <v>3046</v>
      </c>
      <c r="G791" s="248"/>
      <c r="H791" s="249"/>
      <c r="I791" s="262"/>
      <c r="J791" s="262"/>
      <c r="K791" s="194"/>
      <c r="O791" s="220"/>
      <c r="P791" s="210">
        <f t="shared" si="38"/>
        <v>1097</v>
      </c>
    </row>
    <row r="792" spans="1:16" x14ac:dyDescent="0.2">
      <c r="A792" s="216">
        <v>792</v>
      </c>
      <c r="B792" s="255">
        <v>71.62</v>
      </c>
      <c r="C792" s="210">
        <f>'soust.uk.JMK př.č.2'!$O$75+'soust.uk.JMK př.č.2'!$P$75</f>
        <v>18172</v>
      </c>
      <c r="D792" s="210">
        <f>'soust.uk.JMK př.č.2'!$L$75</f>
        <v>72</v>
      </c>
      <c r="E792" s="210">
        <f t="shared" si="36"/>
        <v>4213</v>
      </c>
      <c r="F792" s="210">
        <f t="shared" si="37"/>
        <v>3045</v>
      </c>
      <c r="G792" s="248"/>
      <c r="H792" s="249"/>
      <c r="I792" s="262"/>
      <c r="J792" s="262"/>
      <c r="K792" s="194"/>
      <c r="O792" s="220"/>
      <c r="P792" s="210">
        <f t="shared" si="38"/>
        <v>1096</v>
      </c>
    </row>
    <row r="793" spans="1:16" x14ac:dyDescent="0.2">
      <c r="A793" s="216">
        <v>793</v>
      </c>
      <c r="B793" s="255">
        <v>71.64</v>
      </c>
      <c r="C793" s="210">
        <f>'soust.uk.JMK př.č.2'!$O$75+'soust.uk.JMK př.č.2'!$P$75</f>
        <v>18172</v>
      </c>
      <c r="D793" s="210">
        <f>'soust.uk.JMK př.č.2'!$L$75</f>
        <v>72</v>
      </c>
      <c r="E793" s="210">
        <f t="shared" si="36"/>
        <v>4212</v>
      </c>
      <c r="F793" s="210">
        <f t="shared" si="37"/>
        <v>3044</v>
      </c>
      <c r="G793" s="248"/>
      <c r="H793" s="249"/>
      <c r="I793" s="262"/>
      <c r="J793" s="262"/>
      <c r="K793" s="194"/>
      <c r="O793" s="220"/>
      <c r="P793" s="210">
        <f t="shared" si="38"/>
        <v>1096</v>
      </c>
    </row>
    <row r="794" spans="1:16" x14ac:dyDescent="0.2">
      <c r="A794" s="216">
        <v>794</v>
      </c>
      <c r="B794" s="255">
        <v>71.66</v>
      </c>
      <c r="C794" s="210">
        <f>'soust.uk.JMK př.č.2'!$O$75+'soust.uk.JMK př.č.2'!$P$75</f>
        <v>18172</v>
      </c>
      <c r="D794" s="210">
        <f>'soust.uk.JMK př.č.2'!$L$75</f>
        <v>72</v>
      </c>
      <c r="E794" s="210">
        <f t="shared" si="36"/>
        <v>4210</v>
      </c>
      <c r="F794" s="210">
        <f t="shared" si="37"/>
        <v>3043</v>
      </c>
      <c r="G794" s="248"/>
      <c r="H794" s="249"/>
      <c r="I794" s="262"/>
      <c r="J794" s="262"/>
      <c r="K794" s="194"/>
      <c r="O794" s="220"/>
      <c r="P794" s="210">
        <f t="shared" si="38"/>
        <v>1095</v>
      </c>
    </row>
    <row r="795" spans="1:16" x14ac:dyDescent="0.2">
      <c r="A795" s="216">
        <v>795</v>
      </c>
      <c r="B795" s="255">
        <v>71.680000000000007</v>
      </c>
      <c r="C795" s="210">
        <f>'soust.uk.JMK př.č.2'!$O$75+'soust.uk.JMK př.č.2'!$P$75</f>
        <v>18172</v>
      </c>
      <c r="D795" s="210">
        <f>'soust.uk.JMK př.č.2'!$L$75</f>
        <v>72</v>
      </c>
      <c r="E795" s="210">
        <f t="shared" si="36"/>
        <v>4209</v>
      </c>
      <c r="F795" s="210">
        <f t="shared" si="37"/>
        <v>3042</v>
      </c>
      <c r="G795" s="248"/>
      <c r="H795" s="249"/>
      <c r="I795" s="262"/>
      <c r="J795" s="262"/>
      <c r="K795" s="194"/>
      <c r="O795" s="220"/>
      <c r="P795" s="210">
        <f t="shared" si="38"/>
        <v>1095</v>
      </c>
    </row>
    <row r="796" spans="1:16" x14ac:dyDescent="0.2">
      <c r="A796" s="216">
        <v>796</v>
      </c>
      <c r="B796" s="255">
        <v>71.69</v>
      </c>
      <c r="C796" s="210">
        <f>'soust.uk.JMK př.č.2'!$O$75+'soust.uk.JMK př.č.2'!$P$75</f>
        <v>18172</v>
      </c>
      <c r="D796" s="210">
        <f>'soust.uk.JMK př.č.2'!$L$75</f>
        <v>72</v>
      </c>
      <c r="E796" s="210">
        <f t="shared" si="36"/>
        <v>4209</v>
      </c>
      <c r="F796" s="210">
        <f t="shared" si="37"/>
        <v>3042</v>
      </c>
      <c r="G796" s="248"/>
      <c r="H796" s="249"/>
      <c r="I796" s="262"/>
      <c r="J796" s="262"/>
      <c r="K796" s="194"/>
      <c r="O796" s="220"/>
      <c r="P796" s="210">
        <f t="shared" si="38"/>
        <v>1095</v>
      </c>
    </row>
    <row r="797" spans="1:16" x14ac:dyDescent="0.2">
      <c r="A797" s="216">
        <v>797</v>
      </c>
      <c r="B797" s="255">
        <v>71.709999999999994</v>
      </c>
      <c r="C797" s="210">
        <f>'soust.uk.JMK př.č.2'!$O$75+'soust.uk.JMK př.č.2'!$P$75</f>
        <v>18172</v>
      </c>
      <c r="D797" s="210">
        <f>'soust.uk.JMK př.č.2'!$L$75</f>
        <v>72</v>
      </c>
      <c r="E797" s="210">
        <f t="shared" si="36"/>
        <v>4208</v>
      </c>
      <c r="F797" s="210">
        <f t="shared" si="37"/>
        <v>3041</v>
      </c>
      <c r="G797" s="248"/>
      <c r="H797" s="249"/>
      <c r="I797" s="262"/>
      <c r="J797" s="262"/>
      <c r="K797" s="194"/>
      <c r="O797" s="220"/>
      <c r="P797" s="210">
        <f t="shared" si="38"/>
        <v>1095</v>
      </c>
    </row>
    <row r="798" spans="1:16" x14ac:dyDescent="0.2">
      <c r="A798" s="216">
        <v>798</v>
      </c>
      <c r="B798" s="255">
        <v>71.73</v>
      </c>
      <c r="C798" s="210">
        <f>'soust.uk.JMK př.č.2'!$O$75+'soust.uk.JMK př.č.2'!$P$75</f>
        <v>18172</v>
      </c>
      <c r="D798" s="210">
        <f>'soust.uk.JMK př.č.2'!$L$75</f>
        <v>72</v>
      </c>
      <c r="E798" s="210">
        <f t="shared" si="36"/>
        <v>4206</v>
      </c>
      <c r="F798" s="210">
        <f t="shared" si="37"/>
        <v>3040</v>
      </c>
      <c r="G798" s="248"/>
      <c r="H798" s="249"/>
      <c r="I798" s="262"/>
      <c r="J798" s="262"/>
      <c r="K798" s="194"/>
      <c r="O798" s="220"/>
      <c r="P798" s="210">
        <f t="shared" si="38"/>
        <v>1094</v>
      </c>
    </row>
    <row r="799" spans="1:16" x14ac:dyDescent="0.2">
      <c r="A799" s="216">
        <v>799</v>
      </c>
      <c r="B799" s="255">
        <v>71.75</v>
      </c>
      <c r="C799" s="210">
        <f>'soust.uk.JMK př.č.2'!$O$75+'soust.uk.JMK př.č.2'!$P$75</f>
        <v>18172</v>
      </c>
      <c r="D799" s="210">
        <f>'soust.uk.JMK př.č.2'!$L$75</f>
        <v>72</v>
      </c>
      <c r="E799" s="210">
        <f t="shared" si="36"/>
        <v>4205</v>
      </c>
      <c r="F799" s="210">
        <f t="shared" si="37"/>
        <v>3039</v>
      </c>
      <c r="G799" s="248"/>
      <c r="H799" s="249"/>
      <c r="I799" s="262"/>
      <c r="J799" s="262"/>
      <c r="K799" s="194"/>
      <c r="O799" s="220"/>
      <c r="P799" s="210">
        <f t="shared" si="38"/>
        <v>1094</v>
      </c>
    </row>
    <row r="800" spans="1:16" x14ac:dyDescent="0.2">
      <c r="A800" s="216">
        <v>800</v>
      </c>
      <c r="B800" s="255">
        <v>71.760000000000005</v>
      </c>
      <c r="C800" s="210">
        <f>'soust.uk.JMK př.č.2'!$O$75+'soust.uk.JMK př.č.2'!$P$75</f>
        <v>18172</v>
      </c>
      <c r="D800" s="210">
        <f>'soust.uk.JMK př.č.2'!$L$75</f>
        <v>72</v>
      </c>
      <c r="E800" s="210">
        <f t="shared" si="36"/>
        <v>4205</v>
      </c>
      <c r="F800" s="210">
        <f t="shared" si="37"/>
        <v>3039</v>
      </c>
      <c r="G800" s="248"/>
      <c r="H800" s="249"/>
      <c r="I800" s="262"/>
      <c r="J800" s="262"/>
      <c r="K800" s="194"/>
      <c r="O800" s="220"/>
      <c r="P800" s="210">
        <f t="shared" si="38"/>
        <v>1094</v>
      </c>
    </row>
    <row r="801" spans="1:16" x14ac:dyDescent="0.2">
      <c r="A801" s="216">
        <v>801</v>
      </c>
      <c r="B801" s="255">
        <v>71.78</v>
      </c>
      <c r="C801" s="210">
        <f>'soust.uk.JMK př.č.2'!$O$75+'soust.uk.JMK př.č.2'!$P$75</f>
        <v>18172</v>
      </c>
      <c r="D801" s="210">
        <f>'soust.uk.JMK př.č.2'!$L$75</f>
        <v>72</v>
      </c>
      <c r="E801" s="210">
        <f t="shared" si="36"/>
        <v>4204</v>
      </c>
      <c r="F801" s="210">
        <f t="shared" si="37"/>
        <v>3038</v>
      </c>
      <c r="G801" s="248"/>
      <c r="H801" s="249"/>
      <c r="I801" s="262"/>
      <c r="J801" s="262"/>
      <c r="K801" s="194"/>
      <c r="O801" s="220"/>
      <c r="P801" s="210">
        <f t="shared" si="38"/>
        <v>1094</v>
      </c>
    </row>
    <row r="802" spans="1:16" x14ac:dyDescent="0.2">
      <c r="A802" s="216">
        <v>802</v>
      </c>
      <c r="B802" s="255">
        <v>71.8</v>
      </c>
      <c r="C802" s="210">
        <f>'soust.uk.JMK př.č.2'!$O$75+'soust.uk.JMK př.č.2'!$P$75</f>
        <v>18172</v>
      </c>
      <c r="D802" s="210">
        <f>'soust.uk.JMK př.č.2'!$L$75</f>
        <v>72</v>
      </c>
      <c r="E802" s="210">
        <f t="shared" si="36"/>
        <v>4202</v>
      </c>
      <c r="F802" s="210">
        <f t="shared" si="37"/>
        <v>3037</v>
      </c>
      <c r="G802" s="248"/>
      <c r="H802" s="249"/>
      <c r="I802" s="262"/>
      <c r="J802" s="262"/>
      <c r="K802" s="194"/>
      <c r="O802" s="220"/>
      <c r="P802" s="210">
        <f t="shared" si="38"/>
        <v>1093</v>
      </c>
    </row>
    <row r="803" spans="1:16" x14ac:dyDescent="0.2">
      <c r="A803" s="216">
        <v>803</v>
      </c>
      <c r="B803" s="255">
        <v>71.819999999999993</v>
      </c>
      <c r="C803" s="210">
        <f>'soust.uk.JMK př.č.2'!$O$75+'soust.uk.JMK př.č.2'!$P$75</f>
        <v>18172</v>
      </c>
      <c r="D803" s="210">
        <f>'soust.uk.JMK př.č.2'!$L$75</f>
        <v>72</v>
      </c>
      <c r="E803" s="210">
        <f t="shared" si="36"/>
        <v>4201</v>
      </c>
      <c r="F803" s="210">
        <f t="shared" si="37"/>
        <v>3036</v>
      </c>
      <c r="G803" s="248"/>
      <c r="H803" s="249"/>
      <c r="I803" s="262"/>
      <c r="J803" s="262"/>
      <c r="K803" s="194"/>
      <c r="O803" s="220"/>
      <c r="P803" s="210">
        <f t="shared" si="38"/>
        <v>1093</v>
      </c>
    </row>
    <row r="804" spans="1:16" x14ac:dyDescent="0.2">
      <c r="A804" s="216">
        <v>804</v>
      </c>
      <c r="B804" s="255">
        <v>71.83</v>
      </c>
      <c r="C804" s="210">
        <f>'soust.uk.JMK př.č.2'!$O$75+'soust.uk.JMK př.č.2'!$P$75</f>
        <v>18172</v>
      </c>
      <c r="D804" s="210">
        <f>'soust.uk.JMK př.č.2'!$L$75</f>
        <v>72</v>
      </c>
      <c r="E804" s="210">
        <f t="shared" si="36"/>
        <v>4201</v>
      </c>
      <c r="F804" s="210">
        <f t="shared" si="37"/>
        <v>3036</v>
      </c>
      <c r="G804" s="248"/>
      <c r="H804" s="249"/>
      <c r="I804" s="262"/>
      <c r="J804" s="262"/>
      <c r="K804" s="194"/>
      <c r="O804" s="220"/>
      <c r="P804" s="210">
        <f t="shared" si="38"/>
        <v>1093</v>
      </c>
    </row>
    <row r="805" spans="1:16" x14ac:dyDescent="0.2">
      <c r="A805" s="216">
        <v>805</v>
      </c>
      <c r="B805" s="255">
        <v>71.849999999999994</v>
      </c>
      <c r="C805" s="210">
        <f>'soust.uk.JMK př.č.2'!$O$75+'soust.uk.JMK př.č.2'!$P$75</f>
        <v>18172</v>
      </c>
      <c r="D805" s="210">
        <f>'soust.uk.JMK př.č.2'!$L$75</f>
        <v>72</v>
      </c>
      <c r="E805" s="210">
        <f t="shared" si="36"/>
        <v>4200</v>
      </c>
      <c r="F805" s="210">
        <f t="shared" si="37"/>
        <v>3035</v>
      </c>
      <c r="G805" s="248"/>
      <c r="H805" s="249"/>
      <c r="I805" s="262"/>
      <c r="J805" s="262"/>
      <c r="K805" s="194"/>
      <c r="O805" s="220"/>
      <c r="P805" s="210">
        <f t="shared" si="38"/>
        <v>1093</v>
      </c>
    </row>
    <row r="806" spans="1:16" x14ac:dyDescent="0.2">
      <c r="A806" s="216">
        <v>806</v>
      </c>
      <c r="B806" s="255">
        <v>71.87</v>
      </c>
      <c r="C806" s="210">
        <f>'soust.uk.JMK př.č.2'!$O$75+'soust.uk.JMK př.č.2'!$P$75</f>
        <v>18172</v>
      </c>
      <c r="D806" s="210">
        <f>'soust.uk.JMK př.č.2'!$L$75</f>
        <v>72</v>
      </c>
      <c r="E806" s="210">
        <f t="shared" si="36"/>
        <v>4198</v>
      </c>
      <c r="F806" s="210">
        <f t="shared" si="37"/>
        <v>3034</v>
      </c>
      <c r="G806" s="248"/>
      <c r="H806" s="249"/>
      <c r="I806" s="262"/>
      <c r="J806" s="262"/>
      <c r="K806" s="194"/>
      <c r="O806" s="220"/>
      <c r="P806" s="210">
        <f t="shared" si="38"/>
        <v>1092</v>
      </c>
    </row>
    <row r="807" spans="1:16" x14ac:dyDescent="0.2">
      <c r="A807" s="216">
        <v>807</v>
      </c>
      <c r="B807" s="255">
        <v>71.89</v>
      </c>
      <c r="C807" s="210">
        <f>'soust.uk.JMK př.č.2'!$O$75+'soust.uk.JMK př.č.2'!$P$75</f>
        <v>18172</v>
      </c>
      <c r="D807" s="210">
        <f>'soust.uk.JMK př.č.2'!$L$75</f>
        <v>72</v>
      </c>
      <c r="E807" s="210">
        <f t="shared" si="36"/>
        <v>4197</v>
      </c>
      <c r="F807" s="210">
        <f t="shared" si="37"/>
        <v>3033</v>
      </c>
      <c r="G807" s="248"/>
      <c r="H807" s="249"/>
      <c r="I807" s="262"/>
      <c r="J807" s="262"/>
      <c r="K807" s="194"/>
      <c r="O807" s="220"/>
      <c r="P807" s="210">
        <f t="shared" si="38"/>
        <v>1092</v>
      </c>
    </row>
    <row r="808" spans="1:16" x14ac:dyDescent="0.2">
      <c r="A808" s="216">
        <v>808</v>
      </c>
      <c r="B808" s="255">
        <v>71.900000000000006</v>
      </c>
      <c r="C808" s="210">
        <f>'soust.uk.JMK př.č.2'!$O$75+'soust.uk.JMK př.č.2'!$P$75</f>
        <v>18172</v>
      </c>
      <c r="D808" s="210">
        <f>'soust.uk.JMK př.č.2'!$L$75</f>
        <v>72</v>
      </c>
      <c r="E808" s="210">
        <f t="shared" si="36"/>
        <v>4197</v>
      </c>
      <c r="F808" s="210">
        <f t="shared" si="37"/>
        <v>3033</v>
      </c>
      <c r="G808" s="248"/>
      <c r="H808" s="249"/>
      <c r="I808" s="262"/>
      <c r="J808" s="262"/>
      <c r="K808" s="194"/>
      <c r="O808" s="220"/>
      <c r="P808" s="210">
        <f t="shared" si="38"/>
        <v>1092</v>
      </c>
    </row>
    <row r="809" spans="1:16" x14ac:dyDescent="0.2">
      <c r="A809" s="216">
        <v>809</v>
      </c>
      <c r="B809" s="255">
        <v>71.92</v>
      </c>
      <c r="C809" s="210">
        <f>'soust.uk.JMK př.č.2'!$O$75+'soust.uk.JMK př.č.2'!$P$75</f>
        <v>18172</v>
      </c>
      <c r="D809" s="210">
        <f>'soust.uk.JMK př.č.2'!$L$75</f>
        <v>72</v>
      </c>
      <c r="E809" s="210">
        <f t="shared" si="36"/>
        <v>4196</v>
      </c>
      <c r="F809" s="210">
        <f t="shared" si="37"/>
        <v>3032</v>
      </c>
      <c r="G809" s="248"/>
      <c r="H809" s="249"/>
      <c r="I809" s="262"/>
      <c r="J809" s="262"/>
      <c r="K809" s="194"/>
      <c r="O809" s="220"/>
      <c r="P809" s="210">
        <f t="shared" si="38"/>
        <v>1092</v>
      </c>
    </row>
    <row r="810" spans="1:16" x14ac:dyDescent="0.2">
      <c r="A810" s="216">
        <v>810</v>
      </c>
      <c r="B810" s="255">
        <v>71.94</v>
      </c>
      <c r="C810" s="210">
        <f>'soust.uk.JMK př.č.2'!$O$75+'soust.uk.JMK př.č.2'!$P$75</f>
        <v>18172</v>
      </c>
      <c r="D810" s="210">
        <f>'soust.uk.JMK př.č.2'!$L$75</f>
        <v>72</v>
      </c>
      <c r="E810" s="210">
        <f t="shared" si="36"/>
        <v>4194</v>
      </c>
      <c r="F810" s="210">
        <f t="shared" si="37"/>
        <v>3031</v>
      </c>
      <c r="G810" s="248"/>
      <c r="H810" s="249"/>
      <c r="I810" s="262"/>
      <c r="J810" s="262"/>
      <c r="K810" s="194"/>
      <c r="O810" s="220"/>
      <c r="P810" s="210">
        <f t="shared" si="38"/>
        <v>1091</v>
      </c>
    </row>
    <row r="811" spans="1:16" x14ac:dyDescent="0.2">
      <c r="A811" s="216">
        <v>811</v>
      </c>
      <c r="B811" s="255">
        <v>71.959999999999994</v>
      </c>
      <c r="C811" s="210">
        <f>'soust.uk.JMK př.č.2'!$O$75+'soust.uk.JMK př.č.2'!$P$75</f>
        <v>18172</v>
      </c>
      <c r="D811" s="210">
        <f>'soust.uk.JMK př.č.2'!$L$75</f>
        <v>72</v>
      </c>
      <c r="E811" s="210">
        <f t="shared" si="36"/>
        <v>4193</v>
      </c>
      <c r="F811" s="210">
        <f t="shared" si="37"/>
        <v>3030</v>
      </c>
      <c r="G811" s="248"/>
      <c r="H811" s="249"/>
      <c r="I811" s="262"/>
      <c r="J811" s="262"/>
      <c r="K811" s="194"/>
      <c r="O811" s="220"/>
      <c r="P811" s="210">
        <f t="shared" si="38"/>
        <v>1091</v>
      </c>
    </row>
    <row r="812" spans="1:16" x14ac:dyDescent="0.2">
      <c r="A812" s="216">
        <v>812</v>
      </c>
      <c r="B812" s="255">
        <v>71.97</v>
      </c>
      <c r="C812" s="210">
        <f>'soust.uk.JMK př.č.2'!$O$75+'soust.uk.JMK př.č.2'!$P$75</f>
        <v>18172</v>
      </c>
      <c r="D812" s="210">
        <f>'soust.uk.JMK př.č.2'!$L$75</f>
        <v>72</v>
      </c>
      <c r="E812" s="210">
        <f t="shared" si="36"/>
        <v>4193</v>
      </c>
      <c r="F812" s="210">
        <f t="shared" si="37"/>
        <v>3030</v>
      </c>
      <c r="G812" s="248"/>
      <c r="H812" s="249"/>
      <c r="I812" s="262"/>
      <c r="J812" s="262"/>
      <c r="K812" s="194"/>
      <c r="L812" s="220"/>
      <c r="M812" s="220"/>
      <c r="N812" s="220"/>
      <c r="O812" s="220"/>
      <c r="P812" s="210">
        <f t="shared" si="38"/>
        <v>1091</v>
      </c>
    </row>
    <row r="813" spans="1:16" x14ac:dyDescent="0.2">
      <c r="A813" s="216">
        <v>813</v>
      </c>
      <c r="B813" s="255">
        <v>71.989999999999995</v>
      </c>
      <c r="C813" s="210">
        <f>'soust.uk.JMK př.č.2'!$O$75+'soust.uk.JMK př.č.2'!$P$75</f>
        <v>18172</v>
      </c>
      <c r="D813" s="210">
        <f>'soust.uk.JMK př.č.2'!$L$75</f>
        <v>72</v>
      </c>
      <c r="E813" s="210">
        <f t="shared" si="36"/>
        <v>4191</v>
      </c>
      <c r="F813" s="210">
        <f t="shared" si="37"/>
        <v>3029</v>
      </c>
      <c r="G813" s="248"/>
      <c r="H813" s="249"/>
      <c r="I813" s="262"/>
      <c r="J813" s="262"/>
      <c r="K813" s="194"/>
      <c r="L813" s="220"/>
      <c r="M813" s="220"/>
      <c r="N813" s="220"/>
      <c r="O813" s="220"/>
      <c r="P813" s="210">
        <f t="shared" si="38"/>
        <v>1090</v>
      </c>
    </row>
    <row r="814" spans="1:16" x14ac:dyDescent="0.2">
      <c r="A814" s="216">
        <v>814</v>
      </c>
      <c r="B814" s="255">
        <v>72.010000000000005</v>
      </c>
      <c r="C814" s="210">
        <f>'soust.uk.JMK př.č.2'!$O$75+'soust.uk.JMK př.č.2'!$P$75</f>
        <v>18172</v>
      </c>
      <c r="D814" s="210">
        <f>'soust.uk.JMK př.č.2'!$L$75</f>
        <v>72</v>
      </c>
      <c r="E814" s="210">
        <f t="shared" si="36"/>
        <v>4190</v>
      </c>
      <c r="F814" s="210">
        <f t="shared" si="37"/>
        <v>3028</v>
      </c>
      <c r="G814" s="248"/>
      <c r="H814" s="249"/>
      <c r="I814" s="262"/>
      <c r="J814" s="262"/>
      <c r="K814" s="194"/>
      <c r="L814" s="220"/>
      <c r="M814" s="220"/>
      <c r="N814" s="220"/>
      <c r="O814" s="220"/>
      <c r="P814" s="210">
        <f t="shared" si="38"/>
        <v>1090</v>
      </c>
    </row>
    <row r="815" spans="1:16" x14ac:dyDescent="0.2">
      <c r="A815" s="216">
        <v>815</v>
      </c>
      <c r="B815" s="255">
        <v>72.03</v>
      </c>
      <c r="C815" s="210">
        <f>'soust.uk.JMK př.č.2'!$O$75+'soust.uk.JMK př.č.2'!$P$75</f>
        <v>18172</v>
      </c>
      <c r="D815" s="210">
        <f>'soust.uk.JMK př.č.2'!$L$75</f>
        <v>72</v>
      </c>
      <c r="E815" s="210">
        <f t="shared" si="36"/>
        <v>4189</v>
      </c>
      <c r="F815" s="210">
        <f t="shared" si="37"/>
        <v>3027</v>
      </c>
      <c r="G815" s="248"/>
      <c r="H815" s="249"/>
      <c r="I815" s="262"/>
      <c r="J815" s="262"/>
      <c r="K815" s="194"/>
      <c r="L815" s="220"/>
      <c r="M815" s="220"/>
      <c r="N815" s="220"/>
      <c r="O815" s="220"/>
      <c r="P815" s="210">
        <f t="shared" si="38"/>
        <v>1090</v>
      </c>
    </row>
    <row r="816" spans="1:16" x14ac:dyDescent="0.2">
      <c r="A816" s="216">
        <v>816</v>
      </c>
      <c r="B816" s="255">
        <v>72.040000000000006</v>
      </c>
      <c r="C816" s="210">
        <f>'soust.uk.JMK př.č.2'!$O$75+'soust.uk.JMK př.č.2'!$P$75</f>
        <v>18172</v>
      </c>
      <c r="D816" s="210">
        <f>'soust.uk.JMK př.č.2'!$L$75</f>
        <v>72</v>
      </c>
      <c r="E816" s="210">
        <f t="shared" si="36"/>
        <v>4189</v>
      </c>
      <c r="F816" s="210">
        <f t="shared" si="37"/>
        <v>3027</v>
      </c>
      <c r="G816" s="248"/>
      <c r="H816" s="249"/>
      <c r="I816" s="262"/>
      <c r="J816" s="262"/>
      <c r="K816" s="194"/>
      <c r="L816" s="220"/>
      <c r="M816" s="220"/>
      <c r="N816" s="220"/>
      <c r="O816" s="220"/>
      <c r="P816" s="210">
        <f t="shared" si="38"/>
        <v>1090</v>
      </c>
    </row>
    <row r="817" spans="1:16" x14ac:dyDescent="0.2">
      <c r="A817" s="216">
        <v>817</v>
      </c>
      <c r="B817" s="255">
        <v>72.06</v>
      </c>
      <c r="C817" s="210">
        <f>'soust.uk.JMK př.č.2'!$O$75+'soust.uk.JMK př.č.2'!$P$75</f>
        <v>18172</v>
      </c>
      <c r="D817" s="210">
        <f>'soust.uk.JMK př.č.2'!$L$75</f>
        <v>72</v>
      </c>
      <c r="E817" s="210">
        <f t="shared" si="36"/>
        <v>4187</v>
      </c>
      <c r="F817" s="210">
        <f t="shared" si="37"/>
        <v>3026</v>
      </c>
      <c r="G817" s="248"/>
      <c r="H817" s="249"/>
      <c r="I817" s="262"/>
      <c r="J817" s="262"/>
      <c r="K817" s="194"/>
      <c r="L817" s="220"/>
      <c r="M817" s="220"/>
      <c r="N817" s="220"/>
      <c r="O817" s="220"/>
      <c r="P817" s="210">
        <f t="shared" si="38"/>
        <v>1089</v>
      </c>
    </row>
    <row r="818" spans="1:16" x14ac:dyDescent="0.2">
      <c r="A818" s="216">
        <v>818</v>
      </c>
      <c r="B818" s="255">
        <v>72.08</v>
      </c>
      <c r="C818" s="210">
        <f>'soust.uk.JMK př.č.2'!$O$75+'soust.uk.JMK př.č.2'!$P$75</f>
        <v>18172</v>
      </c>
      <c r="D818" s="210">
        <f>'soust.uk.JMK př.č.2'!$L$75</f>
        <v>72</v>
      </c>
      <c r="E818" s="210">
        <f t="shared" si="36"/>
        <v>4186</v>
      </c>
      <c r="F818" s="210">
        <f t="shared" si="37"/>
        <v>3025</v>
      </c>
      <c r="G818" s="248"/>
      <c r="H818" s="249"/>
      <c r="I818" s="262"/>
      <c r="J818" s="262"/>
      <c r="K818" s="194"/>
      <c r="L818" s="220"/>
      <c r="M818" s="220"/>
      <c r="N818" s="220"/>
      <c r="O818" s="220"/>
      <c r="P818" s="210">
        <f t="shared" si="38"/>
        <v>1089</v>
      </c>
    </row>
    <row r="819" spans="1:16" x14ac:dyDescent="0.2">
      <c r="A819" s="216">
        <v>819</v>
      </c>
      <c r="B819" s="255">
        <v>72.09</v>
      </c>
      <c r="C819" s="210">
        <f>'soust.uk.JMK př.č.2'!$O$75+'soust.uk.JMK př.č.2'!$P$75</f>
        <v>18172</v>
      </c>
      <c r="D819" s="210">
        <f>'soust.uk.JMK př.č.2'!$L$75</f>
        <v>72</v>
      </c>
      <c r="E819" s="210">
        <f t="shared" si="36"/>
        <v>4186</v>
      </c>
      <c r="F819" s="210">
        <f t="shared" si="37"/>
        <v>3025</v>
      </c>
      <c r="G819" s="248"/>
      <c r="H819" s="249"/>
      <c r="I819" s="262"/>
      <c r="J819" s="262"/>
      <c r="K819" s="194"/>
      <c r="L819" s="220"/>
      <c r="M819" s="220"/>
      <c r="N819" s="220"/>
      <c r="O819" s="220"/>
      <c r="P819" s="210">
        <f t="shared" si="38"/>
        <v>1089</v>
      </c>
    </row>
    <row r="820" spans="1:16" x14ac:dyDescent="0.2">
      <c r="A820" s="216">
        <v>820</v>
      </c>
      <c r="B820" s="255">
        <v>72.11</v>
      </c>
      <c r="C820" s="210">
        <f>'soust.uk.JMK př.č.2'!$O$75+'soust.uk.JMK př.č.2'!$P$75</f>
        <v>18172</v>
      </c>
      <c r="D820" s="210">
        <f>'soust.uk.JMK př.č.2'!$L$75</f>
        <v>72</v>
      </c>
      <c r="E820" s="210">
        <f t="shared" si="36"/>
        <v>4185</v>
      </c>
      <c r="F820" s="210">
        <f t="shared" si="37"/>
        <v>3024</v>
      </c>
      <c r="G820" s="248"/>
      <c r="H820" s="249"/>
      <c r="I820" s="262"/>
      <c r="J820" s="262"/>
      <c r="K820" s="194"/>
      <c r="L820" s="220"/>
      <c r="M820" s="220"/>
      <c r="N820" s="220"/>
      <c r="O820" s="220"/>
      <c r="P820" s="210">
        <f t="shared" si="38"/>
        <v>1089</v>
      </c>
    </row>
    <row r="821" spans="1:16" x14ac:dyDescent="0.2">
      <c r="A821" s="216">
        <v>821</v>
      </c>
      <c r="B821" s="255">
        <v>72.13</v>
      </c>
      <c r="C821" s="210">
        <f>'soust.uk.JMK př.č.2'!$O$75+'soust.uk.JMK př.č.2'!$P$75</f>
        <v>18172</v>
      </c>
      <c r="D821" s="210">
        <f>'soust.uk.JMK př.č.2'!$L$75</f>
        <v>72</v>
      </c>
      <c r="E821" s="210">
        <f t="shared" si="36"/>
        <v>4183</v>
      </c>
      <c r="F821" s="210">
        <f t="shared" si="37"/>
        <v>3023</v>
      </c>
      <c r="G821" s="248"/>
      <c r="H821" s="249"/>
      <c r="I821" s="262"/>
      <c r="J821" s="262"/>
      <c r="K821" s="194"/>
      <c r="L821" s="220"/>
      <c r="M821" s="220"/>
      <c r="N821" s="220"/>
      <c r="O821" s="220"/>
      <c r="P821" s="210">
        <f t="shared" si="38"/>
        <v>1088</v>
      </c>
    </row>
    <row r="822" spans="1:16" x14ac:dyDescent="0.2">
      <c r="A822" s="216">
        <v>822</v>
      </c>
      <c r="B822" s="255">
        <v>72.150000000000006</v>
      </c>
      <c r="C822" s="210">
        <f>'soust.uk.JMK př.č.2'!$O$75+'soust.uk.JMK př.č.2'!$P$75</f>
        <v>18172</v>
      </c>
      <c r="D822" s="210">
        <f>'soust.uk.JMK př.č.2'!$L$75</f>
        <v>72</v>
      </c>
      <c r="E822" s="210">
        <f t="shared" si="36"/>
        <v>4182</v>
      </c>
      <c r="F822" s="210">
        <f t="shared" si="37"/>
        <v>3022</v>
      </c>
      <c r="G822" s="248"/>
      <c r="H822" s="249"/>
      <c r="I822" s="262"/>
      <c r="J822" s="262"/>
      <c r="K822" s="194"/>
      <c r="L822" s="220"/>
      <c r="M822" s="220"/>
      <c r="N822" s="220"/>
      <c r="O822" s="220"/>
      <c r="P822" s="210">
        <f t="shared" si="38"/>
        <v>1088</v>
      </c>
    </row>
    <row r="823" spans="1:16" x14ac:dyDescent="0.2">
      <c r="A823" s="216">
        <v>823</v>
      </c>
      <c r="B823" s="255">
        <v>72.16</v>
      </c>
      <c r="C823" s="210">
        <f>'soust.uk.JMK př.č.2'!$O$75+'soust.uk.JMK př.č.2'!$P$75</f>
        <v>18172</v>
      </c>
      <c r="D823" s="210">
        <f>'soust.uk.JMK př.č.2'!$L$75</f>
        <v>72</v>
      </c>
      <c r="E823" s="210">
        <f t="shared" si="36"/>
        <v>4182</v>
      </c>
      <c r="F823" s="210">
        <f t="shared" si="37"/>
        <v>3022</v>
      </c>
      <c r="G823" s="248"/>
      <c r="H823" s="249"/>
      <c r="I823" s="262"/>
      <c r="J823" s="262"/>
      <c r="K823" s="194"/>
      <c r="L823" s="220"/>
      <c r="M823" s="220"/>
      <c r="N823" s="220"/>
      <c r="O823" s="220"/>
      <c r="P823" s="210">
        <f t="shared" si="38"/>
        <v>1088</v>
      </c>
    </row>
    <row r="824" spans="1:16" x14ac:dyDescent="0.2">
      <c r="A824" s="216">
        <v>824</v>
      </c>
      <c r="B824" s="255">
        <v>72.180000000000007</v>
      </c>
      <c r="C824" s="210">
        <f>'soust.uk.JMK př.č.2'!$O$75+'soust.uk.JMK př.č.2'!$P$75</f>
        <v>18172</v>
      </c>
      <c r="D824" s="210">
        <f>'soust.uk.JMK př.č.2'!$L$75</f>
        <v>72</v>
      </c>
      <c r="E824" s="210">
        <f t="shared" si="36"/>
        <v>4181</v>
      </c>
      <c r="F824" s="210">
        <f t="shared" si="37"/>
        <v>3021</v>
      </c>
      <c r="G824" s="248"/>
      <c r="H824" s="249"/>
      <c r="I824" s="262"/>
      <c r="J824" s="262"/>
      <c r="K824" s="194"/>
      <c r="L824" s="220"/>
      <c r="M824" s="220"/>
      <c r="N824" s="220"/>
      <c r="O824" s="220"/>
      <c r="P824" s="210">
        <f t="shared" si="38"/>
        <v>1088</v>
      </c>
    </row>
    <row r="825" spans="1:16" x14ac:dyDescent="0.2">
      <c r="A825" s="216">
        <v>825</v>
      </c>
      <c r="B825" s="255">
        <v>72.2</v>
      </c>
      <c r="C825" s="210">
        <f>'soust.uk.JMK př.č.2'!$O$75+'soust.uk.JMK př.č.2'!$P$75</f>
        <v>18172</v>
      </c>
      <c r="D825" s="210">
        <f>'soust.uk.JMK př.č.2'!$L$75</f>
        <v>72</v>
      </c>
      <c r="E825" s="210">
        <f t="shared" si="36"/>
        <v>4179</v>
      </c>
      <c r="F825" s="210">
        <f t="shared" si="37"/>
        <v>3020</v>
      </c>
      <c r="G825" s="248"/>
      <c r="H825" s="249"/>
      <c r="I825" s="262"/>
      <c r="J825" s="262"/>
      <c r="K825" s="194"/>
      <c r="L825" s="220"/>
      <c r="M825" s="220"/>
      <c r="N825" s="220"/>
      <c r="O825" s="220"/>
      <c r="P825" s="210">
        <f t="shared" si="38"/>
        <v>1087</v>
      </c>
    </row>
    <row r="826" spans="1:16" x14ac:dyDescent="0.2">
      <c r="A826" s="216">
        <v>826</v>
      </c>
      <c r="B826" s="255">
        <v>72.209999999999994</v>
      </c>
      <c r="C826" s="210">
        <f>'soust.uk.JMK př.č.2'!$O$75+'soust.uk.JMK př.č.2'!$P$75</f>
        <v>18172</v>
      </c>
      <c r="D826" s="210">
        <f>'soust.uk.JMK př.č.2'!$L$75</f>
        <v>72</v>
      </c>
      <c r="E826" s="210">
        <f t="shared" si="36"/>
        <v>4179</v>
      </c>
      <c r="F826" s="210">
        <f t="shared" si="37"/>
        <v>3020</v>
      </c>
      <c r="G826" s="248"/>
      <c r="H826" s="249"/>
      <c r="I826" s="262"/>
      <c r="J826" s="262"/>
      <c r="K826" s="194"/>
      <c r="L826" s="220"/>
      <c r="M826" s="220"/>
      <c r="N826" s="220"/>
      <c r="O826" s="220"/>
      <c r="P826" s="210">
        <f t="shared" si="38"/>
        <v>1087</v>
      </c>
    </row>
    <row r="827" spans="1:16" x14ac:dyDescent="0.2">
      <c r="A827" s="216">
        <v>827</v>
      </c>
      <c r="B827" s="255">
        <v>72.23</v>
      </c>
      <c r="C827" s="210">
        <f>'soust.uk.JMK př.č.2'!$O$75+'soust.uk.JMK př.č.2'!$P$75</f>
        <v>18172</v>
      </c>
      <c r="D827" s="210">
        <f>'soust.uk.JMK př.č.2'!$L$75</f>
        <v>72</v>
      </c>
      <c r="E827" s="210">
        <f t="shared" si="36"/>
        <v>4178</v>
      </c>
      <c r="F827" s="210">
        <f t="shared" si="37"/>
        <v>3019</v>
      </c>
      <c r="G827" s="248"/>
      <c r="H827" s="249"/>
      <c r="I827" s="262"/>
      <c r="J827" s="262"/>
      <c r="K827" s="194"/>
      <c r="L827" s="220"/>
      <c r="M827" s="220"/>
      <c r="N827" s="220"/>
      <c r="O827" s="220"/>
      <c r="P827" s="210">
        <f t="shared" si="38"/>
        <v>1087</v>
      </c>
    </row>
    <row r="828" spans="1:16" x14ac:dyDescent="0.2">
      <c r="A828" s="216">
        <v>828</v>
      </c>
      <c r="B828" s="255">
        <v>72.25</v>
      </c>
      <c r="C828" s="210">
        <f>'soust.uk.JMK př.č.2'!$O$75+'soust.uk.JMK př.č.2'!$P$75</f>
        <v>18172</v>
      </c>
      <c r="D828" s="210">
        <f>'soust.uk.JMK př.č.2'!$L$75</f>
        <v>72</v>
      </c>
      <c r="E828" s="210">
        <f t="shared" si="36"/>
        <v>4176</v>
      </c>
      <c r="F828" s="210">
        <f t="shared" si="37"/>
        <v>3018</v>
      </c>
      <c r="G828" s="248"/>
      <c r="H828" s="249"/>
      <c r="I828" s="262"/>
      <c r="J828" s="262"/>
      <c r="K828" s="194"/>
      <c r="L828" s="220"/>
      <c r="M828" s="220"/>
      <c r="N828" s="220"/>
      <c r="O828" s="220"/>
      <c r="P828" s="210">
        <f t="shared" si="38"/>
        <v>1086</v>
      </c>
    </row>
    <row r="829" spans="1:16" x14ac:dyDescent="0.2">
      <c r="A829" s="216">
        <v>829</v>
      </c>
      <c r="B829" s="255">
        <v>72.27</v>
      </c>
      <c r="C829" s="210">
        <f>'soust.uk.JMK př.č.2'!$O$75+'soust.uk.JMK př.č.2'!$P$75</f>
        <v>18172</v>
      </c>
      <c r="D829" s="210">
        <f>'soust.uk.JMK př.č.2'!$L$75</f>
        <v>72</v>
      </c>
      <c r="E829" s="210">
        <f t="shared" si="36"/>
        <v>4175</v>
      </c>
      <c r="F829" s="210">
        <f t="shared" si="37"/>
        <v>3017</v>
      </c>
      <c r="G829" s="248"/>
      <c r="H829" s="249"/>
      <c r="I829" s="262"/>
      <c r="J829" s="262"/>
      <c r="K829" s="194"/>
      <c r="L829" s="220"/>
      <c r="M829" s="220"/>
      <c r="N829" s="220"/>
      <c r="O829" s="220"/>
      <c r="P829" s="210">
        <f t="shared" si="38"/>
        <v>1086</v>
      </c>
    </row>
    <row r="830" spans="1:16" x14ac:dyDescent="0.2">
      <c r="A830" s="216">
        <v>830</v>
      </c>
      <c r="B830" s="255">
        <v>72.28</v>
      </c>
      <c r="C830" s="210">
        <f>'soust.uk.JMK př.č.2'!$O$75+'soust.uk.JMK př.č.2'!$P$75</f>
        <v>18172</v>
      </c>
      <c r="D830" s="210">
        <f>'soust.uk.JMK př.č.2'!$L$75</f>
        <v>72</v>
      </c>
      <c r="E830" s="210">
        <f t="shared" si="36"/>
        <v>4175</v>
      </c>
      <c r="F830" s="210">
        <f t="shared" si="37"/>
        <v>3017</v>
      </c>
      <c r="G830" s="248"/>
      <c r="H830" s="249"/>
      <c r="I830" s="262"/>
      <c r="J830" s="262"/>
      <c r="K830" s="194"/>
      <c r="L830" s="220"/>
      <c r="M830" s="220"/>
      <c r="N830" s="220"/>
      <c r="O830" s="220"/>
      <c r="P830" s="210">
        <f t="shared" si="38"/>
        <v>1086</v>
      </c>
    </row>
    <row r="831" spans="1:16" x14ac:dyDescent="0.2">
      <c r="A831" s="216">
        <v>831</v>
      </c>
      <c r="B831" s="255">
        <v>72.3</v>
      </c>
      <c r="C831" s="210">
        <f>'soust.uk.JMK př.č.2'!$O$75+'soust.uk.JMK př.č.2'!$P$75</f>
        <v>18172</v>
      </c>
      <c r="D831" s="210">
        <f>'soust.uk.JMK př.č.2'!$L$75</f>
        <v>72</v>
      </c>
      <c r="E831" s="210">
        <f t="shared" si="36"/>
        <v>4174</v>
      </c>
      <c r="F831" s="210">
        <f t="shared" si="37"/>
        <v>3016</v>
      </c>
      <c r="G831" s="248"/>
      <c r="H831" s="249"/>
      <c r="I831" s="262"/>
      <c r="J831" s="262"/>
      <c r="K831" s="194"/>
      <c r="L831" s="220"/>
      <c r="M831" s="220"/>
      <c r="N831" s="220"/>
      <c r="O831" s="220"/>
      <c r="P831" s="210">
        <f t="shared" si="38"/>
        <v>1086</v>
      </c>
    </row>
    <row r="832" spans="1:16" x14ac:dyDescent="0.2">
      <c r="A832" s="216">
        <v>832</v>
      </c>
      <c r="B832" s="255">
        <v>72.319999999999993</v>
      </c>
      <c r="C832" s="210">
        <f>'soust.uk.JMK př.č.2'!$O$75+'soust.uk.JMK př.č.2'!$P$75</f>
        <v>18172</v>
      </c>
      <c r="D832" s="210">
        <f>'soust.uk.JMK př.č.2'!$L$75</f>
        <v>72</v>
      </c>
      <c r="E832" s="210">
        <f t="shared" si="36"/>
        <v>4172</v>
      </c>
      <c r="F832" s="210">
        <f t="shared" si="37"/>
        <v>3015</v>
      </c>
      <c r="G832" s="248"/>
      <c r="H832" s="249"/>
      <c r="I832" s="262"/>
      <c r="J832" s="262"/>
      <c r="K832" s="194"/>
      <c r="L832" s="220"/>
      <c r="M832" s="220"/>
      <c r="N832" s="220"/>
      <c r="O832" s="220"/>
      <c r="P832" s="210">
        <f t="shared" si="38"/>
        <v>1085</v>
      </c>
    </row>
    <row r="833" spans="1:16" x14ac:dyDescent="0.2">
      <c r="A833" s="216">
        <v>833</v>
      </c>
      <c r="B833" s="255">
        <v>72.33</v>
      </c>
      <c r="C833" s="210">
        <f>'soust.uk.JMK př.č.2'!$O$75+'soust.uk.JMK př.č.2'!$P$75</f>
        <v>18172</v>
      </c>
      <c r="D833" s="210">
        <f>'soust.uk.JMK př.č.2'!$L$75</f>
        <v>72</v>
      </c>
      <c r="E833" s="210">
        <f t="shared" si="36"/>
        <v>4172</v>
      </c>
      <c r="F833" s="210">
        <f t="shared" si="37"/>
        <v>3015</v>
      </c>
      <c r="G833" s="248"/>
      <c r="H833" s="249"/>
      <c r="I833" s="262"/>
      <c r="J833" s="262"/>
      <c r="K833" s="194"/>
      <c r="L833" s="220"/>
      <c r="M833" s="220"/>
      <c r="N833" s="220"/>
      <c r="O833" s="220"/>
      <c r="P833" s="210">
        <f t="shared" si="38"/>
        <v>1085</v>
      </c>
    </row>
    <row r="834" spans="1:16" x14ac:dyDescent="0.2">
      <c r="A834" s="216">
        <v>834</v>
      </c>
      <c r="B834" s="255">
        <v>72.349999999999994</v>
      </c>
      <c r="C834" s="210">
        <f>'soust.uk.JMK př.č.2'!$O$75+'soust.uk.JMK př.č.2'!$P$75</f>
        <v>18172</v>
      </c>
      <c r="D834" s="210">
        <f>'soust.uk.JMK př.č.2'!$L$75</f>
        <v>72</v>
      </c>
      <c r="E834" s="210">
        <f t="shared" si="36"/>
        <v>4171</v>
      </c>
      <c r="F834" s="210">
        <f t="shared" si="37"/>
        <v>3014</v>
      </c>
      <c r="G834" s="248"/>
      <c r="H834" s="249"/>
      <c r="I834" s="262"/>
      <c r="J834" s="262"/>
      <c r="K834" s="194"/>
      <c r="L834" s="220"/>
      <c r="M834" s="220"/>
      <c r="N834" s="220"/>
      <c r="O834" s="220"/>
      <c r="P834" s="210">
        <f t="shared" si="38"/>
        <v>1085</v>
      </c>
    </row>
    <row r="835" spans="1:16" x14ac:dyDescent="0.2">
      <c r="A835" s="216">
        <v>835</v>
      </c>
      <c r="B835" s="255">
        <v>72.37</v>
      </c>
      <c r="C835" s="210">
        <f>'soust.uk.JMK př.č.2'!$O$75+'soust.uk.JMK př.č.2'!$P$75</f>
        <v>18172</v>
      </c>
      <c r="D835" s="210">
        <f>'soust.uk.JMK př.č.2'!$L$75</f>
        <v>72</v>
      </c>
      <c r="E835" s="210">
        <f t="shared" si="36"/>
        <v>4170</v>
      </c>
      <c r="F835" s="210">
        <f t="shared" si="37"/>
        <v>3013</v>
      </c>
      <c r="G835" s="248"/>
      <c r="H835" s="249"/>
      <c r="I835" s="262"/>
      <c r="J835" s="262"/>
      <c r="K835" s="194"/>
      <c r="L835" s="220"/>
      <c r="M835" s="220"/>
      <c r="N835" s="220"/>
      <c r="O835" s="220"/>
      <c r="P835" s="210">
        <f t="shared" si="38"/>
        <v>1085</v>
      </c>
    </row>
    <row r="836" spans="1:16" x14ac:dyDescent="0.2">
      <c r="A836" s="216">
        <v>836</v>
      </c>
      <c r="B836" s="255">
        <v>72.38</v>
      </c>
      <c r="C836" s="210">
        <f>'soust.uk.JMK př.č.2'!$O$75+'soust.uk.JMK př.č.2'!$P$75</f>
        <v>18172</v>
      </c>
      <c r="D836" s="210">
        <f>'soust.uk.JMK př.č.2'!$L$75</f>
        <v>72</v>
      </c>
      <c r="E836" s="210">
        <f t="shared" si="36"/>
        <v>4170</v>
      </c>
      <c r="F836" s="210">
        <f t="shared" si="37"/>
        <v>3013</v>
      </c>
      <c r="G836" s="248"/>
      <c r="H836" s="249"/>
      <c r="I836" s="262"/>
      <c r="J836" s="262"/>
      <c r="K836" s="194"/>
      <c r="L836" s="220"/>
      <c r="M836" s="220"/>
      <c r="N836" s="220"/>
      <c r="O836" s="220"/>
      <c r="P836" s="210">
        <f t="shared" si="38"/>
        <v>1085</v>
      </c>
    </row>
    <row r="837" spans="1:16" x14ac:dyDescent="0.2">
      <c r="A837" s="216">
        <v>837</v>
      </c>
      <c r="B837" s="255">
        <v>72.400000000000006</v>
      </c>
      <c r="C837" s="210">
        <f>'soust.uk.JMK př.č.2'!$O$75+'soust.uk.JMK př.č.2'!$P$75</f>
        <v>18172</v>
      </c>
      <c r="D837" s="210">
        <f>'soust.uk.JMK př.č.2'!$L$75</f>
        <v>72</v>
      </c>
      <c r="E837" s="210">
        <f t="shared" si="36"/>
        <v>4168</v>
      </c>
      <c r="F837" s="210">
        <f t="shared" si="37"/>
        <v>3012</v>
      </c>
      <c r="G837" s="248"/>
      <c r="H837" s="249"/>
      <c r="I837" s="262"/>
      <c r="J837" s="262"/>
      <c r="K837" s="194"/>
      <c r="L837" s="220"/>
      <c r="M837" s="220"/>
      <c r="N837" s="220"/>
      <c r="O837" s="220"/>
      <c r="P837" s="210">
        <f t="shared" si="38"/>
        <v>1084</v>
      </c>
    </row>
    <row r="838" spans="1:16" x14ac:dyDescent="0.2">
      <c r="A838" s="216">
        <v>838</v>
      </c>
      <c r="B838" s="255">
        <v>72.42</v>
      </c>
      <c r="C838" s="210">
        <f>'soust.uk.JMK př.č.2'!$O$75+'soust.uk.JMK př.č.2'!$P$75</f>
        <v>18172</v>
      </c>
      <c r="D838" s="210">
        <f>'soust.uk.JMK př.č.2'!$L$75</f>
        <v>72</v>
      </c>
      <c r="E838" s="210">
        <f t="shared" si="36"/>
        <v>4167</v>
      </c>
      <c r="F838" s="210">
        <f t="shared" si="37"/>
        <v>3011</v>
      </c>
      <c r="G838" s="248"/>
      <c r="H838" s="249"/>
      <c r="I838" s="262"/>
      <c r="J838" s="262"/>
      <c r="K838" s="194"/>
      <c r="L838" s="220"/>
      <c r="M838" s="220"/>
      <c r="N838" s="220"/>
      <c r="O838" s="220"/>
      <c r="P838" s="210">
        <f t="shared" si="38"/>
        <v>1084</v>
      </c>
    </row>
    <row r="839" spans="1:16" x14ac:dyDescent="0.2">
      <c r="A839" s="216">
        <v>839</v>
      </c>
      <c r="B839" s="255">
        <v>72.44</v>
      </c>
      <c r="C839" s="210">
        <f>'soust.uk.JMK př.č.2'!$O$75+'soust.uk.JMK př.č.2'!$P$75</f>
        <v>18172</v>
      </c>
      <c r="D839" s="210">
        <f>'soust.uk.JMK př.č.2'!$L$75</f>
        <v>72</v>
      </c>
      <c r="E839" s="210">
        <f t="shared" si="36"/>
        <v>4166</v>
      </c>
      <c r="F839" s="210">
        <f t="shared" si="37"/>
        <v>3010</v>
      </c>
      <c r="G839" s="248"/>
      <c r="H839" s="249"/>
      <c r="I839" s="262"/>
      <c r="J839" s="262"/>
      <c r="K839" s="194"/>
      <c r="L839" s="220"/>
      <c r="M839" s="220"/>
      <c r="N839" s="220"/>
      <c r="O839" s="220"/>
      <c r="P839" s="210">
        <f t="shared" si="38"/>
        <v>1084</v>
      </c>
    </row>
    <row r="840" spans="1:16" x14ac:dyDescent="0.2">
      <c r="A840" s="216">
        <v>840</v>
      </c>
      <c r="B840" s="255">
        <v>72.45</v>
      </c>
      <c r="C840" s="210">
        <f>'soust.uk.JMK př.č.2'!$O$75+'soust.uk.JMK př.č.2'!$P$75</f>
        <v>18172</v>
      </c>
      <c r="D840" s="210">
        <f>'soust.uk.JMK př.č.2'!$L$75</f>
        <v>72</v>
      </c>
      <c r="E840" s="210">
        <f t="shared" si="36"/>
        <v>4166</v>
      </c>
      <c r="F840" s="210">
        <f t="shared" si="37"/>
        <v>3010</v>
      </c>
      <c r="G840" s="248"/>
      <c r="H840" s="249"/>
      <c r="I840" s="262"/>
      <c r="J840" s="262"/>
      <c r="K840" s="194"/>
      <c r="L840" s="220"/>
      <c r="M840" s="220"/>
      <c r="N840" s="220"/>
      <c r="O840" s="220"/>
      <c r="P840" s="210">
        <f t="shared" si="38"/>
        <v>1084</v>
      </c>
    </row>
    <row r="841" spans="1:16" x14ac:dyDescent="0.2">
      <c r="A841" s="216">
        <v>841</v>
      </c>
      <c r="B841" s="255">
        <v>72.47</v>
      </c>
      <c r="C841" s="210">
        <f>'soust.uk.JMK př.č.2'!$O$75+'soust.uk.JMK př.č.2'!$P$75</f>
        <v>18172</v>
      </c>
      <c r="D841" s="210">
        <f>'soust.uk.JMK př.č.2'!$L$75</f>
        <v>72</v>
      </c>
      <c r="E841" s="210">
        <f t="shared" si="36"/>
        <v>4164</v>
      </c>
      <c r="F841" s="210">
        <f t="shared" si="37"/>
        <v>3009</v>
      </c>
      <c r="G841" s="248"/>
      <c r="H841" s="249"/>
      <c r="I841" s="262"/>
      <c r="J841" s="262"/>
      <c r="K841" s="194"/>
      <c r="L841" s="220"/>
      <c r="M841" s="220"/>
      <c r="N841" s="220"/>
      <c r="O841" s="220"/>
      <c r="P841" s="210">
        <f t="shared" si="38"/>
        <v>1083</v>
      </c>
    </row>
    <row r="842" spans="1:16" x14ac:dyDescent="0.2">
      <c r="A842" s="216">
        <v>842</v>
      </c>
      <c r="B842" s="255">
        <v>72.489999999999995</v>
      </c>
      <c r="C842" s="210">
        <f>'soust.uk.JMK př.č.2'!$O$75+'soust.uk.JMK př.č.2'!$P$75</f>
        <v>18172</v>
      </c>
      <c r="D842" s="210">
        <f>'soust.uk.JMK př.č.2'!$L$75</f>
        <v>72</v>
      </c>
      <c r="E842" s="210">
        <f t="shared" si="36"/>
        <v>4163</v>
      </c>
      <c r="F842" s="210">
        <f t="shared" si="37"/>
        <v>3008</v>
      </c>
      <c r="G842" s="248"/>
      <c r="H842" s="249"/>
      <c r="I842" s="262"/>
      <c r="J842" s="262"/>
      <c r="K842" s="194"/>
      <c r="L842" s="220"/>
      <c r="M842" s="220"/>
      <c r="N842" s="220"/>
      <c r="O842" s="220"/>
      <c r="P842" s="210">
        <f t="shared" si="38"/>
        <v>1083</v>
      </c>
    </row>
    <row r="843" spans="1:16" x14ac:dyDescent="0.2">
      <c r="A843" s="216">
        <v>843</v>
      </c>
      <c r="B843" s="255">
        <v>72.5</v>
      </c>
      <c r="C843" s="210">
        <f>'soust.uk.JMK př.č.2'!$O$75+'soust.uk.JMK př.č.2'!$P$75</f>
        <v>18172</v>
      </c>
      <c r="D843" s="210">
        <f>'soust.uk.JMK př.č.2'!$L$75</f>
        <v>72</v>
      </c>
      <c r="E843" s="210">
        <f t="shared" si="36"/>
        <v>4163</v>
      </c>
      <c r="F843" s="210">
        <f t="shared" si="37"/>
        <v>3008</v>
      </c>
      <c r="G843" s="248"/>
      <c r="H843" s="249"/>
      <c r="I843" s="262"/>
      <c r="J843" s="262"/>
      <c r="K843" s="194"/>
      <c r="L843" s="220"/>
      <c r="M843" s="220"/>
      <c r="N843" s="220"/>
      <c r="O843" s="220"/>
      <c r="P843" s="210">
        <f t="shared" si="38"/>
        <v>1083</v>
      </c>
    </row>
    <row r="844" spans="1:16" x14ac:dyDescent="0.2">
      <c r="A844" s="216">
        <v>844</v>
      </c>
      <c r="B844" s="255">
        <v>72.52</v>
      </c>
      <c r="C844" s="210">
        <f>'soust.uk.JMK př.č.2'!$O$75+'soust.uk.JMK př.č.2'!$P$75</f>
        <v>18172</v>
      </c>
      <c r="D844" s="210">
        <f>'soust.uk.JMK př.č.2'!$L$75</f>
        <v>72</v>
      </c>
      <c r="E844" s="210">
        <f t="shared" si="36"/>
        <v>4162</v>
      </c>
      <c r="F844" s="210">
        <f t="shared" si="37"/>
        <v>3007</v>
      </c>
      <c r="G844" s="248"/>
      <c r="H844" s="249"/>
      <c r="I844" s="262"/>
      <c r="J844" s="262"/>
      <c r="K844" s="194"/>
      <c r="L844" s="220"/>
      <c r="M844" s="220"/>
      <c r="N844" s="220"/>
      <c r="O844" s="220"/>
      <c r="P844" s="210">
        <f t="shared" si="38"/>
        <v>1083</v>
      </c>
    </row>
    <row r="845" spans="1:16" x14ac:dyDescent="0.2">
      <c r="A845" s="216">
        <v>845</v>
      </c>
      <c r="B845" s="255">
        <v>72.540000000000006</v>
      </c>
      <c r="C845" s="210">
        <f>'soust.uk.JMK př.č.2'!$O$75+'soust.uk.JMK př.č.2'!$P$75</f>
        <v>18172</v>
      </c>
      <c r="D845" s="210">
        <f>'soust.uk.JMK př.č.2'!$L$75</f>
        <v>72</v>
      </c>
      <c r="E845" s="210">
        <f t="shared" si="36"/>
        <v>4160</v>
      </c>
      <c r="F845" s="210">
        <f t="shared" si="37"/>
        <v>3006</v>
      </c>
      <c r="G845" s="248"/>
      <c r="H845" s="249"/>
      <c r="I845" s="262"/>
      <c r="J845" s="262"/>
      <c r="K845" s="194"/>
      <c r="L845" s="220"/>
      <c r="M845" s="220"/>
      <c r="N845" s="220"/>
      <c r="O845" s="220"/>
      <c r="P845" s="210">
        <f t="shared" si="38"/>
        <v>1082</v>
      </c>
    </row>
    <row r="846" spans="1:16" x14ac:dyDescent="0.2">
      <c r="A846" s="216">
        <v>846</v>
      </c>
      <c r="B846" s="255">
        <v>72.55</v>
      </c>
      <c r="C846" s="210">
        <f>'soust.uk.JMK př.č.2'!$O$75+'soust.uk.JMK př.č.2'!$P$75</f>
        <v>18172</v>
      </c>
      <c r="D846" s="210">
        <f>'soust.uk.JMK př.č.2'!$L$75</f>
        <v>72</v>
      </c>
      <c r="E846" s="210">
        <f t="shared" ref="E846:E909" si="39">SUM(F846,P846,D846)</f>
        <v>4160</v>
      </c>
      <c r="F846" s="210">
        <f t="shared" si="37"/>
        <v>3006</v>
      </c>
      <c r="G846" s="248"/>
      <c r="H846" s="249"/>
      <c r="I846" s="262"/>
      <c r="J846" s="262"/>
      <c r="K846" s="194"/>
      <c r="L846" s="220"/>
      <c r="M846" s="220"/>
      <c r="N846" s="220"/>
      <c r="O846" s="220"/>
      <c r="P846" s="210">
        <f t="shared" si="38"/>
        <v>1082</v>
      </c>
    </row>
    <row r="847" spans="1:16" x14ac:dyDescent="0.2">
      <c r="A847" s="216">
        <v>847</v>
      </c>
      <c r="B847" s="255">
        <v>72.569999999999993</v>
      </c>
      <c r="C847" s="210">
        <f>'soust.uk.JMK př.č.2'!$O$75+'soust.uk.JMK př.č.2'!$P$75</f>
        <v>18172</v>
      </c>
      <c r="D847" s="210">
        <f>'soust.uk.JMK př.č.2'!$L$75</f>
        <v>72</v>
      </c>
      <c r="E847" s="210">
        <f t="shared" si="39"/>
        <v>4159</v>
      </c>
      <c r="F847" s="210">
        <f t="shared" ref="F847:F910" si="40">ROUND(1/B847*C847*12,0)</f>
        <v>3005</v>
      </c>
      <c r="G847" s="248"/>
      <c r="H847" s="249"/>
      <c r="I847" s="262"/>
      <c r="J847" s="262"/>
      <c r="K847" s="194"/>
      <c r="L847" s="220"/>
      <c r="M847" s="220"/>
      <c r="N847" s="220"/>
      <c r="O847" s="220"/>
      <c r="P847" s="210">
        <f t="shared" ref="P847:P910" si="41">ROUND((F847*36%),0)</f>
        <v>1082</v>
      </c>
    </row>
    <row r="848" spans="1:16" x14ac:dyDescent="0.2">
      <c r="A848" s="216">
        <v>848</v>
      </c>
      <c r="B848" s="255">
        <v>72.59</v>
      </c>
      <c r="C848" s="210">
        <f>'soust.uk.JMK př.č.2'!$O$75+'soust.uk.JMK př.č.2'!$P$75</f>
        <v>18172</v>
      </c>
      <c r="D848" s="210">
        <f>'soust.uk.JMK př.č.2'!$L$75</f>
        <v>72</v>
      </c>
      <c r="E848" s="210">
        <f t="shared" si="39"/>
        <v>4157</v>
      </c>
      <c r="F848" s="210">
        <f t="shared" si="40"/>
        <v>3004</v>
      </c>
      <c r="G848" s="248"/>
      <c r="H848" s="249"/>
      <c r="I848" s="262"/>
      <c r="J848" s="262"/>
      <c r="K848" s="194"/>
      <c r="L848" s="220"/>
      <c r="M848" s="220"/>
      <c r="N848" s="220"/>
      <c r="O848" s="220"/>
      <c r="P848" s="210">
        <f t="shared" si="41"/>
        <v>1081</v>
      </c>
    </row>
    <row r="849" spans="1:16" x14ac:dyDescent="0.2">
      <c r="A849" s="216">
        <v>849</v>
      </c>
      <c r="B849" s="255">
        <v>72.599999999999994</v>
      </c>
      <c r="C849" s="210">
        <f>'soust.uk.JMK př.č.2'!$O$75+'soust.uk.JMK př.č.2'!$P$75</f>
        <v>18172</v>
      </c>
      <c r="D849" s="210">
        <f>'soust.uk.JMK př.č.2'!$L$75</f>
        <v>72</v>
      </c>
      <c r="E849" s="210">
        <f t="shared" si="39"/>
        <v>4157</v>
      </c>
      <c r="F849" s="210">
        <f t="shared" si="40"/>
        <v>3004</v>
      </c>
      <c r="G849" s="248"/>
      <c r="H849" s="249"/>
      <c r="I849" s="262"/>
      <c r="J849" s="262"/>
      <c r="K849" s="194"/>
      <c r="L849" s="220"/>
      <c r="M849" s="220"/>
      <c r="N849" s="220"/>
      <c r="O849" s="220"/>
      <c r="P849" s="210">
        <f t="shared" si="41"/>
        <v>1081</v>
      </c>
    </row>
    <row r="850" spans="1:16" x14ac:dyDescent="0.2">
      <c r="A850" s="216">
        <v>850</v>
      </c>
      <c r="B850" s="255">
        <v>72.62</v>
      </c>
      <c r="C850" s="210">
        <f>'soust.uk.JMK př.č.2'!$O$75+'soust.uk.JMK př.č.2'!$P$75</f>
        <v>18172</v>
      </c>
      <c r="D850" s="210">
        <f>'soust.uk.JMK př.č.2'!$L$75</f>
        <v>72</v>
      </c>
      <c r="E850" s="210">
        <f t="shared" si="39"/>
        <v>4156</v>
      </c>
      <c r="F850" s="210">
        <f t="shared" si="40"/>
        <v>3003</v>
      </c>
      <c r="G850" s="248"/>
      <c r="H850" s="249"/>
      <c r="I850" s="262"/>
      <c r="J850" s="262"/>
      <c r="K850" s="194"/>
      <c r="L850" s="220"/>
      <c r="M850" s="220"/>
      <c r="N850" s="220"/>
      <c r="O850" s="220"/>
      <c r="P850" s="210">
        <f t="shared" si="41"/>
        <v>1081</v>
      </c>
    </row>
    <row r="851" spans="1:16" x14ac:dyDescent="0.2">
      <c r="A851" s="216">
        <v>851</v>
      </c>
      <c r="B851" s="255">
        <v>72.64</v>
      </c>
      <c r="C851" s="210">
        <f>'soust.uk.JMK př.č.2'!$O$75+'soust.uk.JMK př.č.2'!$P$75</f>
        <v>18172</v>
      </c>
      <c r="D851" s="210">
        <f>'soust.uk.JMK př.č.2'!$L$75</f>
        <v>72</v>
      </c>
      <c r="E851" s="210">
        <f t="shared" si="39"/>
        <v>4155</v>
      </c>
      <c r="F851" s="210">
        <f t="shared" si="40"/>
        <v>3002</v>
      </c>
      <c r="G851" s="248"/>
      <c r="H851" s="249"/>
      <c r="I851" s="262"/>
      <c r="J851" s="262"/>
      <c r="K851" s="194"/>
      <c r="L851" s="220"/>
      <c r="M851" s="220"/>
      <c r="N851" s="220"/>
      <c r="O851" s="220"/>
      <c r="P851" s="210">
        <f t="shared" si="41"/>
        <v>1081</v>
      </c>
    </row>
    <row r="852" spans="1:16" x14ac:dyDescent="0.2">
      <c r="A852" s="216">
        <v>852</v>
      </c>
      <c r="B852" s="255">
        <v>72.650000000000006</v>
      </c>
      <c r="C852" s="210">
        <f>'soust.uk.JMK př.č.2'!$O$75+'soust.uk.JMK př.č.2'!$P$75</f>
        <v>18172</v>
      </c>
      <c r="D852" s="210">
        <f>'soust.uk.JMK př.č.2'!$L$75</f>
        <v>72</v>
      </c>
      <c r="E852" s="210">
        <f t="shared" si="39"/>
        <v>4155</v>
      </c>
      <c r="F852" s="210">
        <f t="shared" si="40"/>
        <v>3002</v>
      </c>
      <c r="G852" s="248"/>
      <c r="H852" s="249"/>
      <c r="I852" s="262"/>
      <c r="J852" s="262"/>
      <c r="K852" s="194"/>
      <c r="L852" s="220"/>
      <c r="M852" s="220"/>
      <c r="N852" s="220"/>
      <c r="O852" s="220"/>
      <c r="P852" s="210">
        <f t="shared" si="41"/>
        <v>1081</v>
      </c>
    </row>
    <row r="853" spans="1:16" x14ac:dyDescent="0.2">
      <c r="A853" s="216">
        <v>853</v>
      </c>
      <c r="B853" s="255">
        <v>72.67</v>
      </c>
      <c r="C853" s="210">
        <f>'soust.uk.JMK př.č.2'!$O$75+'soust.uk.JMK př.č.2'!$P$75</f>
        <v>18172</v>
      </c>
      <c r="D853" s="210">
        <f>'soust.uk.JMK př.č.2'!$L$75</f>
        <v>72</v>
      </c>
      <c r="E853" s="210">
        <f t="shared" si="39"/>
        <v>4153</v>
      </c>
      <c r="F853" s="210">
        <f t="shared" si="40"/>
        <v>3001</v>
      </c>
      <c r="G853" s="248"/>
      <c r="H853" s="249"/>
      <c r="I853" s="262"/>
      <c r="J853" s="262"/>
      <c r="K853" s="194"/>
      <c r="L853" s="220"/>
      <c r="M853" s="220"/>
      <c r="N853" s="220"/>
      <c r="O853" s="220"/>
      <c r="P853" s="210">
        <f t="shared" si="41"/>
        <v>1080</v>
      </c>
    </row>
    <row r="854" spans="1:16" x14ac:dyDescent="0.2">
      <c r="A854" s="216">
        <v>854</v>
      </c>
      <c r="B854" s="255">
        <v>72.69</v>
      </c>
      <c r="C854" s="210">
        <f>'soust.uk.JMK př.č.2'!$O$75+'soust.uk.JMK př.č.2'!$P$75</f>
        <v>18172</v>
      </c>
      <c r="D854" s="210">
        <f>'soust.uk.JMK př.č.2'!$L$75</f>
        <v>72</v>
      </c>
      <c r="E854" s="210">
        <f t="shared" si="39"/>
        <v>4152</v>
      </c>
      <c r="F854" s="210">
        <f t="shared" si="40"/>
        <v>3000</v>
      </c>
      <c r="G854" s="248"/>
      <c r="H854" s="249"/>
      <c r="I854" s="262"/>
      <c r="J854" s="262"/>
      <c r="K854" s="194"/>
      <c r="L854" s="220"/>
      <c r="M854" s="220"/>
      <c r="N854" s="220"/>
      <c r="O854" s="220"/>
      <c r="P854" s="210">
        <f t="shared" si="41"/>
        <v>1080</v>
      </c>
    </row>
    <row r="855" spans="1:16" x14ac:dyDescent="0.2">
      <c r="A855" s="216">
        <v>855</v>
      </c>
      <c r="B855" s="255">
        <v>72.7</v>
      </c>
      <c r="C855" s="210">
        <f>'soust.uk.JMK př.č.2'!$O$75+'soust.uk.JMK př.č.2'!$P$75</f>
        <v>18172</v>
      </c>
      <c r="D855" s="210">
        <f>'soust.uk.JMK př.č.2'!$L$75</f>
        <v>72</v>
      </c>
      <c r="E855" s="210">
        <f t="shared" si="39"/>
        <v>4152</v>
      </c>
      <c r="F855" s="210">
        <f t="shared" si="40"/>
        <v>3000</v>
      </c>
      <c r="G855" s="248"/>
      <c r="H855" s="249"/>
      <c r="I855" s="262"/>
      <c r="J855" s="262"/>
      <c r="K855" s="194"/>
      <c r="L855" s="220"/>
      <c r="M855" s="220"/>
      <c r="N855" s="220"/>
      <c r="O855" s="220"/>
      <c r="P855" s="210">
        <f t="shared" si="41"/>
        <v>1080</v>
      </c>
    </row>
    <row r="856" spans="1:16" x14ac:dyDescent="0.2">
      <c r="A856" s="216">
        <v>856</v>
      </c>
      <c r="B856" s="255">
        <v>72.72</v>
      </c>
      <c r="C856" s="210">
        <f>'soust.uk.JMK př.č.2'!$O$75+'soust.uk.JMK př.č.2'!$P$75</f>
        <v>18172</v>
      </c>
      <c r="D856" s="210">
        <f>'soust.uk.JMK př.č.2'!$L$75</f>
        <v>72</v>
      </c>
      <c r="E856" s="210">
        <f t="shared" si="39"/>
        <v>4151</v>
      </c>
      <c r="F856" s="210">
        <f t="shared" si="40"/>
        <v>2999</v>
      </c>
      <c r="G856" s="248"/>
      <c r="H856" s="249"/>
      <c r="I856" s="262"/>
      <c r="J856" s="262"/>
      <c r="K856" s="194"/>
      <c r="L856" s="220"/>
      <c r="M856" s="220"/>
      <c r="N856" s="220"/>
      <c r="O856" s="220"/>
      <c r="P856" s="210">
        <f t="shared" si="41"/>
        <v>1080</v>
      </c>
    </row>
    <row r="857" spans="1:16" x14ac:dyDescent="0.2">
      <c r="A857" s="216">
        <v>857</v>
      </c>
      <c r="B857" s="255">
        <v>72.739999999999995</v>
      </c>
      <c r="C857" s="210">
        <f>'soust.uk.JMK př.č.2'!$O$75+'soust.uk.JMK př.č.2'!$P$75</f>
        <v>18172</v>
      </c>
      <c r="D857" s="210">
        <f>'soust.uk.JMK př.č.2'!$L$75</f>
        <v>72</v>
      </c>
      <c r="E857" s="210">
        <f t="shared" si="39"/>
        <v>4149</v>
      </c>
      <c r="F857" s="210">
        <f t="shared" si="40"/>
        <v>2998</v>
      </c>
      <c r="G857" s="248"/>
      <c r="H857" s="249"/>
      <c r="I857" s="262"/>
      <c r="J857" s="262"/>
      <c r="K857" s="194"/>
      <c r="L857" s="220"/>
      <c r="M857" s="220"/>
      <c r="N857" s="220"/>
      <c r="O857" s="220"/>
      <c r="P857" s="210">
        <f t="shared" si="41"/>
        <v>1079</v>
      </c>
    </row>
    <row r="858" spans="1:16" x14ac:dyDescent="0.2">
      <c r="A858" s="216">
        <v>858</v>
      </c>
      <c r="B858" s="255">
        <v>72.75</v>
      </c>
      <c r="C858" s="210">
        <f>'soust.uk.JMK př.č.2'!$O$75+'soust.uk.JMK př.č.2'!$P$75</f>
        <v>18172</v>
      </c>
      <c r="D858" s="210">
        <f>'soust.uk.JMK př.č.2'!$L$75</f>
        <v>72</v>
      </c>
      <c r="E858" s="210">
        <f t="shared" si="39"/>
        <v>4148</v>
      </c>
      <c r="F858" s="210">
        <f t="shared" si="40"/>
        <v>2997</v>
      </c>
      <c r="G858" s="248"/>
      <c r="H858" s="249"/>
      <c r="I858" s="262"/>
      <c r="J858" s="262"/>
      <c r="K858" s="194"/>
      <c r="L858" s="220"/>
      <c r="M858" s="220"/>
      <c r="N858" s="220"/>
      <c r="O858" s="220"/>
      <c r="P858" s="210">
        <f t="shared" si="41"/>
        <v>1079</v>
      </c>
    </row>
    <row r="859" spans="1:16" x14ac:dyDescent="0.2">
      <c r="A859" s="216">
        <v>859</v>
      </c>
      <c r="B859" s="255">
        <v>72.77</v>
      </c>
      <c r="C859" s="210">
        <f>'soust.uk.JMK př.č.2'!$O$75+'soust.uk.JMK př.č.2'!$P$75</f>
        <v>18172</v>
      </c>
      <c r="D859" s="210">
        <f>'soust.uk.JMK př.č.2'!$L$75</f>
        <v>72</v>
      </c>
      <c r="E859" s="210">
        <f t="shared" si="39"/>
        <v>4148</v>
      </c>
      <c r="F859" s="210">
        <f t="shared" si="40"/>
        <v>2997</v>
      </c>
      <c r="G859" s="248"/>
      <c r="H859" s="249"/>
      <c r="I859" s="262"/>
      <c r="J859" s="262"/>
      <c r="K859" s="194"/>
      <c r="L859" s="220"/>
      <c r="M859" s="220"/>
      <c r="N859" s="220"/>
      <c r="O859" s="220"/>
      <c r="P859" s="210">
        <f t="shared" si="41"/>
        <v>1079</v>
      </c>
    </row>
    <row r="860" spans="1:16" x14ac:dyDescent="0.2">
      <c r="A860" s="216">
        <v>860</v>
      </c>
      <c r="B860" s="255">
        <v>72.790000000000006</v>
      </c>
      <c r="C860" s="210">
        <f>'soust.uk.JMK př.č.2'!$O$75+'soust.uk.JMK př.č.2'!$P$75</f>
        <v>18172</v>
      </c>
      <c r="D860" s="210">
        <f>'soust.uk.JMK př.č.2'!$L$75</f>
        <v>72</v>
      </c>
      <c r="E860" s="210">
        <f t="shared" si="39"/>
        <v>4147</v>
      </c>
      <c r="F860" s="210">
        <f t="shared" si="40"/>
        <v>2996</v>
      </c>
      <c r="G860" s="248"/>
      <c r="H860" s="249"/>
      <c r="I860" s="262"/>
      <c r="J860" s="262"/>
      <c r="K860" s="194"/>
      <c r="L860" s="220"/>
      <c r="M860" s="220"/>
      <c r="N860" s="220"/>
      <c r="O860" s="220"/>
      <c r="P860" s="210">
        <f t="shared" si="41"/>
        <v>1079</v>
      </c>
    </row>
    <row r="861" spans="1:16" x14ac:dyDescent="0.2">
      <c r="A861" s="216">
        <v>861</v>
      </c>
      <c r="B861" s="255">
        <v>72.8</v>
      </c>
      <c r="C861" s="210">
        <f>'soust.uk.JMK př.č.2'!$O$75+'soust.uk.JMK př.č.2'!$P$75</f>
        <v>18172</v>
      </c>
      <c r="D861" s="210">
        <f>'soust.uk.JMK př.č.2'!$L$75</f>
        <v>72</v>
      </c>
      <c r="E861" s="210">
        <f t="shared" si="39"/>
        <v>4145</v>
      </c>
      <c r="F861" s="210">
        <f t="shared" si="40"/>
        <v>2995</v>
      </c>
      <c r="G861" s="248"/>
      <c r="H861" s="249"/>
      <c r="I861" s="262"/>
      <c r="J861" s="262"/>
      <c r="K861" s="194"/>
      <c r="L861" s="220"/>
      <c r="M861" s="220"/>
      <c r="N861" s="220"/>
      <c r="O861" s="220"/>
      <c r="P861" s="210">
        <f t="shared" si="41"/>
        <v>1078</v>
      </c>
    </row>
    <row r="862" spans="1:16" x14ac:dyDescent="0.2">
      <c r="A862" s="216">
        <v>862</v>
      </c>
      <c r="B862" s="255">
        <v>72.819999999999993</v>
      </c>
      <c r="C862" s="210">
        <f>'soust.uk.JMK př.č.2'!$O$75+'soust.uk.JMK př.č.2'!$P$75</f>
        <v>18172</v>
      </c>
      <c r="D862" s="210">
        <f>'soust.uk.JMK př.č.2'!$L$75</f>
        <v>72</v>
      </c>
      <c r="E862" s="210">
        <f t="shared" si="39"/>
        <v>4145</v>
      </c>
      <c r="F862" s="210">
        <f t="shared" si="40"/>
        <v>2995</v>
      </c>
      <c r="G862" s="248"/>
      <c r="H862" s="249"/>
      <c r="I862" s="262"/>
      <c r="J862" s="262"/>
      <c r="K862" s="194"/>
      <c r="L862" s="220"/>
      <c r="M862" s="220"/>
      <c r="N862" s="220"/>
      <c r="O862" s="220"/>
      <c r="P862" s="210">
        <f t="shared" si="41"/>
        <v>1078</v>
      </c>
    </row>
    <row r="863" spans="1:16" x14ac:dyDescent="0.2">
      <c r="A863" s="216">
        <v>863</v>
      </c>
      <c r="B863" s="255">
        <v>72.84</v>
      </c>
      <c r="C863" s="210">
        <f>'soust.uk.JMK př.č.2'!$O$75+'soust.uk.JMK př.č.2'!$P$75</f>
        <v>18172</v>
      </c>
      <c r="D863" s="210">
        <f>'soust.uk.JMK př.č.2'!$L$75</f>
        <v>72</v>
      </c>
      <c r="E863" s="210">
        <f t="shared" si="39"/>
        <v>4144</v>
      </c>
      <c r="F863" s="210">
        <f t="shared" si="40"/>
        <v>2994</v>
      </c>
      <c r="G863" s="248"/>
      <c r="H863" s="249"/>
      <c r="I863" s="262"/>
      <c r="J863" s="262"/>
      <c r="K863" s="194"/>
      <c r="L863" s="220"/>
      <c r="M863" s="220"/>
      <c r="N863" s="220"/>
      <c r="O863" s="220"/>
      <c r="P863" s="210">
        <f t="shared" si="41"/>
        <v>1078</v>
      </c>
    </row>
    <row r="864" spans="1:16" x14ac:dyDescent="0.2">
      <c r="A864" s="216">
        <v>864</v>
      </c>
      <c r="B864" s="255">
        <v>72.849999999999994</v>
      </c>
      <c r="C864" s="210">
        <f>'soust.uk.JMK př.č.2'!$O$75+'soust.uk.JMK př.č.2'!$P$75</f>
        <v>18172</v>
      </c>
      <c r="D864" s="210">
        <f>'soust.uk.JMK př.č.2'!$L$75</f>
        <v>72</v>
      </c>
      <c r="E864" s="210">
        <f t="shared" si="39"/>
        <v>4142</v>
      </c>
      <c r="F864" s="210">
        <f t="shared" si="40"/>
        <v>2993</v>
      </c>
      <c r="G864" s="248"/>
      <c r="H864" s="249"/>
      <c r="I864" s="262"/>
      <c r="J864" s="262"/>
      <c r="K864" s="194"/>
      <c r="L864" s="220"/>
      <c r="M864" s="220"/>
      <c r="N864" s="220"/>
      <c r="O864" s="220"/>
      <c r="P864" s="210">
        <f t="shared" si="41"/>
        <v>1077</v>
      </c>
    </row>
    <row r="865" spans="1:16" x14ac:dyDescent="0.2">
      <c r="A865" s="216">
        <v>865</v>
      </c>
      <c r="B865" s="255">
        <v>72.87</v>
      </c>
      <c r="C865" s="210">
        <f>'soust.uk.JMK př.č.2'!$O$75+'soust.uk.JMK př.č.2'!$P$75</f>
        <v>18172</v>
      </c>
      <c r="D865" s="210">
        <f>'soust.uk.JMK př.č.2'!$L$75</f>
        <v>72</v>
      </c>
      <c r="E865" s="210">
        <f t="shared" si="39"/>
        <v>4142</v>
      </c>
      <c r="F865" s="210">
        <f t="shared" si="40"/>
        <v>2993</v>
      </c>
      <c r="G865" s="248"/>
      <c r="H865" s="249"/>
      <c r="I865" s="262"/>
      <c r="J865" s="262"/>
      <c r="K865" s="194"/>
      <c r="L865" s="220"/>
      <c r="M865" s="220"/>
      <c r="N865" s="220"/>
      <c r="O865" s="220"/>
      <c r="P865" s="210">
        <f t="shared" si="41"/>
        <v>1077</v>
      </c>
    </row>
    <row r="866" spans="1:16" x14ac:dyDescent="0.2">
      <c r="A866" s="216">
        <v>866</v>
      </c>
      <c r="B866" s="255">
        <v>72.88</v>
      </c>
      <c r="C866" s="210">
        <f>'soust.uk.JMK př.č.2'!$O$75+'soust.uk.JMK př.č.2'!$P$75</f>
        <v>18172</v>
      </c>
      <c r="D866" s="210">
        <f>'soust.uk.JMK př.č.2'!$L$75</f>
        <v>72</v>
      </c>
      <c r="E866" s="210">
        <f t="shared" si="39"/>
        <v>4141</v>
      </c>
      <c r="F866" s="210">
        <f t="shared" si="40"/>
        <v>2992</v>
      </c>
      <c r="G866" s="248"/>
      <c r="H866" s="249"/>
      <c r="I866" s="262"/>
      <c r="J866" s="262"/>
      <c r="K866" s="194"/>
      <c r="L866" s="220"/>
      <c r="M866" s="220"/>
      <c r="N866" s="220"/>
      <c r="O866" s="220"/>
      <c r="P866" s="210">
        <f t="shared" si="41"/>
        <v>1077</v>
      </c>
    </row>
    <row r="867" spans="1:16" x14ac:dyDescent="0.2">
      <c r="A867" s="216">
        <v>867</v>
      </c>
      <c r="B867" s="255">
        <v>72.900000000000006</v>
      </c>
      <c r="C867" s="210">
        <f>'soust.uk.JMK př.č.2'!$O$75+'soust.uk.JMK př.č.2'!$P$75</f>
        <v>18172</v>
      </c>
      <c r="D867" s="210">
        <f>'soust.uk.JMK př.č.2'!$L$75</f>
        <v>72</v>
      </c>
      <c r="E867" s="210">
        <f t="shared" si="39"/>
        <v>4140</v>
      </c>
      <c r="F867" s="210">
        <f t="shared" si="40"/>
        <v>2991</v>
      </c>
      <c r="G867" s="248"/>
      <c r="H867" s="249"/>
      <c r="I867" s="262"/>
      <c r="J867" s="262"/>
      <c r="K867" s="194"/>
      <c r="L867" s="220"/>
      <c r="M867" s="220"/>
      <c r="N867" s="220"/>
      <c r="O867" s="220"/>
      <c r="P867" s="210">
        <f t="shared" si="41"/>
        <v>1077</v>
      </c>
    </row>
    <row r="868" spans="1:16" x14ac:dyDescent="0.2">
      <c r="A868" s="216">
        <v>868</v>
      </c>
      <c r="B868" s="255">
        <v>72.92</v>
      </c>
      <c r="C868" s="210">
        <f>'soust.uk.JMK př.č.2'!$O$75+'soust.uk.JMK př.č.2'!$P$75</f>
        <v>18172</v>
      </c>
      <c r="D868" s="210">
        <f>'soust.uk.JMK př.č.2'!$L$75</f>
        <v>72</v>
      </c>
      <c r="E868" s="210">
        <f t="shared" si="39"/>
        <v>4138</v>
      </c>
      <c r="F868" s="210">
        <f t="shared" si="40"/>
        <v>2990</v>
      </c>
      <c r="G868" s="248"/>
      <c r="H868" s="249"/>
      <c r="I868" s="262"/>
      <c r="J868" s="262"/>
      <c r="K868" s="194"/>
      <c r="L868" s="220"/>
      <c r="M868" s="220"/>
      <c r="N868" s="220"/>
      <c r="O868" s="220"/>
      <c r="P868" s="210">
        <f t="shared" si="41"/>
        <v>1076</v>
      </c>
    </row>
    <row r="869" spans="1:16" x14ac:dyDescent="0.2">
      <c r="A869" s="216">
        <v>869</v>
      </c>
      <c r="B869" s="255">
        <v>72.930000000000007</v>
      </c>
      <c r="C869" s="210">
        <f>'soust.uk.JMK př.č.2'!$O$75+'soust.uk.JMK př.č.2'!$P$75</f>
        <v>18172</v>
      </c>
      <c r="D869" s="210">
        <f>'soust.uk.JMK př.č.2'!$L$75</f>
        <v>72</v>
      </c>
      <c r="E869" s="210">
        <f t="shared" si="39"/>
        <v>4138</v>
      </c>
      <c r="F869" s="210">
        <f t="shared" si="40"/>
        <v>2990</v>
      </c>
      <c r="G869" s="248"/>
      <c r="H869" s="249"/>
      <c r="I869" s="262"/>
      <c r="J869" s="262"/>
      <c r="K869" s="194"/>
      <c r="L869" s="220"/>
      <c r="M869" s="220"/>
      <c r="N869" s="220"/>
      <c r="O869" s="220"/>
      <c r="P869" s="210">
        <f t="shared" si="41"/>
        <v>1076</v>
      </c>
    </row>
    <row r="870" spans="1:16" x14ac:dyDescent="0.2">
      <c r="A870" s="216">
        <v>870</v>
      </c>
      <c r="B870" s="255">
        <v>72.95</v>
      </c>
      <c r="C870" s="210">
        <f>'soust.uk.JMK př.č.2'!$O$75+'soust.uk.JMK př.č.2'!$P$75</f>
        <v>18172</v>
      </c>
      <c r="D870" s="210">
        <f>'soust.uk.JMK př.č.2'!$L$75</f>
        <v>72</v>
      </c>
      <c r="E870" s="210">
        <f t="shared" si="39"/>
        <v>4137</v>
      </c>
      <c r="F870" s="210">
        <f t="shared" si="40"/>
        <v>2989</v>
      </c>
      <c r="G870" s="248"/>
      <c r="H870" s="249"/>
      <c r="I870" s="262"/>
      <c r="J870" s="262"/>
      <c r="K870" s="194"/>
      <c r="L870" s="220"/>
      <c r="M870" s="220"/>
      <c r="N870" s="220"/>
      <c r="O870" s="220"/>
      <c r="P870" s="210">
        <f t="shared" si="41"/>
        <v>1076</v>
      </c>
    </row>
    <row r="871" spans="1:16" x14ac:dyDescent="0.2">
      <c r="A871" s="216">
        <v>871</v>
      </c>
      <c r="B871" s="255">
        <v>72.97</v>
      </c>
      <c r="C871" s="210">
        <f>'soust.uk.JMK př.č.2'!$O$75+'soust.uk.JMK př.č.2'!$P$75</f>
        <v>18172</v>
      </c>
      <c r="D871" s="210">
        <f>'soust.uk.JMK př.č.2'!$L$75</f>
        <v>72</v>
      </c>
      <c r="E871" s="210">
        <f t="shared" si="39"/>
        <v>4136</v>
      </c>
      <c r="F871" s="210">
        <f t="shared" si="40"/>
        <v>2988</v>
      </c>
      <c r="G871" s="248"/>
      <c r="H871" s="249"/>
      <c r="I871" s="262"/>
      <c r="J871" s="262"/>
      <c r="K871" s="194"/>
      <c r="L871" s="220"/>
      <c r="M871" s="220"/>
      <c r="N871" s="220"/>
      <c r="O871" s="220"/>
      <c r="P871" s="210">
        <f t="shared" si="41"/>
        <v>1076</v>
      </c>
    </row>
    <row r="872" spans="1:16" x14ac:dyDescent="0.2">
      <c r="A872" s="216">
        <v>872</v>
      </c>
      <c r="B872" s="255">
        <v>72.98</v>
      </c>
      <c r="C872" s="210">
        <f>'soust.uk.JMK př.č.2'!$O$75+'soust.uk.JMK př.č.2'!$P$75</f>
        <v>18172</v>
      </c>
      <c r="D872" s="210">
        <f>'soust.uk.JMK př.č.2'!$L$75</f>
        <v>72</v>
      </c>
      <c r="E872" s="210">
        <f t="shared" si="39"/>
        <v>4136</v>
      </c>
      <c r="F872" s="210">
        <f t="shared" si="40"/>
        <v>2988</v>
      </c>
      <c r="G872" s="248"/>
      <c r="H872" s="249"/>
      <c r="I872" s="262"/>
      <c r="J872" s="262"/>
      <c r="K872" s="194"/>
      <c r="L872" s="220"/>
      <c r="M872" s="220"/>
      <c r="N872" s="220"/>
      <c r="O872" s="220"/>
      <c r="P872" s="210">
        <f t="shared" si="41"/>
        <v>1076</v>
      </c>
    </row>
    <row r="873" spans="1:16" x14ac:dyDescent="0.2">
      <c r="A873" s="216">
        <v>873</v>
      </c>
      <c r="B873" s="255">
        <v>73</v>
      </c>
      <c r="C873" s="210">
        <f>'soust.uk.JMK př.č.2'!$O$75+'soust.uk.JMK př.č.2'!$P$75</f>
        <v>18172</v>
      </c>
      <c r="D873" s="210">
        <f>'soust.uk.JMK př.č.2'!$L$75</f>
        <v>72</v>
      </c>
      <c r="E873" s="210">
        <f t="shared" si="39"/>
        <v>4134</v>
      </c>
      <c r="F873" s="210">
        <f t="shared" si="40"/>
        <v>2987</v>
      </c>
      <c r="G873" s="248"/>
      <c r="H873" s="249"/>
      <c r="I873" s="262"/>
      <c r="J873" s="262"/>
      <c r="K873" s="217"/>
      <c r="L873" s="220"/>
      <c r="M873" s="220"/>
      <c r="N873" s="220"/>
      <c r="O873" s="220"/>
      <c r="P873" s="210">
        <f t="shared" si="41"/>
        <v>1075</v>
      </c>
    </row>
    <row r="874" spans="1:16" x14ac:dyDescent="0.2">
      <c r="A874" s="216">
        <v>874</v>
      </c>
      <c r="B874" s="255">
        <v>73.02</v>
      </c>
      <c r="C874" s="210">
        <f>'soust.uk.JMK př.č.2'!$O$75+'soust.uk.JMK př.č.2'!$P$75</f>
        <v>18172</v>
      </c>
      <c r="D874" s="210">
        <f>'soust.uk.JMK př.č.2'!$L$75</f>
        <v>72</v>
      </c>
      <c r="E874" s="210">
        <f t="shared" si="39"/>
        <v>4133</v>
      </c>
      <c r="F874" s="210">
        <f t="shared" si="40"/>
        <v>2986</v>
      </c>
      <c r="G874" s="248"/>
      <c r="H874" s="249"/>
      <c r="I874" s="262"/>
      <c r="J874" s="262"/>
      <c r="K874" s="217"/>
      <c r="L874" s="220"/>
      <c r="M874" s="220"/>
      <c r="N874" s="220"/>
      <c r="O874" s="220"/>
      <c r="P874" s="210">
        <f t="shared" si="41"/>
        <v>1075</v>
      </c>
    </row>
    <row r="875" spans="1:16" x14ac:dyDescent="0.2">
      <c r="A875" s="216">
        <v>875</v>
      </c>
      <c r="B875" s="255">
        <v>73.03</v>
      </c>
      <c r="C875" s="210">
        <f>'soust.uk.JMK př.č.2'!$O$75+'soust.uk.JMK př.č.2'!$P$75</f>
        <v>18172</v>
      </c>
      <c r="D875" s="210">
        <f>'soust.uk.JMK př.č.2'!$L$75</f>
        <v>72</v>
      </c>
      <c r="E875" s="210">
        <f t="shared" si="39"/>
        <v>4133</v>
      </c>
      <c r="F875" s="210">
        <f t="shared" si="40"/>
        <v>2986</v>
      </c>
      <c r="G875" s="248"/>
      <c r="H875" s="249"/>
      <c r="I875" s="262"/>
      <c r="J875" s="262"/>
      <c r="K875" s="217"/>
      <c r="L875" s="220"/>
      <c r="M875" s="220"/>
      <c r="N875" s="220"/>
      <c r="O875" s="220"/>
      <c r="P875" s="210">
        <f t="shared" si="41"/>
        <v>1075</v>
      </c>
    </row>
    <row r="876" spans="1:16" x14ac:dyDescent="0.2">
      <c r="A876" s="216">
        <v>876</v>
      </c>
      <c r="B876" s="255">
        <v>73.05</v>
      </c>
      <c r="C876" s="210">
        <f>'soust.uk.JMK př.č.2'!$O$75+'soust.uk.JMK př.č.2'!$P$75</f>
        <v>18172</v>
      </c>
      <c r="D876" s="210">
        <f>'soust.uk.JMK př.č.2'!$L$75</f>
        <v>72</v>
      </c>
      <c r="E876" s="210">
        <f t="shared" si="39"/>
        <v>4132</v>
      </c>
      <c r="F876" s="210">
        <f t="shared" si="40"/>
        <v>2985</v>
      </c>
      <c r="G876" s="248"/>
      <c r="H876" s="249"/>
      <c r="I876" s="262"/>
      <c r="J876" s="262"/>
      <c r="K876" s="217"/>
      <c r="L876" s="220"/>
      <c r="M876" s="220"/>
      <c r="N876" s="220"/>
      <c r="O876" s="220"/>
      <c r="P876" s="210">
        <f t="shared" si="41"/>
        <v>1075</v>
      </c>
    </row>
    <row r="877" spans="1:16" x14ac:dyDescent="0.2">
      <c r="A877" s="216">
        <v>877</v>
      </c>
      <c r="B877" s="255">
        <v>73.06</v>
      </c>
      <c r="C877" s="210">
        <f>'soust.uk.JMK př.č.2'!$O$75+'soust.uk.JMK př.č.2'!$P$75</f>
        <v>18172</v>
      </c>
      <c r="D877" s="210">
        <f>'soust.uk.JMK př.č.2'!$L$75</f>
        <v>72</v>
      </c>
      <c r="E877" s="210">
        <f t="shared" si="39"/>
        <v>4132</v>
      </c>
      <c r="F877" s="210">
        <f t="shared" si="40"/>
        <v>2985</v>
      </c>
      <c r="G877" s="248"/>
      <c r="H877" s="249"/>
      <c r="I877" s="262"/>
      <c r="J877" s="262"/>
      <c r="K877" s="217"/>
      <c r="L877" s="220"/>
      <c r="M877" s="220"/>
      <c r="N877" s="220"/>
      <c r="O877" s="220"/>
      <c r="P877" s="210">
        <f t="shared" si="41"/>
        <v>1075</v>
      </c>
    </row>
    <row r="878" spans="1:16" x14ac:dyDescent="0.2">
      <c r="A878" s="216">
        <v>878</v>
      </c>
      <c r="B878" s="255">
        <v>73.08</v>
      </c>
      <c r="C878" s="210">
        <f>'soust.uk.JMK př.č.2'!$O$75+'soust.uk.JMK př.č.2'!$P$75</f>
        <v>18172</v>
      </c>
      <c r="D878" s="210">
        <f>'soust.uk.JMK př.č.2'!$L$75</f>
        <v>72</v>
      </c>
      <c r="E878" s="210">
        <f t="shared" si="39"/>
        <v>4130</v>
      </c>
      <c r="F878" s="210">
        <f t="shared" si="40"/>
        <v>2984</v>
      </c>
      <c r="G878" s="248"/>
      <c r="H878" s="249"/>
      <c r="I878" s="262"/>
      <c r="J878" s="262"/>
      <c r="K878" s="217"/>
      <c r="L878" s="220"/>
      <c r="M878" s="220"/>
      <c r="N878" s="220"/>
      <c r="O878" s="220"/>
      <c r="P878" s="210">
        <f t="shared" si="41"/>
        <v>1074</v>
      </c>
    </row>
    <row r="879" spans="1:16" x14ac:dyDescent="0.2">
      <c r="A879" s="216">
        <v>879</v>
      </c>
      <c r="B879" s="255">
        <v>73.099999999999994</v>
      </c>
      <c r="C879" s="210">
        <f>'soust.uk.JMK př.č.2'!$O$75+'soust.uk.JMK př.č.2'!$P$75</f>
        <v>18172</v>
      </c>
      <c r="D879" s="210">
        <f>'soust.uk.JMK př.č.2'!$L$75</f>
        <v>72</v>
      </c>
      <c r="E879" s="210">
        <f t="shared" si="39"/>
        <v>4129</v>
      </c>
      <c r="F879" s="210">
        <f t="shared" si="40"/>
        <v>2983</v>
      </c>
      <c r="G879" s="248"/>
      <c r="H879" s="249"/>
      <c r="I879" s="262"/>
      <c r="J879" s="262"/>
      <c r="K879" s="217"/>
      <c r="L879" s="220"/>
      <c r="M879" s="220"/>
      <c r="N879" s="220"/>
      <c r="O879" s="220"/>
      <c r="P879" s="210">
        <f t="shared" si="41"/>
        <v>1074</v>
      </c>
    </row>
    <row r="880" spans="1:16" x14ac:dyDescent="0.2">
      <c r="A880" s="216">
        <v>880</v>
      </c>
      <c r="B880" s="255">
        <v>73.11</v>
      </c>
      <c r="C880" s="210">
        <f>'soust.uk.JMK př.č.2'!$O$75+'soust.uk.JMK př.č.2'!$P$75</f>
        <v>18172</v>
      </c>
      <c r="D880" s="210">
        <f>'soust.uk.JMK př.č.2'!$L$75</f>
        <v>72</v>
      </c>
      <c r="E880" s="210">
        <f t="shared" si="39"/>
        <v>4129</v>
      </c>
      <c r="F880" s="210">
        <f t="shared" si="40"/>
        <v>2983</v>
      </c>
      <c r="G880" s="248"/>
      <c r="H880" s="249"/>
      <c r="I880" s="262"/>
      <c r="J880" s="262"/>
      <c r="K880" s="217"/>
      <c r="L880" s="220"/>
      <c r="M880" s="220"/>
      <c r="N880" s="220"/>
      <c r="O880" s="220"/>
      <c r="P880" s="210">
        <f t="shared" si="41"/>
        <v>1074</v>
      </c>
    </row>
    <row r="881" spans="1:16" x14ac:dyDescent="0.2">
      <c r="A881" s="216">
        <v>881</v>
      </c>
      <c r="B881" s="255">
        <v>73.13</v>
      </c>
      <c r="C881" s="210">
        <f>'soust.uk.JMK př.č.2'!$O$75+'soust.uk.JMK př.č.2'!$P$75</f>
        <v>18172</v>
      </c>
      <c r="D881" s="210">
        <f>'soust.uk.JMK př.č.2'!$L$75</f>
        <v>72</v>
      </c>
      <c r="E881" s="210">
        <f t="shared" si="39"/>
        <v>4128</v>
      </c>
      <c r="F881" s="210">
        <f t="shared" si="40"/>
        <v>2982</v>
      </c>
      <c r="G881" s="248"/>
      <c r="H881" s="249"/>
      <c r="I881" s="262"/>
      <c r="J881" s="262"/>
      <c r="K881" s="217"/>
      <c r="L881" s="220"/>
      <c r="M881" s="220"/>
      <c r="N881" s="220"/>
      <c r="O881" s="220"/>
      <c r="P881" s="210">
        <f t="shared" si="41"/>
        <v>1074</v>
      </c>
    </row>
    <row r="882" spans="1:16" x14ac:dyDescent="0.2">
      <c r="A882" s="216">
        <v>882</v>
      </c>
      <c r="B882" s="255">
        <v>73.14</v>
      </c>
      <c r="C882" s="210">
        <f>'soust.uk.JMK př.č.2'!$O$75+'soust.uk.JMK př.č.2'!$P$75</f>
        <v>18172</v>
      </c>
      <c r="D882" s="210">
        <f>'soust.uk.JMK př.č.2'!$L$75</f>
        <v>72</v>
      </c>
      <c r="E882" s="210">
        <f t="shared" si="39"/>
        <v>4126</v>
      </c>
      <c r="F882" s="210">
        <f t="shared" si="40"/>
        <v>2981</v>
      </c>
      <c r="G882" s="248"/>
      <c r="H882" s="249"/>
      <c r="I882" s="262"/>
      <c r="J882" s="262"/>
      <c r="K882" s="217"/>
      <c r="L882" s="220"/>
      <c r="M882" s="220"/>
      <c r="N882" s="220"/>
      <c r="O882" s="220"/>
      <c r="P882" s="210">
        <f t="shared" si="41"/>
        <v>1073</v>
      </c>
    </row>
    <row r="883" spans="1:16" x14ac:dyDescent="0.2">
      <c r="A883" s="216">
        <v>883</v>
      </c>
      <c r="B883" s="255">
        <v>73.16</v>
      </c>
      <c r="C883" s="210">
        <f>'soust.uk.JMK př.č.2'!$O$75+'soust.uk.JMK př.č.2'!$P$75</f>
        <v>18172</v>
      </c>
      <c r="D883" s="210">
        <f>'soust.uk.JMK př.č.2'!$L$75</f>
        <v>72</v>
      </c>
      <c r="E883" s="210">
        <f t="shared" si="39"/>
        <v>4126</v>
      </c>
      <c r="F883" s="210">
        <f t="shared" si="40"/>
        <v>2981</v>
      </c>
      <c r="G883" s="248"/>
      <c r="H883" s="249"/>
      <c r="I883" s="262"/>
      <c r="J883" s="262"/>
      <c r="K883" s="217"/>
      <c r="L883" s="220"/>
      <c r="M883" s="220"/>
      <c r="N883" s="220"/>
      <c r="O883" s="220"/>
      <c r="P883" s="210">
        <f t="shared" si="41"/>
        <v>1073</v>
      </c>
    </row>
    <row r="884" spans="1:16" x14ac:dyDescent="0.2">
      <c r="A884" s="216">
        <v>884</v>
      </c>
      <c r="B884" s="255">
        <v>73.180000000000007</v>
      </c>
      <c r="C884" s="210">
        <f>'soust.uk.JMK př.č.2'!$O$75+'soust.uk.JMK př.č.2'!$P$75</f>
        <v>18172</v>
      </c>
      <c r="D884" s="210">
        <f>'soust.uk.JMK př.č.2'!$L$75</f>
        <v>72</v>
      </c>
      <c r="E884" s="210">
        <f t="shared" si="39"/>
        <v>4125</v>
      </c>
      <c r="F884" s="210">
        <f t="shared" si="40"/>
        <v>2980</v>
      </c>
      <c r="G884" s="248"/>
      <c r="H884" s="249"/>
      <c r="I884" s="262"/>
      <c r="J884" s="262"/>
      <c r="K884" s="217"/>
      <c r="L884" s="220"/>
      <c r="M884" s="220"/>
      <c r="N884" s="220"/>
      <c r="O884" s="220"/>
      <c r="P884" s="210">
        <f t="shared" si="41"/>
        <v>1073</v>
      </c>
    </row>
    <row r="885" spans="1:16" x14ac:dyDescent="0.2">
      <c r="A885" s="216">
        <v>885</v>
      </c>
      <c r="B885" s="255">
        <v>73.19</v>
      </c>
      <c r="C885" s="210">
        <f>'soust.uk.JMK př.č.2'!$O$75+'soust.uk.JMK př.č.2'!$P$75</f>
        <v>18172</v>
      </c>
      <c r="D885" s="210">
        <f>'soust.uk.JMK př.č.2'!$L$75</f>
        <v>72</v>
      </c>
      <c r="E885" s="210">
        <f t="shared" si="39"/>
        <v>4123</v>
      </c>
      <c r="F885" s="210">
        <f t="shared" si="40"/>
        <v>2979</v>
      </c>
      <c r="G885" s="248"/>
      <c r="H885" s="249"/>
      <c r="I885" s="262"/>
      <c r="J885" s="262"/>
      <c r="K885" s="217"/>
      <c r="L885" s="220"/>
      <c r="M885" s="220"/>
      <c r="N885" s="220"/>
      <c r="O885" s="220"/>
      <c r="P885" s="210">
        <f t="shared" si="41"/>
        <v>1072</v>
      </c>
    </row>
    <row r="886" spans="1:16" x14ac:dyDescent="0.2">
      <c r="A886" s="216">
        <v>886</v>
      </c>
      <c r="B886" s="255">
        <v>73.209999999999994</v>
      </c>
      <c r="C886" s="210">
        <f>'soust.uk.JMK př.č.2'!$O$75+'soust.uk.JMK př.č.2'!$P$75</f>
        <v>18172</v>
      </c>
      <c r="D886" s="210">
        <f>'soust.uk.JMK př.č.2'!$L$75</f>
        <v>72</v>
      </c>
      <c r="E886" s="210">
        <f t="shared" si="39"/>
        <v>4123</v>
      </c>
      <c r="F886" s="210">
        <f t="shared" si="40"/>
        <v>2979</v>
      </c>
      <c r="G886" s="248"/>
      <c r="H886" s="249"/>
      <c r="I886" s="262"/>
      <c r="J886" s="262"/>
      <c r="K886" s="217"/>
      <c r="L886" s="220"/>
      <c r="M886" s="220"/>
      <c r="N886" s="220"/>
      <c r="O886" s="220"/>
      <c r="P886" s="210">
        <f t="shared" si="41"/>
        <v>1072</v>
      </c>
    </row>
    <row r="887" spans="1:16" x14ac:dyDescent="0.2">
      <c r="A887" s="216">
        <v>887</v>
      </c>
      <c r="B887" s="255">
        <v>73.23</v>
      </c>
      <c r="C887" s="210">
        <f>'soust.uk.JMK př.č.2'!$O$75+'soust.uk.JMK př.č.2'!$P$75</f>
        <v>18172</v>
      </c>
      <c r="D887" s="210">
        <f>'soust.uk.JMK př.č.2'!$L$75</f>
        <v>72</v>
      </c>
      <c r="E887" s="210">
        <f t="shared" si="39"/>
        <v>4122</v>
      </c>
      <c r="F887" s="210">
        <f t="shared" si="40"/>
        <v>2978</v>
      </c>
      <c r="G887" s="248"/>
      <c r="H887" s="249"/>
      <c r="I887" s="262"/>
      <c r="J887" s="262"/>
      <c r="K887" s="217"/>
      <c r="L887" s="220"/>
      <c r="M887" s="220"/>
      <c r="N887" s="220"/>
      <c r="O887" s="220"/>
      <c r="P887" s="210">
        <f t="shared" si="41"/>
        <v>1072</v>
      </c>
    </row>
    <row r="888" spans="1:16" x14ac:dyDescent="0.2">
      <c r="A888" s="216">
        <v>888</v>
      </c>
      <c r="B888" s="255">
        <v>73.239999999999995</v>
      </c>
      <c r="C888" s="210">
        <f>'soust.uk.JMK př.č.2'!$O$75+'soust.uk.JMK př.č.2'!$P$75</f>
        <v>18172</v>
      </c>
      <c r="D888" s="210">
        <f>'soust.uk.JMK př.č.2'!$L$75</f>
        <v>72</v>
      </c>
      <c r="E888" s="210">
        <f t="shared" si="39"/>
        <v>4121</v>
      </c>
      <c r="F888" s="210">
        <f t="shared" si="40"/>
        <v>2977</v>
      </c>
      <c r="G888" s="248"/>
      <c r="H888" s="249"/>
      <c r="I888" s="262"/>
      <c r="J888" s="262"/>
      <c r="K888" s="217"/>
      <c r="L888" s="220"/>
      <c r="M888" s="220"/>
      <c r="N888" s="220"/>
      <c r="O888" s="220"/>
      <c r="P888" s="210">
        <f t="shared" si="41"/>
        <v>1072</v>
      </c>
    </row>
    <row r="889" spans="1:16" x14ac:dyDescent="0.2">
      <c r="A889" s="216">
        <v>889</v>
      </c>
      <c r="B889" s="255">
        <v>73.260000000000005</v>
      </c>
      <c r="C889" s="210">
        <f>'soust.uk.JMK př.č.2'!$O$75+'soust.uk.JMK př.č.2'!$P$75</f>
        <v>18172</v>
      </c>
      <c r="D889" s="210">
        <f>'soust.uk.JMK př.č.2'!$L$75</f>
        <v>72</v>
      </c>
      <c r="E889" s="210">
        <f t="shared" si="39"/>
        <v>4121</v>
      </c>
      <c r="F889" s="210">
        <f t="shared" si="40"/>
        <v>2977</v>
      </c>
      <c r="G889" s="248"/>
      <c r="H889" s="249"/>
      <c r="I889" s="262"/>
      <c r="J889" s="262"/>
      <c r="K889" s="217"/>
      <c r="L889" s="220"/>
      <c r="M889" s="220"/>
      <c r="N889" s="220"/>
      <c r="O889" s="220"/>
      <c r="P889" s="210">
        <f t="shared" si="41"/>
        <v>1072</v>
      </c>
    </row>
    <row r="890" spans="1:16" x14ac:dyDescent="0.2">
      <c r="A890" s="216">
        <v>890</v>
      </c>
      <c r="B890" s="255">
        <v>73.27</v>
      </c>
      <c r="C890" s="210">
        <f>'soust.uk.JMK př.č.2'!$O$75+'soust.uk.JMK př.č.2'!$P$75</f>
        <v>18172</v>
      </c>
      <c r="D890" s="210">
        <f>'soust.uk.JMK př.č.2'!$L$75</f>
        <v>72</v>
      </c>
      <c r="E890" s="210">
        <f t="shared" si="39"/>
        <v>4119</v>
      </c>
      <c r="F890" s="210">
        <f t="shared" si="40"/>
        <v>2976</v>
      </c>
      <c r="G890" s="248"/>
      <c r="H890" s="249"/>
      <c r="I890" s="262"/>
      <c r="J890" s="262"/>
      <c r="K890" s="217"/>
      <c r="L890" s="220"/>
      <c r="M890" s="220"/>
      <c r="N890" s="220"/>
      <c r="O890" s="220"/>
      <c r="P890" s="210">
        <f t="shared" si="41"/>
        <v>1071</v>
      </c>
    </row>
    <row r="891" spans="1:16" x14ac:dyDescent="0.2">
      <c r="A891" s="216">
        <v>891</v>
      </c>
      <c r="B891" s="255">
        <v>73.290000000000006</v>
      </c>
      <c r="C891" s="210">
        <f>'soust.uk.JMK př.č.2'!$O$75+'soust.uk.JMK př.č.2'!$P$75</f>
        <v>18172</v>
      </c>
      <c r="D891" s="210">
        <f>'soust.uk.JMK př.č.2'!$L$75</f>
        <v>72</v>
      </c>
      <c r="E891" s="210">
        <f t="shared" si="39"/>
        <v>4118</v>
      </c>
      <c r="F891" s="210">
        <f t="shared" si="40"/>
        <v>2975</v>
      </c>
      <c r="G891" s="248"/>
      <c r="H891" s="249"/>
      <c r="I891" s="262"/>
      <c r="J891" s="262"/>
      <c r="K891" s="217"/>
      <c r="L891" s="220"/>
      <c r="M891" s="220"/>
      <c r="N891" s="220"/>
      <c r="O891" s="220"/>
      <c r="P891" s="210">
        <f t="shared" si="41"/>
        <v>1071</v>
      </c>
    </row>
    <row r="892" spans="1:16" x14ac:dyDescent="0.2">
      <c r="A892" s="216">
        <v>892</v>
      </c>
      <c r="B892" s="255">
        <v>73.31</v>
      </c>
      <c r="C892" s="210">
        <f>'soust.uk.JMK př.č.2'!$O$75+'soust.uk.JMK př.č.2'!$P$75</f>
        <v>18172</v>
      </c>
      <c r="D892" s="210">
        <f>'soust.uk.JMK př.č.2'!$L$75</f>
        <v>72</v>
      </c>
      <c r="E892" s="210">
        <f t="shared" si="39"/>
        <v>4118</v>
      </c>
      <c r="F892" s="210">
        <f t="shared" si="40"/>
        <v>2975</v>
      </c>
      <c r="G892" s="248"/>
      <c r="H892" s="249"/>
      <c r="I892" s="262"/>
      <c r="J892" s="262"/>
      <c r="K892" s="217"/>
      <c r="L892" s="220"/>
      <c r="M892" s="220"/>
      <c r="N892" s="220"/>
      <c r="O892" s="220"/>
      <c r="P892" s="210">
        <f t="shared" si="41"/>
        <v>1071</v>
      </c>
    </row>
    <row r="893" spans="1:16" x14ac:dyDescent="0.2">
      <c r="A893" s="216">
        <v>893</v>
      </c>
      <c r="B893" s="255">
        <v>73.319999999999993</v>
      </c>
      <c r="C893" s="210">
        <f>'soust.uk.JMK př.č.2'!$O$75+'soust.uk.JMK př.č.2'!$P$75</f>
        <v>18172</v>
      </c>
      <c r="D893" s="210">
        <f>'soust.uk.JMK př.č.2'!$L$75</f>
        <v>72</v>
      </c>
      <c r="E893" s="210">
        <f t="shared" si="39"/>
        <v>4117</v>
      </c>
      <c r="F893" s="210">
        <f t="shared" si="40"/>
        <v>2974</v>
      </c>
      <c r="G893" s="248"/>
      <c r="H893" s="249"/>
      <c r="I893" s="262"/>
      <c r="J893" s="262"/>
      <c r="K893" s="217"/>
      <c r="L893" s="220"/>
      <c r="M893" s="220"/>
      <c r="N893" s="220"/>
      <c r="O893" s="220"/>
      <c r="P893" s="210">
        <f t="shared" si="41"/>
        <v>1071</v>
      </c>
    </row>
    <row r="894" spans="1:16" x14ac:dyDescent="0.2">
      <c r="A894" s="216">
        <v>894</v>
      </c>
      <c r="B894" s="255">
        <v>73.34</v>
      </c>
      <c r="C894" s="210">
        <f>'soust.uk.JMK př.č.2'!$O$75+'soust.uk.JMK př.č.2'!$P$75</f>
        <v>18172</v>
      </c>
      <c r="D894" s="210">
        <f>'soust.uk.JMK př.č.2'!$L$75</f>
        <v>72</v>
      </c>
      <c r="E894" s="210">
        <f t="shared" si="39"/>
        <v>4115</v>
      </c>
      <c r="F894" s="210">
        <f t="shared" si="40"/>
        <v>2973</v>
      </c>
      <c r="G894" s="248"/>
      <c r="H894" s="249"/>
      <c r="I894" s="262"/>
      <c r="J894" s="262"/>
      <c r="K894" s="217"/>
      <c r="L894" s="220"/>
      <c r="M894" s="220"/>
      <c r="N894" s="220"/>
      <c r="O894" s="220"/>
      <c r="P894" s="210">
        <f t="shared" si="41"/>
        <v>1070</v>
      </c>
    </row>
    <row r="895" spans="1:16" x14ac:dyDescent="0.2">
      <c r="A895" s="216">
        <v>895</v>
      </c>
      <c r="B895" s="255">
        <v>73.349999999999994</v>
      </c>
      <c r="C895" s="210">
        <f>'soust.uk.JMK př.č.2'!$O$75+'soust.uk.JMK př.č.2'!$P$75</f>
        <v>18172</v>
      </c>
      <c r="D895" s="210">
        <f>'soust.uk.JMK př.č.2'!$L$75</f>
        <v>72</v>
      </c>
      <c r="E895" s="210">
        <f t="shared" si="39"/>
        <v>4115</v>
      </c>
      <c r="F895" s="210">
        <f t="shared" si="40"/>
        <v>2973</v>
      </c>
      <c r="G895" s="248"/>
      <c r="H895" s="249"/>
      <c r="I895" s="262"/>
      <c r="J895" s="262"/>
      <c r="K895" s="217"/>
      <c r="L895" s="220"/>
      <c r="M895" s="220"/>
      <c r="N895" s="220"/>
      <c r="O895" s="220"/>
      <c r="P895" s="210">
        <f t="shared" si="41"/>
        <v>1070</v>
      </c>
    </row>
    <row r="896" spans="1:16" x14ac:dyDescent="0.2">
      <c r="A896" s="216">
        <v>896</v>
      </c>
      <c r="B896" s="255">
        <v>73.37</v>
      </c>
      <c r="C896" s="210">
        <f>'soust.uk.JMK př.č.2'!$O$75+'soust.uk.JMK př.č.2'!$P$75</f>
        <v>18172</v>
      </c>
      <c r="D896" s="210">
        <f>'soust.uk.JMK př.č.2'!$L$75</f>
        <v>72</v>
      </c>
      <c r="E896" s="210">
        <f t="shared" si="39"/>
        <v>4114</v>
      </c>
      <c r="F896" s="210">
        <f t="shared" si="40"/>
        <v>2972</v>
      </c>
      <c r="G896" s="248"/>
      <c r="H896" s="249"/>
      <c r="I896" s="262"/>
      <c r="J896" s="262"/>
      <c r="K896" s="217"/>
      <c r="L896" s="220"/>
      <c r="M896" s="220"/>
      <c r="N896" s="220"/>
      <c r="O896" s="220"/>
      <c r="P896" s="210">
        <f t="shared" si="41"/>
        <v>1070</v>
      </c>
    </row>
    <row r="897" spans="1:16" x14ac:dyDescent="0.2">
      <c r="A897" s="216">
        <v>897</v>
      </c>
      <c r="B897" s="255">
        <v>73.38</v>
      </c>
      <c r="C897" s="210">
        <f>'soust.uk.JMK př.č.2'!$O$75+'soust.uk.JMK př.č.2'!$P$75</f>
        <v>18172</v>
      </c>
      <c r="D897" s="210">
        <f>'soust.uk.JMK př.č.2'!$L$75</f>
        <v>72</v>
      </c>
      <c r="E897" s="210">
        <f t="shared" si="39"/>
        <v>4114</v>
      </c>
      <c r="F897" s="210">
        <f t="shared" si="40"/>
        <v>2972</v>
      </c>
      <c r="G897" s="248"/>
      <c r="H897" s="249"/>
      <c r="I897" s="262"/>
      <c r="J897" s="262"/>
      <c r="K897" s="217"/>
      <c r="L897" s="220"/>
      <c r="M897" s="220"/>
      <c r="N897" s="220"/>
      <c r="O897" s="220"/>
      <c r="P897" s="210">
        <f t="shared" si="41"/>
        <v>1070</v>
      </c>
    </row>
    <row r="898" spans="1:16" x14ac:dyDescent="0.2">
      <c r="A898" s="216">
        <v>898</v>
      </c>
      <c r="B898" s="255">
        <v>73.400000000000006</v>
      </c>
      <c r="C898" s="210">
        <f>'soust.uk.JMK př.č.2'!$O$75+'soust.uk.JMK př.č.2'!$P$75</f>
        <v>18172</v>
      </c>
      <c r="D898" s="210">
        <f>'soust.uk.JMK př.č.2'!$L$75</f>
        <v>72</v>
      </c>
      <c r="E898" s="210">
        <f t="shared" si="39"/>
        <v>4113</v>
      </c>
      <c r="F898" s="210">
        <f t="shared" si="40"/>
        <v>2971</v>
      </c>
      <c r="G898" s="248"/>
      <c r="H898" s="249"/>
      <c r="I898" s="262"/>
      <c r="J898" s="262"/>
      <c r="K898" s="217"/>
      <c r="L898" s="220"/>
      <c r="M898" s="220"/>
      <c r="N898" s="220"/>
      <c r="O898" s="220"/>
      <c r="P898" s="210">
        <f t="shared" si="41"/>
        <v>1070</v>
      </c>
    </row>
    <row r="899" spans="1:16" x14ac:dyDescent="0.2">
      <c r="A899" s="216">
        <v>899</v>
      </c>
      <c r="B899" s="255">
        <v>73.42</v>
      </c>
      <c r="C899" s="210">
        <f>'soust.uk.JMK př.č.2'!$O$75+'soust.uk.JMK př.č.2'!$P$75</f>
        <v>18172</v>
      </c>
      <c r="D899" s="210">
        <f>'soust.uk.JMK př.č.2'!$L$75</f>
        <v>72</v>
      </c>
      <c r="E899" s="210">
        <f t="shared" si="39"/>
        <v>4111</v>
      </c>
      <c r="F899" s="210">
        <f t="shared" si="40"/>
        <v>2970</v>
      </c>
      <c r="G899" s="248"/>
      <c r="H899" s="249"/>
      <c r="I899" s="262"/>
      <c r="J899" s="262"/>
      <c r="K899" s="217"/>
      <c r="L899" s="220"/>
      <c r="M899" s="220"/>
      <c r="N899" s="220"/>
      <c r="O899" s="220"/>
      <c r="P899" s="210">
        <f t="shared" si="41"/>
        <v>1069</v>
      </c>
    </row>
    <row r="900" spans="1:16" x14ac:dyDescent="0.2">
      <c r="A900" s="216">
        <v>900</v>
      </c>
      <c r="B900" s="255">
        <v>73.430000000000007</v>
      </c>
      <c r="C900" s="210">
        <f>'soust.uk.JMK př.č.2'!$O$75+'soust.uk.JMK př.č.2'!$P$75</f>
        <v>18172</v>
      </c>
      <c r="D900" s="210">
        <f>'soust.uk.JMK př.č.2'!$L$75</f>
        <v>72</v>
      </c>
      <c r="E900" s="210">
        <f t="shared" si="39"/>
        <v>4111</v>
      </c>
      <c r="F900" s="210">
        <f t="shared" si="40"/>
        <v>2970</v>
      </c>
      <c r="G900" s="248"/>
      <c r="H900" s="249"/>
      <c r="I900" s="262"/>
      <c r="J900" s="262"/>
      <c r="K900" s="217"/>
      <c r="L900" s="220"/>
      <c r="M900" s="220"/>
      <c r="N900" s="220"/>
      <c r="O900" s="220"/>
      <c r="P900" s="210">
        <f t="shared" si="41"/>
        <v>1069</v>
      </c>
    </row>
    <row r="901" spans="1:16" x14ac:dyDescent="0.2">
      <c r="A901" s="216">
        <v>901</v>
      </c>
      <c r="B901" s="255">
        <v>73.45</v>
      </c>
      <c r="C901" s="210">
        <f>'soust.uk.JMK př.č.2'!$O$75+'soust.uk.JMK př.č.2'!$P$75</f>
        <v>18172</v>
      </c>
      <c r="D901" s="210">
        <f>'soust.uk.JMK př.č.2'!$L$75</f>
        <v>72</v>
      </c>
      <c r="E901" s="210">
        <f t="shared" si="39"/>
        <v>4110</v>
      </c>
      <c r="F901" s="210">
        <f t="shared" si="40"/>
        <v>2969</v>
      </c>
      <c r="G901" s="248"/>
      <c r="H901" s="249"/>
      <c r="I901" s="262"/>
      <c r="J901" s="262"/>
      <c r="K901" s="217"/>
      <c r="L901" s="220"/>
      <c r="M901" s="220"/>
      <c r="N901" s="220"/>
      <c r="O901" s="220"/>
      <c r="P901" s="210">
        <f t="shared" si="41"/>
        <v>1069</v>
      </c>
    </row>
    <row r="902" spans="1:16" x14ac:dyDescent="0.2">
      <c r="A902" s="216">
        <v>902</v>
      </c>
      <c r="B902" s="255">
        <v>73.459999999999994</v>
      </c>
      <c r="C902" s="210">
        <f>'soust.uk.JMK př.č.2'!$O$75+'soust.uk.JMK př.č.2'!$P$75</f>
        <v>18172</v>
      </c>
      <c r="D902" s="210">
        <f>'soust.uk.JMK př.č.2'!$L$75</f>
        <v>72</v>
      </c>
      <c r="E902" s="210">
        <f t="shared" si="39"/>
        <v>4108</v>
      </c>
      <c r="F902" s="210">
        <f t="shared" si="40"/>
        <v>2968</v>
      </c>
      <c r="G902" s="248"/>
      <c r="H902" s="249"/>
      <c r="I902" s="262"/>
      <c r="J902" s="262"/>
      <c r="K902" s="217"/>
      <c r="L902" s="220"/>
      <c r="M902" s="220"/>
      <c r="N902" s="220"/>
      <c r="O902" s="220"/>
      <c r="P902" s="210">
        <f t="shared" si="41"/>
        <v>1068</v>
      </c>
    </row>
    <row r="903" spans="1:16" x14ac:dyDescent="0.2">
      <c r="A903" s="216">
        <v>903</v>
      </c>
      <c r="B903" s="255">
        <v>73.48</v>
      </c>
      <c r="C903" s="210">
        <f>'soust.uk.JMK př.č.2'!$O$75+'soust.uk.JMK př.č.2'!$P$75</f>
        <v>18172</v>
      </c>
      <c r="D903" s="210">
        <f>'soust.uk.JMK př.č.2'!$L$75</f>
        <v>72</v>
      </c>
      <c r="E903" s="210">
        <f t="shared" si="39"/>
        <v>4108</v>
      </c>
      <c r="F903" s="210">
        <f t="shared" si="40"/>
        <v>2968</v>
      </c>
      <c r="G903" s="248"/>
      <c r="H903" s="249"/>
      <c r="I903" s="262"/>
      <c r="J903" s="262"/>
      <c r="K903" s="217"/>
      <c r="L903" s="220"/>
      <c r="M903" s="220"/>
      <c r="N903" s="220"/>
      <c r="O903" s="220"/>
      <c r="P903" s="210">
        <f t="shared" si="41"/>
        <v>1068</v>
      </c>
    </row>
    <row r="904" spans="1:16" x14ac:dyDescent="0.2">
      <c r="A904" s="216">
        <v>904</v>
      </c>
      <c r="B904" s="255">
        <v>73.5</v>
      </c>
      <c r="C904" s="210">
        <f>'soust.uk.JMK př.č.2'!$O$75+'soust.uk.JMK př.č.2'!$P$75</f>
        <v>18172</v>
      </c>
      <c r="D904" s="210">
        <f>'soust.uk.JMK př.č.2'!$L$75</f>
        <v>72</v>
      </c>
      <c r="E904" s="210">
        <f t="shared" si="39"/>
        <v>4107</v>
      </c>
      <c r="F904" s="210">
        <f t="shared" si="40"/>
        <v>2967</v>
      </c>
      <c r="G904" s="248"/>
      <c r="H904" s="249"/>
      <c r="I904" s="262"/>
      <c r="J904" s="262"/>
      <c r="K904" s="217"/>
      <c r="L904" s="220"/>
      <c r="M904" s="220"/>
      <c r="N904" s="220"/>
      <c r="O904" s="220"/>
      <c r="P904" s="210">
        <f t="shared" si="41"/>
        <v>1068</v>
      </c>
    </row>
    <row r="905" spans="1:16" x14ac:dyDescent="0.2">
      <c r="A905" s="216">
        <v>905</v>
      </c>
      <c r="B905" s="255">
        <v>73.510000000000005</v>
      </c>
      <c r="C905" s="210">
        <f>'soust.uk.JMK př.č.2'!$O$75+'soust.uk.JMK př.č.2'!$P$75</f>
        <v>18172</v>
      </c>
      <c r="D905" s="210">
        <f>'soust.uk.JMK př.č.2'!$L$75</f>
        <v>72</v>
      </c>
      <c r="E905" s="210">
        <f t="shared" si="39"/>
        <v>4106</v>
      </c>
      <c r="F905" s="210">
        <f t="shared" si="40"/>
        <v>2966</v>
      </c>
      <c r="G905" s="248"/>
      <c r="H905" s="249"/>
      <c r="I905" s="262"/>
      <c r="J905" s="262"/>
      <c r="K905" s="217"/>
      <c r="L905" s="220"/>
      <c r="M905" s="220"/>
      <c r="N905" s="220"/>
      <c r="O905" s="220"/>
      <c r="P905" s="210">
        <f t="shared" si="41"/>
        <v>1068</v>
      </c>
    </row>
    <row r="906" spans="1:16" x14ac:dyDescent="0.2">
      <c r="A906" s="216">
        <v>906</v>
      </c>
      <c r="B906" s="255">
        <v>73.53</v>
      </c>
      <c r="C906" s="210">
        <f>'soust.uk.JMK př.č.2'!$O$75+'soust.uk.JMK př.č.2'!$P$75</f>
        <v>18172</v>
      </c>
      <c r="D906" s="210">
        <f>'soust.uk.JMK př.č.2'!$L$75</f>
        <v>72</v>
      </c>
      <c r="E906" s="210">
        <f t="shared" si="39"/>
        <v>4106</v>
      </c>
      <c r="F906" s="210">
        <f t="shared" si="40"/>
        <v>2966</v>
      </c>
      <c r="G906" s="248"/>
      <c r="H906" s="249"/>
      <c r="I906" s="262"/>
      <c r="J906" s="262"/>
      <c r="K906" s="217"/>
      <c r="L906" s="220"/>
      <c r="M906" s="220"/>
      <c r="N906" s="220"/>
      <c r="O906" s="220"/>
      <c r="P906" s="210">
        <f t="shared" si="41"/>
        <v>1068</v>
      </c>
    </row>
    <row r="907" spans="1:16" x14ac:dyDescent="0.2">
      <c r="A907" s="216">
        <v>907</v>
      </c>
      <c r="B907" s="255">
        <v>73.540000000000006</v>
      </c>
      <c r="C907" s="210">
        <f>'soust.uk.JMK př.č.2'!$O$75+'soust.uk.JMK př.č.2'!$P$75</f>
        <v>18172</v>
      </c>
      <c r="D907" s="210">
        <f>'soust.uk.JMK př.č.2'!$L$75</f>
        <v>72</v>
      </c>
      <c r="E907" s="210">
        <f t="shared" si="39"/>
        <v>4104</v>
      </c>
      <c r="F907" s="210">
        <f t="shared" si="40"/>
        <v>2965</v>
      </c>
      <c r="G907" s="248"/>
      <c r="H907" s="249"/>
      <c r="I907" s="262"/>
      <c r="J907" s="262"/>
      <c r="K907" s="217"/>
      <c r="L907" s="220"/>
      <c r="M907" s="220"/>
      <c r="N907" s="220"/>
      <c r="O907" s="220"/>
      <c r="P907" s="210">
        <f t="shared" si="41"/>
        <v>1067</v>
      </c>
    </row>
    <row r="908" spans="1:16" x14ac:dyDescent="0.2">
      <c r="A908" s="216">
        <v>908</v>
      </c>
      <c r="B908" s="255">
        <v>73.56</v>
      </c>
      <c r="C908" s="210">
        <f>'soust.uk.JMK př.č.2'!$O$75+'soust.uk.JMK př.č.2'!$P$75</f>
        <v>18172</v>
      </c>
      <c r="D908" s="210">
        <f>'soust.uk.JMK př.č.2'!$L$75</f>
        <v>72</v>
      </c>
      <c r="E908" s="210">
        <f t="shared" si="39"/>
        <v>4103</v>
      </c>
      <c r="F908" s="210">
        <f t="shared" si="40"/>
        <v>2964</v>
      </c>
      <c r="G908" s="248"/>
      <c r="H908" s="249"/>
      <c r="I908" s="262"/>
      <c r="J908" s="262"/>
      <c r="K908" s="217"/>
      <c r="L908" s="220"/>
      <c r="M908" s="220"/>
      <c r="N908" s="220"/>
      <c r="O908" s="220"/>
      <c r="P908" s="210">
        <f t="shared" si="41"/>
        <v>1067</v>
      </c>
    </row>
    <row r="909" spans="1:16" x14ac:dyDescent="0.2">
      <c r="A909" s="216">
        <v>909</v>
      </c>
      <c r="B909" s="255">
        <v>73.569999999999993</v>
      </c>
      <c r="C909" s="210">
        <f>'soust.uk.JMK př.č.2'!$O$75+'soust.uk.JMK př.č.2'!$P$75</f>
        <v>18172</v>
      </c>
      <c r="D909" s="210">
        <f>'soust.uk.JMK př.č.2'!$L$75</f>
        <v>72</v>
      </c>
      <c r="E909" s="210">
        <f t="shared" si="39"/>
        <v>4103</v>
      </c>
      <c r="F909" s="210">
        <f t="shared" si="40"/>
        <v>2964</v>
      </c>
      <c r="G909" s="248"/>
      <c r="H909" s="249"/>
      <c r="I909" s="262"/>
      <c r="J909" s="262"/>
      <c r="K909" s="217"/>
      <c r="L909" s="220"/>
      <c r="M909" s="220"/>
      <c r="N909" s="220"/>
      <c r="O909" s="220"/>
      <c r="P909" s="210">
        <f t="shared" si="41"/>
        <v>1067</v>
      </c>
    </row>
    <row r="910" spans="1:16" x14ac:dyDescent="0.2">
      <c r="A910" s="216">
        <v>910</v>
      </c>
      <c r="B910" s="255">
        <v>73.59</v>
      </c>
      <c r="C910" s="210">
        <f>'soust.uk.JMK př.č.2'!$O$75+'soust.uk.JMK př.č.2'!$P$75</f>
        <v>18172</v>
      </c>
      <c r="D910" s="210">
        <f>'soust.uk.JMK př.č.2'!$L$75</f>
        <v>72</v>
      </c>
      <c r="E910" s="210">
        <f t="shared" ref="E910:E973" si="42">SUM(F910,P910,D910)</f>
        <v>4102</v>
      </c>
      <c r="F910" s="210">
        <f t="shared" si="40"/>
        <v>2963</v>
      </c>
      <c r="G910" s="248"/>
      <c r="H910" s="249"/>
      <c r="I910" s="262"/>
      <c r="J910" s="262"/>
      <c r="K910" s="217"/>
      <c r="L910" s="220"/>
      <c r="M910" s="220"/>
      <c r="N910" s="220"/>
      <c r="O910" s="220"/>
      <c r="P910" s="210">
        <f t="shared" si="41"/>
        <v>1067</v>
      </c>
    </row>
    <row r="911" spans="1:16" x14ac:dyDescent="0.2">
      <c r="A911" s="216">
        <v>911</v>
      </c>
      <c r="B911" s="255">
        <v>73.61</v>
      </c>
      <c r="C911" s="210">
        <f>'soust.uk.JMK př.č.2'!$O$75+'soust.uk.JMK př.č.2'!$P$75</f>
        <v>18172</v>
      </c>
      <c r="D911" s="210">
        <f>'soust.uk.JMK př.č.2'!$L$75</f>
        <v>72</v>
      </c>
      <c r="E911" s="210">
        <f t="shared" si="42"/>
        <v>4100</v>
      </c>
      <c r="F911" s="210">
        <f t="shared" ref="F911:F974" si="43">ROUND(1/B911*C911*12,0)</f>
        <v>2962</v>
      </c>
      <c r="G911" s="248"/>
      <c r="H911" s="249"/>
      <c r="I911" s="262"/>
      <c r="J911" s="262"/>
      <c r="K911" s="217"/>
      <c r="L911" s="220"/>
      <c r="M911" s="220"/>
      <c r="N911" s="220"/>
      <c r="O911" s="220"/>
      <c r="P911" s="210">
        <f t="shared" ref="P911:P974" si="44">ROUND((F911*36%),0)</f>
        <v>1066</v>
      </c>
    </row>
    <row r="912" spans="1:16" x14ac:dyDescent="0.2">
      <c r="A912" s="216">
        <v>912</v>
      </c>
      <c r="B912" s="255">
        <v>73.62</v>
      </c>
      <c r="C912" s="210">
        <f>'soust.uk.JMK př.č.2'!$O$75+'soust.uk.JMK př.č.2'!$P$75</f>
        <v>18172</v>
      </c>
      <c r="D912" s="210">
        <f>'soust.uk.JMK př.č.2'!$L$75</f>
        <v>72</v>
      </c>
      <c r="E912" s="210">
        <f t="shared" si="42"/>
        <v>4100</v>
      </c>
      <c r="F912" s="210">
        <f t="shared" si="43"/>
        <v>2962</v>
      </c>
      <c r="G912" s="248"/>
      <c r="H912" s="249"/>
      <c r="I912" s="262"/>
      <c r="J912" s="262"/>
      <c r="K912" s="217"/>
      <c r="L912" s="220"/>
      <c r="M912" s="220"/>
      <c r="N912" s="220"/>
      <c r="O912" s="220"/>
      <c r="P912" s="210">
        <f t="shared" si="44"/>
        <v>1066</v>
      </c>
    </row>
    <row r="913" spans="1:16" x14ac:dyDescent="0.2">
      <c r="A913" s="216">
        <v>913</v>
      </c>
      <c r="B913" s="255">
        <v>73.64</v>
      </c>
      <c r="C913" s="210">
        <f>'soust.uk.JMK př.č.2'!$O$75+'soust.uk.JMK př.č.2'!$P$75</f>
        <v>18172</v>
      </c>
      <c r="D913" s="210">
        <f>'soust.uk.JMK př.č.2'!$L$75</f>
        <v>72</v>
      </c>
      <c r="E913" s="210">
        <f t="shared" si="42"/>
        <v>4099</v>
      </c>
      <c r="F913" s="210">
        <f t="shared" si="43"/>
        <v>2961</v>
      </c>
      <c r="G913" s="248"/>
      <c r="H913" s="249"/>
      <c r="I913" s="262"/>
      <c r="J913" s="262"/>
      <c r="K913" s="217"/>
      <c r="L913" s="220"/>
      <c r="M913" s="220"/>
      <c r="N913" s="220"/>
      <c r="O913" s="220"/>
      <c r="P913" s="210">
        <f t="shared" si="44"/>
        <v>1066</v>
      </c>
    </row>
    <row r="914" spans="1:16" x14ac:dyDescent="0.2">
      <c r="A914" s="216">
        <v>914</v>
      </c>
      <c r="B914" s="255">
        <v>73.650000000000006</v>
      </c>
      <c r="C914" s="210">
        <f>'soust.uk.JMK př.č.2'!$O$75+'soust.uk.JMK př.č.2'!$P$75</f>
        <v>18172</v>
      </c>
      <c r="D914" s="210">
        <f>'soust.uk.JMK př.č.2'!$L$75</f>
        <v>72</v>
      </c>
      <c r="E914" s="210">
        <f t="shared" si="42"/>
        <v>4099</v>
      </c>
      <c r="F914" s="210">
        <f t="shared" si="43"/>
        <v>2961</v>
      </c>
      <c r="G914" s="248"/>
      <c r="H914" s="249"/>
      <c r="I914" s="262"/>
      <c r="J914" s="262"/>
      <c r="K914" s="217"/>
      <c r="L914" s="220"/>
      <c r="M914" s="220"/>
      <c r="N914" s="220"/>
      <c r="O914" s="220"/>
      <c r="P914" s="210">
        <f t="shared" si="44"/>
        <v>1066</v>
      </c>
    </row>
    <row r="915" spans="1:16" x14ac:dyDescent="0.2">
      <c r="A915" s="216">
        <v>915</v>
      </c>
      <c r="B915" s="255">
        <v>73.67</v>
      </c>
      <c r="C915" s="210">
        <f>'soust.uk.JMK př.č.2'!$O$75+'soust.uk.JMK př.č.2'!$P$75</f>
        <v>18172</v>
      </c>
      <c r="D915" s="210">
        <f>'soust.uk.JMK př.č.2'!$L$75</f>
        <v>72</v>
      </c>
      <c r="E915" s="210">
        <f t="shared" si="42"/>
        <v>4098</v>
      </c>
      <c r="F915" s="210">
        <f t="shared" si="43"/>
        <v>2960</v>
      </c>
      <c r="G915" s="248"/>
      <c r="H915" s="249"/>
      <c r="I915" s="262"/>
      <c r="J915" s="262"/>
      <c r="K915" s="217"/>
      <c r="L915" s="220"/>
      <c r="M915" s="220"/>
      <c r="N915" s="220"/>
      <c r="O915" s="220"/>
      <c r="P915" s="210">
        <f t="shared" si="44"/>
        <v>1066</v>
      </c>
    </row>
    <row r="916" spans="1:16" x14ac:dyDescent="0.2">
      <c r="A916" s="216">
        <v>916</v>
      </c>
      <c r="B916" s="255">
        <v>73.680000000000007</v>
      </c>
      <c r="C916" s="210">
        <f>'soust.uk.JMK př.č.2'!$O$75+'soust.uk.JMK př.č.2'!$P$75</f>
        <v>18172</v>
      </c>
      <c r="D916" s="210">
        <f>'soust.uk.JMK př.č.2'!$L$75</f>
        <v>72</v>
      </c>
      <c r="E916" s="210">
        <f t="shared" si="42"/>
        <v>4098</v>
      </c>
      <c r="F916" s="210">
        <f t="shared" si="43"/>
        <v>2960</v>
      </c>
      <c r="G916" s="248"/>
      <c r="H916" s="249"/>
      <c r="I916" s="262"/>
      <c r="J916" s="262"/>
      <c r="K916" s="217"/>
      <c r="L916" s="220"/>
      <c r="M916" s="220"/>
      <c r="N916" s="220"/>
      <c r="O916" s="220"/>
      <c r="P916" s="210">
        <f t="shared" si="44"/>
        <v>1066</v>
      </c>
    </row>
    <row r="917" spans="1:16" x14ac:dyDescent="0.2">
      <c r="A917" s="216">
        <v>917</v>
      </c>
      <c r="B917" s="255">
        <v>73.7</v>
      </c>
      <c r="C917" s="210">
        <f>'soust.uk.JMK př.č.2'!$O$75+'soust.uk.JMK př.č.2'!$P$75</f>
        <v>18172</v>
      </c>
      <c r="D917" s="210">
        <f>'soust.uk.JMK př.č.2'!$L$75</f>
        <v>72</v>
      </c>
      <c r="E917" s="210">
        <f t="shared" si="42"/>
        <v>4096</v>
      </c>
      <c r="F917" s="210">
        <f t="shared" si="43"/>
        <v>2959</v>
      </c>
      <c r="G917" s="248"/>
      <c r="H917" s="249"/>
      <c r="I917" s="262"/>
      <c r="J917" s="262"/>
      <c r="K917" s="217"/>
      <c r="L917" s="220"/>
      <c r="M917" s="220"/>
      <c r="N917" s="220"/>
      <c r="O917" s="220"/>
      <c r="P917" s="210">
        <f t="shared" si="44"/>
        <v>1065</v>
      </c>
    </row>
    <row r="918" spans="1:16" x14ac:dyDescent="0.2">
      <c r="A918" s="216">
        <v>918</v>
      </c>
      <c r="B918" s="255">
        <v>73.709999999999994</v>
      </c>
      <c r="C918" s="210">
        <f>'soust.uk.JMK př.č.2'!$O$75+'soust.uk.JMK př.č.2'!$P$75</f>
        <v>18172</v>
      </c>
      <c r="D918" s="210">
        <f>'soust.uk.JMK př.č.2'!$L$75</f>
        <v>72</v>
      </c>
      <c r="E918" s="210">
        <f t="shared" si="42"/>
        <v>4095</v>
      </c>
      <c r="F918" s="210">
        <f t="shared" si="43"/>
        <v>2958</v>
      </c>
      <c r="G918" s="248"/>
      <c r="H918" s="249"/>
      <c r="I918" s="262"/>
      <c r="J918" s="262"/>
      <c r="K918" s="217"/>
      <c r="L918" s="220"/>
      <c r="M918" s="220"/>
      <c r="N918" s="220"/>
      <c r="O918" s="220"/>
      <c r="P918" s="210">
        <f t="shared" si="44"/>
        <v>1065</v>
      </c>
    </row>
    <row r="919" spans="1:16" x14ac:dyDescent="0.2">
      <c r="A919" s="216">
        <v>919</v>
      </c>
      <c r="B919" s="255">
        <v>73.73</v>
      </c>
      <c r="C919" s="210">
        <f>'soust.uk.JMK př.č.2'!$O$75+'soust.uk.JMK př.č.2'!$P$75</f>
        <v>18172</v>
      </c>
      <c r="D919" s="210">
        <f>'soust.uk.JMK př.č.2'!$L$75</f>
        <v>72</v>
      </c>
      <c r="E919" s="210">
        <f t="shared" si="42"/>
        <v>4095</v>
      </c>
      <c r="F919" s="210">
        <f t="shared" si="43"/>
        <v>2958</v>
      </c>
      <c r="G919" s="248"/>
      <c r="H919" s="249"/>
      <c r="I919" s="262"/>
      <c r="J919" s="262"/>
      <c r="K919" s="217"/>
      <c r="L919" s="220"/>
      <c r="M919" s="220"/>
      <c r="N919" s="220"/>
      <c r="O919" s="220"/>
      <c r="P919" s="210">
        <f t="shared" si="44"/>
        <v>1065</v>
      </c>
    </row>
    <row r="920" spans="1:16" x14ac:dyDescent="0.2">
      <c r="A920" s="216">
        <v>920</v>
      </c>
      <c r="B920" s="255">
        <v>73.739999999999995</v>
      </c>
      <c r="C920" s="210">
        <f>'soust.uk.JMK př.č.2'!$O$75+'soust.uk.JMK př.č.2'!$P$75</f>
        <v>18172</v>
      </c>
      <c r="D920" s="210">
        <f>'soust.uk.JMK př.č.2'!$L$75</f>
        <v>72</v>
      </c>
      <c r="E920" s="210">
        <f t="shared" si="42"/>
        <v>4094</v>
      </c>
      <c r="F920" s="210">
        <f t="shared" si="43"/>
        <v>2957</v>
      </c>
      <c r="G920" s="248"/>
      <c r="H920" s="249"/>
      <c r="I920" s="262"/>
      <c r="J920" s="262"/>
      <c r="K920" s="217"/>
      <c r="L920" s="220"/>
      <c r="M920" s="220"/>
      <c r="N920" s="220"/>
      <c r="O920" s="220"/>
      <c r="P920" s="210">
        <f t="shared" si="44"/>
        <v>1065</v>
      </c>
    </row>
    <row r="921" spans="1:16" x14ac:dyDescent="0.2">
      <c r="A921" s="216">
        <v>921</v>
      </c>
      <c r="B921" s="255">
        <v>73.760000000000005</v>
      </c>
      <c r="C921" s="210">
        <f>'soust.uk.JMK př.č.2'!$O$75+'soust.uk.JMK př.č.2'!$P$75</f>
        <v>18172</v>
      </c>
      <c r="D921" s="210">
        <f>'soust.uk.JMK př.č.2'!$L$75</f>
        <v>72</v>
      </c>
      <c r="E921" s="210">
        <f t="shared" si="42"/>
        <v>4092</v>
      </c>
      <c r="F921" s="210">
        <f t="shared" si="43"/>
        <v>2956</v>
      </c>
      <c r="G921" s="248"/>
      <c r="H921" s="249"/>
      <c r="I921" s="262"/>
      <c r="J921" s="262"/>
      <c r="K921" s="217"/>
      <c r="L921" s="220"/>
      <c r="M921" s="220"/>
      <c r="N921" s="220"/>
      <c r="O921" s="220"/>
      <c r="P921" s="210">
        <f t="shared" si="44"/>
        <v>1064</v>
      </c>
    </row>
    <row r="922" spans="1:16" x14ac:dyDescent="0.2">
      <c r="A922" s="216">
        <v>922</v>
      </c>
      <c r="B922" s="255">
        <v>73.78</v>
      </c>
      <c r="C922" s="210">
        <f>'soust.uk.JMK př.č.2'!$O$75+'soust.uk.JMK př.č.2'!$P$75</f>
        <v>18172</v>
      </c>
      <c r="D922" s="210">
        <f>'soust.uk.JMK př.č.2'!$L$75</f>
        <v>72</v>
      </c>
      <c r="E922" s="210">
        <f t="shared" si="42"/>
        <v>4092</v>
      </c>
      <c r="F922" s="210">
        <f t="shared" si="43"/>
        <v>2956</v>
      </c>
      <c r="G922" s="248"/>
      <c r="H922" s="249"/>
      <c r="I922" s="262"/>
      <c r="J922" s="262"/>
      <c r="K922" s="217"/>
      <c r="L922" s="220"/>
      <c r="M922" s="220"/>
      <c r="N922" s="220"/>
      <c r="O922" s="220"/>
      <c r="P922" s="210">
        <f t="shared" si="44"/>
        <v>1064</v>
      </c>
    </row>
    <row r="923" spans="1:16" x14ac:dyDescent="0.2">
      <c r="A923" s="216">
        <v>923</v>
      </c>
      <c r="B923" s="255">
        <v>73.790000000000006</v>
      </c>
      <c r="C923" s="210">
        <f>'soust.uk.JMK př.č.2'!$O$75+'soust.uk.JMK př.č.2'!$P$75</f>
        <v>18172</v>
      </c>
      <c r="D923" s="210">
        <f>'soust.uk.JMK př.č.2'!$L$75</f>
        <v>72</v>
      </c>
      <c r="E923" s="210">
        <f t="shared" si="42"/>
        <v>4091</v>
      </c>
      <c r="F923" s="210">
        <f t="shared" si="43"/>
        <v>2955</v>
      </c>
      <c r="G923" s="248"/>
      <c r="H923" s="249"/>
      <c r="I923" s="262"/>
      <c r="J923" s="262"/>
      <c r="K923" s="217"/>
      <c r="L923" s="220"/>
      <c r="M923" s="220"/>
      <c r="N923" s="220"/>
      <c r="O923" s="220"/>
      <c r="P923" s="210">
        <f t="shared" si="44"/>
        <v>1064</v>
      </c>
    </row>
    <row r="924" spans="1:16" x14ac:dyDescent="0.2">
      <c r="A924" s="216">
        <v>924</v>
      </c>
      <c r="B924" s="255">
        <v>73.81</v>
      </c>
      <c r="C924" s="210">
        <f>'soust.uk.JMK př.č.2'!$O$75+'soust.uk.JMK př.č.2'!$P$75</f>
        <v>18172</v>
      </c>
      <c r="D924" s="210">
        <f>'soust.uk.JMK př.č.2'!$L$75</f>
        <v>72</v>
      </c>
      <c r="E924" s="210">
        <f t="shared" si="42"/>
        <v>4089</v>
      </c>
      <c r="F924" s="210">
        <f t="shared" si="43"/>
        <v>2954</v>
      </c>
      <c r="G924" s="248"/>
      <c r="H924" s="249"/>
      <c r="I924" s="262"/>
      <c r="J924" s="262"/>
      <c r="K924" s="217"/>
      <c r="L924" s="220"/>
      <c r="M924" s="220"/>
      <c r="N924" s="220"/>
      <c r="O924" s="220"/>
      <c r="P924" s="210">
        <f t="shared" si="44"/>
        <v>1063</v>
      </c>
    </row>
    <row r="925" spans="1:16" x14ac:dyDescent="0.2">
      <c r="A925" s="216">
        <v>925</v>
      </c>
      <c r="B925" s="255">
        <v>73.819999999999993</v>
      </c>
      <c r="C925" s="210">
        <f>'soust.uk.JMK př.č.2'!$O$75+'soust.uk.JMK př.č.2'!$P$75</f>
        <v>18172</v>
      </c>
      <c r="D925" s="210">
        <f>'soust.uk.JMK př.č.2'!$L$75</f>
        <v>72</v>
      </c>
      <c r="E925" s="210">
        <f t="shared" si="42"/>
        <v>4089</v>
      </c>
      <c r="F925" s="210">
        <f t="shared" si="43"/>
        <v>2954</v>
      </c>
      <c r="G925" s="248"/>
      <c r="H925" s="249"/>
      <c r="I925" s="262"/>
      <c r="J925" s="262"/>
      <c r="K925" s="217"/>
      <c r="L925" s="220"/>
      <c r="M925" s="220"/>
      <c r="N925" s="220"/>
      <c r="O925" s="220"/>
      <c r="P925" s="210">
        <f t="shared" si="44"/>
        <v>1063</v>
      </c>
    </row>
    <row r="926" spans="1:16" x14ac:dyDescent="0.2">
      <c r="A926" s="216">
        <v>926</v>
      </c>
      <c r="B926" s="255">
        <v>73.84</v>
      </c>
      <c r="C926" s="210">
        <f>'soust.uk.JMK př.č.2'!$O$75+'soust.uk.JMK př.č.2'!$P$75</f>
        <v>18172</v>
      </c>
      <c r="D926" s="210">
        <f>'soust.uk.JMK př.č.2'!$L$75</f>
        <v>72</v>
      </c>
      <c r="E926" s="210">
        <f t="shared" si="42"/>
        <v>4088</v>
      </c>
      <c r="F926" s="210">
        <f t="shared" si="43"/>
        <v>2953</v>
      </c>
      <c r="G926" s="248"/>
      <c r="H926" s="249"/>
      <c r="I926" s="262"/>
      <c r="J926" s="262"/>
      <c r="K926" s="217"/>
      <c r="L926" s="220"/>
      <c r="M926" s="220"/>
      <c r="N926" s="220"/>
      <c r="O926" s="220"/>
      <c r="P926" s="210">
        <f t="shared" si="44"/>
        <v>1063</v>
      </c>
    </row>
    <row r="927" spans="1:16" x14ac:dyDescent="0.2">
      <c r="A927" s="216">
        <v>927</v>
      </c>
      <c r="B927" s="255">
        <v>73.849999999999994</v>
      </c>
      <c r="C927" s="210">
        <f>'soust.uk.JMK př.č.2'!$O$75+'soust.uk.JMK př.č.2'!$P$75</f>
        <v>18172</v>
      </c>
      <c r="D927" s="210">
        <f>'soust.uk.JMK př.č.2'!$L$75</f>
        <v>72</v>
      </c>
      <c r="E927" s="210">
        <f t="shared" si="42"/>
        <v>4088</v>
      </c>
      <c r="F927" s="210">
        <f t="shared" si="43"/>
        <v>2953</v>
      </c>
      <c r="G927" s="248"/>
      <c r="H927" s="249"/>
      <c r="I927" s="262"/>
      <c r="J927" s="262"/>
      <c r="K927" s="217"/>
      <c r="L927" s="220"/>
      <c r="M927" s="220"/>
      <c r="N927" s="220"/>
      <c r="O927" s="220"/>
      <c r="P927" s="210">
        <f t="shared" si="44"/>
        <v>1063</v>
      </c>
    </row>
    <row r="928" spans="1:16" x14ac:dyDescent="0.2">
      <c r="A928" s="216">
        <v>928</v>
      </c>
      <c r="B928" s="255">
        <v>73.87</v>
      </c>
      <c r="C928" s="210">
        <f>'soust.uk.JMK př.č.2'!$O$75+'soust.uk.JMK př.č.2'!$P$75</f>
        <v>18172</v>
      </c>
      <c r="D928" s="210">
        <f>'soust.uk.JMK př.č.2'!$L$75</f>
        <v>72</v>
      </c>
      <c r="E928" s="210">
        <f t="shared" si="42"/>
        <v>4087</v>
      </c>
      <c r="F928" s="210">
        <f t="shared" si="43"/>
        <v>2952</v>
      </c>
      <c r="G928" s="248"/>
      <c r="H928" s="249"/>
      <c r="I928" s="262"/>
      <c r="J928" s="262"/>
      <c r="K928" s="217"/>
      <c r="L928" s="220"/>
      <c r="M928" s="220"/>
      <c r="N928" s="220"/>
      <c r="O928" s="220"/>
      <c r="P928" s="210">
        <f t="shared" si="44"/>
        <v>1063</v>
      </c>
    </row>
    <row r="929" spans="1:16" x14ac:dyDescent="0.2">
      <c r="A929" s="216">
        <v>929</v>
      </c>
      <c r="B929" s="255">
        <v>73.88</v>
      </c>
      <c r="C929" s="210">
        <f>'soust.uk.JMK př.č.2'!$O$75+'soust.uk.JMK př.č.2'!$P$75</f>
        <v>18172</v>
      </c>
      <c r="D929" s="210">
        <f>'soust.uk.JMK př.č.2'!$L$75</f>
        <v>72</v>
      </c>
      <c r="E929" s="210">
        <f t="shared" si="42"/>
        <v>4087</v>
      </c>
      <c r="F929" s="210">
        <f t="shared" si="43"/>
        <v>2952</v>
      </c>
      <c r="G929" s="248"/>
      <c r="H929" s="249"/>
      <c r="I929" s="262"/>
      <c r="J929" s="262"/>
      <c r="K929" s="217"/>
      <c r="L929" s="220"/>
      <c r="M929" s="220"/>
      <c r="N929" s="220"/>
      <c r="O929" s="220"/>
      <c r="P929" s="210">
        <f t="shared" si="44"/>
        <v>1063</v>
      </c>
    </row>
    <row r="930" spans="1:16" x14ac:dyDescent="0.2">
      <c r="A930" s="216">
        <v>930</v>
      </c>
      <c r="B930" s="255">
        <v>73.900000000000006</v>
      </c>
      <c r="C930" s="210">
        <f>'soust.uk.JMK př.č.2'!$O$75+'soust.uk.JMK př.č.2'!$P$75</f>
        <v>18172</v>
      </c>
      <c r="D930" s="210">
        <f>'soust.uk.JMK př.č.2'!$L$75</f>
        <v>72</v>
      </c>
      <c r="E930" s="210">
        <f t="shared" si="42"/>
        <v>4085</v>
      </c>
      <c r="F930" s="210">
        <f t="shared" si="43"/>
        <v>2951</v>
      </c>
      <c r="G930" s="248"/>
      <c r="H930" s="249"/>
      <c r="I930" s="262"/>
      <c r="J930" s="262"/>
      <c r="K930" s="217"/>
      <c r="L930" s="220"/>
      <c r="M930" s="220"/>
      <c r="N930" s="220"/>
      <c r="O930" s="220"/>
      <c r="P930" s="210">
        <f t="shared" si="44"/>
        <v>1062</v>
      </c>
    </row>
    <row r="931" spans="1:16" x14ac:dyDescent="0.2">
      <c r="A931" s="216">
        <v>931</v>
      </c>
      <c r="B931" s="255">
        <v>73.91</v>
      </c>
      <c r="C931" s="210">
        <f>'soust.uk.JMK př.č.2'!$O$75+'soust.uk.JMK př.č.2'!$P$75</f>
        <v>18172</v>
      </c>
      <c r="D931" s="210">
        <f>'soust.uk.JMK př.č.2'!$L$75</f>
        <v>72</v>
      </c>
      <c r="E931" s="210">
        <f t="shared" si="42"/>
        <v>4084</v>
      </c>
      <c r="F931" s="210">
        <f t="shared" si="43"/>
        <v>2950</v>
      </c>
      <c r="G931" s="248"/>
      <c r="H931" s="249"/>
      <c r="I931" s="262"/>
      <c r="J931" s="262"/>
      <c r="K931" s="217"/>
      <c r="L931" s="220"/>
      <c r="M931" s="220"/>
      <c r="N931" s="220"/>
      <c r="O931" s="220"/>
      <c r="P931" s="210">
        <f t="shared" si="44"/>
        <v>1062</v>
      </c>
    </row>
    <row r="932" spans="1:16" x14ac:dyDescent="0.2">
      <c r="A932" s="216">
        <v>932</v>
      </c>
      <c r="B932" s="255">
        <v>73.930000000000007</v>
      </c>
      <c r="C932" s="210">
        <f>'soust.uk.JMK př.č.2'!$O$75+'soust.uk.JMK př.č.2'!$P$75</f>
        <v>18172</v>
      </c>
      <c r="D932" s="210">
        <f>'soust.uk.JMK př.č.2'!$L$75</f>
        <v>72</v>
      </c>
      <c r="E932" s="210">
        <f t="shared" si="42"/>
        <v>4084</v>
      </c>
      <c r="F932" s="210">
        <f t="shared" si="43"/>
        <v>2950</v>
      </c>
      <c r="G932" s="248"/>
      <c r="H932" s="249"/>
      <c r="I932" s="262"/>
      <c r="J932" s="262"/>
      <c r="K932" s="217"/>
      <c r="L932" s="220"/>
      <c r="M932" s="220"/>
      <c r="N932" s="220"/>
      <c r="O932" s="220"/>
      <c r="P932" s="210">
        <f t="shared" si="44"/>
        <v>1062</v>
      </c>
    </row>
    <row r="933" spans="1:16" x14ac:dyDescent="0.2">
      <c r="A933" s="216">
        <v>933</v>
      </c>
      <c r="B933" s="255">
        <v>73.94</v>
      </c>
      <c r="C933" s="210">
        <f>'soust.uk.JMK př.č.2'!$O$75+'soust.uk.JMK př.č.2'!$P$75</f>
        <v>18172</v>
      </c>
      <c r="D933" s="210">
        <f>'soust.uk.JMK př.č.2'!$L$75</f>
        <v>72</v>
      </c>
      <c r="E933" s="210">
        <f t="shared" si="42"/>
        <v>4083</v>
      </c>
      <c r="F933" s="210">
        <f t="shared" si="43"/>
        <v>2949</v>
      </c>
      <c r="G933" s="248"/>
      <c r="H933" s="249"/>
      <c r="I933" s="262"/>
      <c r="J933" s="262"/>
      <c r="K933" s="217"/>
      <c r="L933" s="220"/>
      <c r="M933" s="220"/>
      <c r="N933" s="220"/>
      <c r="O933" s="220"/>
      <c r="P933" s="210">
        <f t="shared" si="44"/>
        <v>1062</v>
      </c>
    </row>
    <row r="934" spans="1:16" x14ac:dyDescent="0.2">
      <c r="A934" s="216">
        <v>934</v>
      </c>
      <c r="B934" s="255">
        <v>73.959999999999994</v>
      </c>
      <c r="C934" s="210">
        <f>'soust.uk.JMK př.č.2'!$O$75+'soust.uk.JMK př.č.2'!$P$75</f>
        <v>18172</v>
      </c>
      <c r="D934" s="210">
        <f>'soust.uk.JMK př.č.2'!$L$75</f>
        <v>72</v>
      </c>
      <c r="E934" s="210">
        <f t="shared" si="42"/>
        <v>4081</v>
      </c>
      <c r="F934" s="210">
        <f t="shared" si="43"/>
        <v>2948</v>
      </c>
      <c r="G934" s="248"/>
      <c r="H934" s="249"/>
      <c r="I934" s="262"/>
      <c r="J934" s="262"/>
      <c r="K934" s="217"/>
      <c r="L934" s="220"/>
      <c r="M934" s="220"/>
      <c r="N934" s="220"/>
      <c r="O934" s="220"/>
      <c r="P934" s="210">
        <f t="shared" si="44"/>
        <v>1061</v>
      </c>
    </row>
    <row r="935" spans="1:16" x14ac:dyDescent="0.2">
      <c r="A935" s="216">
        <v>935</v>
      </c>
      <c r="B935" s="255">
        <v>73.97</v>
      </c>
      <c r="C935" s="210">
        <f>'soust.uk.JMK př.č.2'!$O$75+'soust.uk.JMK př.č.2'!$P$75</f>
        <v>18172</v>
      </c>
      <c r="D935" s="210">
        <f>'soust.uk.JMK př.č.2'!$L$75</f>
        <v>72</v>
      </c>
      <c r="E935" s="210">
        <f t="shared" si="42"/>
        <v>4081</v>
      </c>
      <c r="F935" s="210">
        <f t="shared" si="43"/>
        <v>2948</v>
      </c>
      <c r="G935" s="248"/>
      <c r="H935" s="249"/>
      <c r="I935" s="262"/>
      <c r="J935" s="262"/>
      <c r="K935" s="217"/>
      <c r="L935" s="220"/>
      <c r="M935" s="220"/>
      <c r="N935" s="220"/>
      <c r="O935" s="220"/>
      <c r="P935" s="210">
        <f t="shared" si="44"/>
        <v>1061</v>
      </c>
    </row>
    <row r="936" spans="1:16" x14ac:dyDescent="0.2">
      <c r="A936" s="216">
        <v>936</v>
      </c>
      <c r="B936" s="255">
        <v>73.989999999999995</v>
      </c>
      <c r="C936" s="210">
        <f>'soust.uk.JMK př.č.2'!$O$75+'soust.uk.JMK př.č.2'!$P$75</f>
        <v>18172</v>
      </c>
      <c r="D936" s="210">
        <f>'soust.uk.JMK př.č.2'!$L$75</f>
        <v>72</v>
      </c>
      <c r="E936" s="210">
        <f t="shared" si="42"/>
        <v>4080</v>
      </c>
      <c r="F936" s="210">
        <f t="shared" si="43"/>
        <v>2947</v>
      </c>
      <c r="G936" s="248"/>
      <c r="H936" s="249"/>
      <c r="I936" s="262"/>
      <c r="J936" s="262"/>
      <c r="K936" s="217"/>
      <c r="L936" s="220"/>
      <c r="M936" s="220"/>
      <c r="N936" s="220"/>
      <c r="O936" s="220"/>
      <c r="P936" s="210">
        <f t="shared" si="44"/>
        <v>1061</v>
      </c>
    </row>
    <row r="937" spans="1:16" x14ac:dyDescent="0.2">
      <c r="A937" s="216">
        <v>937</v>
      </c>
      <c r="B937" s="255">
        <v>74.010000000000005</v>
      </c>
      <c r="C937" s="210">
        <f>'soust.uk.JMK př.č.2'!$O$75+'soust.uk.JMK př.č.2'!$P$75</f>
        <v>18172</v>
      </c>
      <c r="D937" s="210">
        <f>'soust.uk.JMK př.č.2'!$L$75</f>
        <v>72</v>
      </c>
      <c r="E937" s="210">
        <f t="shared" si="42"/>
        <v>4079</v>
      </c>
      <c r="F937" s="210">
        <f t="shared" si="43"/>
        <v>2946</v>
      </c>
      <c r="G937" s="248"/>
      <c r="H937" s="249"/>
      <c r="I937" s="262"/>
      <c r="J937" s="262"/>
      <c r="K937" s="217"/>
      <c r="L937" s="220"/>
      <c r="M937" s="220"/>
      <c r="N937" s="220"/>
      <c r="O937" s="220"/>
      <c r="P937" s="210">
        <f t="shared" si="44"/>
        <v>1061</v>
      </c>
    </row>
    <row r="938" spans="1:16" x14ac:dyDescent="0.2">
      <c r="A938" s="216">
        <v>938</v>
      </c>
      <c r="B938" s="255">
        <v>74.02</v>
      </c>
      <c r="C938" s="210">
        <f>'soust.uk.JMK př.č.2'!$O$75+'soust.uk.JMK př.č.2'!$P$75</f>
        <v>18172</v>
      </c>
      <c r="D938" s="210">
        <f>'soust.uk.JMK př.č.2'!$L$75</f>
        <v>72</v>
      </c>
      <c r="E938" s="210">
        <f t="shared" si="42"/>
        <v>4079</v>
      </c>
      <c r="F938" s="210">
        <f t="shared" si="43"/>
        <v>2946</v>
      </c>
      <c r="G938" s="248"/>
      <c r="H938" s="249"/>
      <c r="I938" s="262"/>
      <c r="J938" s="262"/>
      <c r="K938" s="217"/>
      <c r="L938" s="220"/>
      <c r="M938" s="220"/>
      <c r="N938" s="220"/>
      <c r="O938" s="220"/>
      <c r="P938" s="210">
        <f t="shared" si="44"/>
        <v>1061</v>
      </c>
    </row>
    <row r="939" spans="1:16" x14ac:dyDescent="0.2">
      <c r="A939" s="216">
        <v>939</v>
      </c>
      <c r="B939" s="255">
        <v>74.040000000000006</v>
      </c>
      <c r="C939" s="210">
        <f>'soust.uk.JMK př.č.2'!$O$75+'soust.uk.JMK př.č.2'!$P$75</f>
        <v>18172</v>
      </c>
      <c r="D939" s="210">
        <f>'soust.uk.JMK př.č.2'!$L$75</f>
        <v>72</v>
      </c>
      <c r="E939" s="210">
        <f t="shared" si="42"/>
        <v>4077</v>
      </c>
      <c r="F939" s="210">
        <f t="shared" si="43"/>
        <v>2945</v>
      </c>
      <c r="G939" s="248"/>
      <c r="H939" s="249"/>
      <c r="I939" s="262"/>
      <c r="J939" s="262"/>
      <c r="K939" s="217"/>
      <c r="L939" s="220"/>
      <c r="M939" s="220"/>
      <c r="N939" s="220"/>
      <c r="O939" s="220"/>
      <c r="P939" s="210">
        <f t="shared" si="44"/>
        <v>1060</v>
      </c>
    </row>
    <row r="940" spans="1:16" x14ac:dyDescent="0.2">
      <c r="A940" s="216">
        <v>940</v>
      </c>
      <c r="B940" s="255">
        <v>74.05</v>
      </c>
      <c r="C940" s="210">
        <f>'soust.uk.JMK př.č.2'!$O$75+'soust.uk.JMK př.č.2'!$P$75</f>
        <v>18172</v>
      </c>
      <c r="D940" s="210">
        <f>'soust.uk.JMK př.č.2'!$L$75</f>
        <v>72</v>
      </c>
      <c r="E940" s="210">
        <f t="shared" si="42"/>
        <v>4077</v>
      </c>
      <c r="F940" s="210">
        <f t="shared" si="43"/>
        <v>2945</v>
      </c>
      <c r="G940" s="248"/>
      <c r="H940" s="249"/>
      <c r="I940" s="262"/>
      <c r="J940" s="262"/>
      <c r="K940" s="217"/>
      <c r="L940" s="220"/>
      <c r="M940" s="220"/>
      <c r="N940" s="220"/>
      <c r="O940" s="220"/>
      <c r="P940" s="210">
        <f t="shared" si="44"/>
        <v>1060</v>
      </c>
    </row>
    <row r="941" spans="1:16" x14ac:dyDescent="0.2">
      <c r="A941" s="216">
        <v>941</v>
      </c>
      <c r="B941" s="255">
        <v>74.069999999999993</v>
      </c>
      <c r="C941" s="210">
        <f>'soust.uk.JMK př.č.2'!$O$75+'soust.uk.JMK př.č.2'!$P$75</f>
        <v>18172</v>
      </c>
      <c r="D941" s="210">
        <f>'soust.uk.JMK př.č.2'!$L$75</f>
        <v>72</v>
      </c>
      <c r="E941" s="210">
        <f t="shared" si="42"/>
        <v>4076</v>
      </c>
      <c r="F941" s="210">
        <f t="shared" si="43"/>
        <v>2944</v>
      </c>
      <c r="G941" s="248"/>
      <c r="H941" s="249"/>
      <c r="I941" s="262"/>
      <c r="J941" s="262"/>
      <c r="K941" s="217"/>
      <c r="L941" s="220"/>
      <c r="M941" s="220"/>
      <c r="N941" s="220"/>
      <c r="O941" s="220"/>
      <c r="P941" s="210">
        <f t="shared" si="44"/>
        <v>1060</v>
      </c>
    </row>
    <row r="942" spans="1:16" x14ac:dyDescent="0.2">
      <c r="A942" s="216">
        <v>942</v>
      </c>
      <c r="B942" s="255">
        <v>74.08</v>
      </c>
      <c r="C942" s="210">
        <f>'soust.uk.JMK př.č.2'!$O$75+'soust.uk.JMK př.č.2'!$P$75</f>
        <v>18172</v>
      </c>
      <c r="D942" s="210">
        <f>'soust.uk.JMK př.č.2'!$L$75</f>
        <v>72</v>
      </c>
      <c r="E942" s="210">
        <f t="shared" si="42"/>
        <v>4076</v>
      </c>
      <c r="F942" s="210">
        <f t="shared" si="43"/>
        <v>2944</v>
      </c>
      <c r="G942" s="248"/>
      <c r="H942" s="249"/>
      <c r="I942" s="262"/>
      <c r="J942" s="262"/>
      <c r="K942" s="217"/>
      <c r="L942" s="220"/>
      <c r="M942" s="220"/>
      <c r="N942" s="220"/>
      <c r="O942" s="220"/>
      <c r="P942" s="210">
        <f t="shared" si="44"/>
        <v>1060</v>
      </c>
    </row>
    <row r="943" spans="1:16" x14ac:dyDescent="0.2">
      <c r="A943" s="216">
        <v>943</v>
      </c>
      <c r="B943" s="255">
        <v>74.099999999999994</v>
      </c>
      <c r="C943" s="210">
        <f>'soust.uk.JMK př.č.2'!$O$75+'soust.uk.JMK př.č.2'!$P$75</f>
        <v>18172</v>
      </c>
      <c r="D943" s="210">
        <f>'soust.uk.JMK př.č.2'!$L$75</f>
        <v>72</v>
      </c>
      <c r="E943" s="210">
        <f t="shared" si="42"/>
        <v>4074</v>
      </c>
      <c r="F943" s="210">
        <f t="shared" si="43"/>
        <v>2943</v>
      </c>
      <c r="G943" s="248"/>
      <c r="H943" s="249"/>
      <c r="I943" s="262"/>
      <c r="J943" s="262"/>
      <c r="K943" s="217"/>
      <c r="L943" s="220"/>
      <c r="M943" s="220"/>
      <c r="N943" s="220"/>
      <c r="O943" s="220"/>
      <c r="P943" s="210">
        <f t="shared" si="44"/>
        <v>1059</v>
      </c>
    </row>
    <row r="944" spans="1:16" x14ac:dyDescent="0.2">
      <c r="A944" s="216">
        <v>944</v>
      </c>
      <c r="B944" s="255">
        <v>74.11</v>
      </c>
      <c r="C944" s="210">
        <f>'soust.uk.JMK př.č.2'!$O$75+'soust.uk.JMK př.č.2'!$P$75</f>
        <v>18172</v>
      </c>
      <c r="D944" s="210">
        <f>'soust.uk.JMK př.č.2'!$L$75</f>
        <v>72</v>
      </c>
      <c r="E944" s="210">
        <f t="shared" si="42"/>
        <v>4073</v>
      </c>
      <c r="F944" s="210">
        <f t="shared" si="43"/>
        <v>2942</v>
      </c>
      <c r="G944" s="248"/>
      <c r="H944" s="249"/>
      <c r="I944" s="262"/>
      <c r="J944" s="262"/>
      <c r="K944" s="217"/>
      <c r="L944" s="220"/>
      <c r="M944" s="220"/>
      <c r="N944" s="220"/>
      <c r="O944" s="220"/>
      <c r="P944" s="210">
        <f t="shared" si="44"/>
        <v>1059</v>
      </c>
    </row>
    <row r="945" spans="1:16" x14ac:dyDescent="0.2">
      <c r="A945" s="216">
        <v>945</v>
      </c>
      <c r="B945" s="255">
        <v>74.13</v>
      </c>
      <c r="C945" s="210">
        <f>'soust.uk.JMK př.č.2'!$O$75+'soust.uk.JMK př.č.2'!$P$75</f>
        <v>18172</v>
      </c>
      <c r="D945" s="210">
        <f>'soust.uk.JMK př.č.2'!$L$75</f>
        <v>72</v>
      </c>
      <c r="E945" s="210">
        <f t="shared" si="42"/>
        <v>4073</v>
      </c>
      <c r="F945" s="210">
        <f t="shared" si="43"/>
        <v>2942</v>
      </c>
      <c r="G945" s="248"/>
      <c r="H945" s="249"/>
      <c r="I945" s="262"/>
      <c r="J945" s="262"/>
      <c r="K945" s="217"/>
      <c r="L945" s="220"/>
      <c r="M945" s="220"/>
      <c r="N945" s="220"/>
      <c r="O945" s="220"/>
      <c r="P945" s="210">
        <f t="shared" si="44"/>
        <v>1059</v>
      </c>
    </row>
    <row r="946" spans="1:16" x14ac:dyDescent="0.2">
      <c r="A946" s="216">
        <v>946</v>
      </c>
      <c r="B946" s="255">
        <v>74.14</v>
      </c>
      <c r="C946" s="210">
        <f>'soust.uk.JMK př.č.2'!$O$75+'soust.uk.JMK př.č.2'!$P$75</f>
        <v>18172</v>
      </c>
      <c r="D946" s="210">
        <f>'soust.uk.JMK př.č.2'!$L$75</f>
        <v>72</v>
      </c>
      <c r="E946" s="210">
        <f t="shared" si="42"/>
        <v>4072</v>
      </c>
      <c r="F946" s="210">
        <f t="shared" si="43"/>
        <v>2941</v>
      </c>
      <c r="G946" s="248"/>
      <c r="H946" s="249"/>
      <c r="I946" s="262"/>
      <c r="J946" s="262"/>
      <c r="K946" s="217"/>
      <c r="L946" s="220"/>
      <c r="M946" s="220"/>
      <c r="N946" s="220"/>
      <c r="O946" s="220"/>
      <c r="P946" s="210">
        <f t="shared" si="44"/>
        <v>1059</v>
      </c>
    </row>
    <row r="947" spans="1:16" x14ac:dyDescent="0.2">
      <c r="A947" s="216">
        <v>947</v>
      </c>
      <c r="B947" s="255">
        <v>74.16</v>
      </c>
      <c r="C947" s="210">
        <f>'soust.uk.JMK př.č.2'!$O$75+'soust.uk.JMK př.č.2'!$P$75</f>
        <v>18172</v>
      </c>
      <c r="D947" s="210">
        <f>'soust.uk.JMK př.č.2'!$L$75</f>
        <v>72</v>
      </c>
      <c r="E947" s="210">
        <f t="shared" si="42"/>
        <v>4070</v>
      </c>
      <c r="F947" s="210">
        <f t="shared" si="43"/>
        <v>2940</v>
      </c>
      <c r="G947" s="248"/>
      <c r="H947" s="249"/>
      <c r="I947" s="262"/>
      <c r="J947" s="262"/>
      <c r="K947" s="217"/>
      <c r="L947" s="220"/>
      <c r="M947" s="220"/>
      <c r="N947" s="220"/>
      <c r="O947" s="220"/>
      <c r="P947" s="210">
        <f t="shared" si="44"/>
        <v>1058</v>
      </c>
    </row>
    <row r="948" spans="1:16" x14ac:dyDescent="0.2">
      <c r="A948" s="216">
        <v>948</v>
      </c>
      <c r="B948" s="255">
        <v>74.17</v>
      </c>
      <c r="C948" s="210">
        <f>'soust.uk.JMK př.č.2'!$O$75+'soust.uk.JMK př.č.2'!$P$75</f>
        <v>18172</v>
      </c>
      <c r="D948" s="210">
        <f>'soust.uk.JMK př.č.2'!$L$75</f>
        <v>72</v>
      </c>
      <c r="E948" s="210">
        <f t="shared" si="42"/>
        <v>4070</v>
      </c>
      <c r="F948" s="210">
        <f t="shared" si="43"/>
        <v>2940</v>
      </c>
      <c r="G948" s="248"/>
      <c r="H948" s="249"/>
      <c r="I948" s="262"/>
      <c r="J948" s="262"/>
      <c r="K948" s="217"/>
      <c r="L948" s="220"/>
      <c r="M948" s="220"/>
      <c r="N948" s="220"/>
      <c r="O948" s="220"/>
      <c r="P948" s="210">
        <f t="shared" si="44"/>
        <v>1058</v>
      </c>
    </row>
    <row r="949" spans="1:16" x14ac:dyDescent="0.2">
      <c r="A949" s="216">
        <v>949</v>
      </c>
      <c r="B949" s="255">
        <v>74.19</v>
      </c>
      <c r="C949" s="210">
        <f>'soust.uk.JMK př.č.2'!$O$75+'soust.uk.JMK př.č.2'!$P$75</f>
        <v>18172</v>
      </c>
      <c r="D949" s="210">
        <f>'soust.uk.JMK př.č.2'!$L$75</f>
        <v>72</v>
      </c>
      <c r="E949" s="210">
        <f t="shared" si="42"/>
        <v>4069</v>
      </c>
      <c r="F949" s="210">
        <f t="shared" si="43"/>
        <v>2939</v>
      </c>
      <c r="G949" s="248"/>
      <c r="H949" s="249"/>
      <c r="I949" s="262"/>
      <c r="J949" s="262"/>
      <c r="K949" s="217"/>
      <c r="L949" s="220"/>
      <c r="M949" s="220"/>
      <c r="N949" s="220"/>
      <c r="O949" s="220"/>
      <c r="P949" s="210">
        <f t="shared" si="44"/>
        <v>1058</v>
      </c>
    </row>
    <row r="950" spans="1:16" x14ac:dyDescent="0.2">
      <c r="A950" s="216">
        <v>950</v>
      </c>
      <c r="B950" s="255">
        <v>74.2</v>
      </c>
      <c r="C950" s="210">
        <f>'soust.uk.JMK př.č.2'!$O$75+'soust.uk.JMK př.č.2'!$P$75</f>
        <v>18172</v>
      </c>
      <c r="D950" s="210">
        <f>'soust.uk.JMK př.č.2'!$L$75</f>
        <v>72</v>
      </c>
      <c r="E950" s="210">
        <f t="shared" si="42"/>
        <v>4069</v>
      </c>
      <c r="F950" s="210">
        <f t="shared" si="43"/>
        <v>2939</v>
      </c>
      <c r="G950" s="248"/>
      <c r="H950" s="249"/>
      <c r="I950" s="262"/>
      <c r="J950" s="262"/>
      <c r="K950" s="217"/>
      <c r="L950" s="220"/>
      <c r="M950" s="220"/>
      <c r="N950" s="220"/>
      <c r="O950" s="220"/>
      <c r="P950" s="210">
        <f t="shared" si="44"/>
        <v>1058</v>
      </c>
    </row>
    <row r="951" spans="1:16" x14ac:dyDescent="0.2">
      <c r="A951" s="216">
        <v>951</v>
      </c>
      <c r="B951" s="255">
        <v>74.22</v>
      </c>
      <c r="C951" s="210">
        <f>'soust.uk.JMK př.č.2'!$O$75+'soust.uk.JMK př.č.2'!$P$75</f>
        <v>18172</v>
      </c>
      <c r="D951" s="210">
        <f>'soust.uk.JMK př.č.2'!$L$75</f>
        <v>72</v>
      </c>
      <c r="E951" s="210">
        <f t="shared" si="42"/>
        <v>4068</v>
      </c>
      <c r="F951" s="210">
        <f t="shared" si="43"/>
        <v>2938</v>
      </c>
      <c r="G951" s="248"/>
      <c r="H951" s="249"/>
      <c r="I951" s="262"/>
      <c r="J951" s="262"/>
      <c r="K951" s="217"/>
      <c r="L951" s="220"/>
      <c r="M951" s="220"/>
      <c r="N951" s="220"/>
      <c r="O951" s="220"/>
      <c r="P951" s="210">
        <f t="shared" si="44"/>
        <v>1058</v>
      </c>
    </row>
    <row r="952" spans="1:16" x14ac:dyDescent="0.2">
      <c r="A952" s="216">
        <v>952</v>
      </c>
      <c r="B952" s="255">
        <v>74.23</v>
      </c>
      <c r="C952" s="210">
        <f>'soust.uk.JMK př.č.2'!$O$75+'soust.uk.JMK př.č.2'!$P$75</f>
        <v>18172</v>
      </c>
      <c r="D952" s="210">
        <f>'soust.uk.JMK př.č.2'!$L$75</f>
        <v>72</v>
      </c>
      <c r="E952" s="210">
        <f t="shared" si="42"/>
        <v>4068</v>
      </c>
      <c r="F952" s="210">
        <f t="shared" si="43"/>
        <v>2938</v>
      </c>
      <c r="G952" s="248"/>
      <c r="H952" s="249"/>
      <c r="I952" s="262"/>
      <c r="J952" s="262"/>
      <c r="K952" s="217"/>
      <c r="L952" s="220"/>
      <c r="M952" s="220"/>
      <c r="N952" s="220"/>
      <c r="O952" s="220"/>
      <c r="P952" s="210">
        <f t="shared" si="44"/>
        <v>1058</v>
      </c>
    </row>
    <row r="953" spans="1:16" x14ac:dyDescent="0.2">
      <c r="A953" s="216">
        <v>953</v>
      </c>
      <c r="B953" s="255">
        <v>74.25</v>
      </c>
      <c r="C953" s="210">
        <f>'soust.uk.JMK př.č.2'!$O$75+'soust.uk.JMK př.č.2'!$P$75</f>
        <v>18172</v>
      </c>
      <c r="D953" s="210">
        <f>'soust.uk.JMK př.č.2'!$L$75</f>
        <v>72</v>
      </c>
      <c r="E953" s="210">
        <f t="shared" si="42"/>
        <v>4066</v>
      </c>
      <c r="F953" s="210">
        <f t="shared" si="43"/>
        <v>2937</v>
      </c>
      <c r="G953" s="248"/>
      <c r="H953" s="249"/>
      <c r="I953" s="262"/>
      <c r="J953" s="262"/>
      <c r="K953" s="217"/>
      <c r="L953" s="220"/>
      <c r="M953" s="220"/>
      <c r="N953" s="220"/>
      <c r="O953" s="220"/>
      <c r="P953" s="210">
        <f t="shared" si="44"/>
        <v>1057</v>
      </c>
    </row>
    <row r="954" spans="1:16" x14ac:dyDescent="0.2">
      <c r="A954" s="216">
        <v>954</v>
      </c>
      <c r="B954" s="255">
        <v>74.260000000000005</v>
      </c>
      <c r="C954" s="210">
        <f>'soust.uk.JMK př.č.2'!$O$75+'soust.uk.JMK př.č.2'!$P$75</f>
        <v>18172</v>
      </c>
      <c r="D954" s="210">
        <f>'soust.uk.JMK př.č.2'!$L$75</f>
        <v>72</v>
      </c>
      <c r="E954" s="210">
        <f t="shared" si="42"/>
        <v>4065</v>
      </c>
      <c r="F954" s="210">
        <f t="shared" si="43"/>
        <v>2936</v>
      </c>
      <c r="G954" s="248"/>
      <c r="H954" s="249"/>
      <c r="I954" s="262"/>
      <c r="J954" s="262"/>
      <c r="K954" s="217"/>
      <c r="L954" s="220"/>
      <c r="M954" s="220"/>
      <c r="N954" s="220"/>
      <c r="O954" s="220"/>
      <c r="P954" s="210">
        <f t="shared" si="44"/>
        <v>1057</v>
      </c>
    </row>
    <row r="955" spans="1:16" x14ac:dyDescent="0.2">
      <c r="A955" s="216">
        <v>955</v>
      </c>
      <c r="B955" s="255">
        <v>74.28</v>
      </c>
      <c r="C955" s="210">
        <f>'soust.uk.JMK př.č.2'!$O$75+'soust.uk.JMK př.č.2'!$P$75</f>
        <v>18172</v>
      </c>
      <c r="D955" s="210">
        <f>'soust.uk.JMK př.č.2'!$L$75</f>
        <v>72</v>
      </c>
      <c r="E955" s="210">
        <f t="shared" si="42"/>
        <v>4065</v>
      </c>
      <c r="F955" s="210">
        <f t="shared" si="43"/>
        <v>2936</v>
      </c>
      <c r="G955" s="248"/>
      <c r="H955" s="249"/>
      <c r="I955" s="262"/>
      <c r="J955" s="262"/>
      <c r="K955" s="217"/>
      <c r="L955" s="220"/>
      <c r="M955" s="220"/>
      <c r="N955" s="220"/>
      <c r="O955" s="220"/>
      <c r="P955" s="210">
        <f t="shared" si="44"/>
        <v>1057</v>
      </c>
    </row>
    <row r="956" spans="1:16" x14ac:dyDescent="0.2">
      <c r="A956" s="216">
        <v>956</v>
      </c>
      <c r="B956" s="255">
        <v>74.290000000000006</v>
      </c>
      <c r="C956" s="210">
        <f>'soust.uk.JMK př.č.2'!$O$75+'soust.uk.JMK př.č.2'!$P$75</f>
        <v>18172</v>
      </c>
      <c r="D956" s="210">
        <f>'soust.uk.JMK př.č.2'!$L$75</f>
        <v>72</v>
      </c>
      <c r="E956" s="210">
        <f t="shared" si="42"/>
        <v>4064</v>
      </c>
      <c r="F956" s="210">
        <f t="shared" si="43"/>
        <v>2935</v>
      </c>
      <c r="G956" s="248"/>
      <c r="H956" s="249"/>
      <c r="I956" s="262"/>
      <c r="J956" s="262"/>
      <c r="K956" s="217"/>
      <c r="L956" s="220"/>
      <c r="M956" s="220"/>
      <c r="N956" s="220"/>
      <c r="O956" s="220"/>
      <c r="P956" s="210">
        <f t="shared" si="44"/>
        <v>1057</v>
      </c>
    </row>
    <row r="957" spans="1:16" x14ac:dyDescent="0.2">
      <c r="A957" s="216">
        <v>957</v>
      </c>
      <c r="B957" s="255">
        <v>74.31</v>
      </c>
      <c r="C957" s="210">
        <f>'soust.uk.JMK př.č.2'!$O$75+'soust.uk.JMK př.č.2'!$P$75</f>
        <v>18172</v>
      </c>
      <c r="D957" s="210">
        <f>'soust.uk.JMK př.č.2'!$L$75</f>
        <v>72</v>
      </c>
      <c r="E957" s="210">
        <f t="shared" si="42"/>
        <v>4064</v>
      </c>
      <c r="F957" s="210">
        <f t="shared" si="43"/>
        <v>2935</v>
      </c>
      <c r="G957" s="248"/>
      <c r="H957" s="249"/>
      <c r="I957" s="262"/>
      <c r="J957" s="262"/>
      <c r="K957" s="217"/>
      <c r="L957" s="220"/>
      <c r="M957" s="220"/>
      <c r="N957" s="220"/>
      <c r="O957" s="220"/>
      <c r="P957" s="210">
        <f t="shared" si="44"/>
        <v>1057</v>
      </c>
    </row>
    <row r="958" spans="1:16" x14ac:dyDescent="0.2">
      <c r="A958" s="216">
        <v>958</v>
      </c>
      <c r="B958" s="255">
        <v>74.319999999999993</v>
      </c>
      <c r="C958" s="210">
        <f>'soust.uk.JMK př.č.2'!$O$75+'soust.uk.JMK př.č.2'!$P$75</f>
        <v>18172</v>
      </c>
      <c r="D958" s="210">
        <f>'soust.uk.JMK př.č.2'!$L$75</f>
        <v>72</v>
      </c>
      <c r="E958" s="210">
        <f t="shared" si="42"/>
        <v>4062</v>
      </c>
      <c r="F958" s="210">
        <f t="shared" si="43"/>
        <v>2934</v>
      </c>
      <c r="G958" s="248"/>
      <c r="H958" s="249"/>
      <c r="I958" s="262"/>
      <c r="J958" s="262"/>
      <c r="K958" s="217"/>
      <c r="L958" s="220"/>
      <c r="M958" s="220"/>
      <c r="N958" s="220"/>
      <c r="O958" s="220"/>
      <c r="P958" s="210">
        <f t="shared" si="44"/>
        <v>1056</v>
      </c>
    </row>
    <row r="959" spans="1:16" x14ac:dyDescent="0.2">
      <c r="A959" s="216">
        <v>959</v>
      </c>
      <c r="B959" s="255">
        <v>74.33</v>
      </c>
      <c r="C959" s="210">
        <f>'soust.uk.JMK př.č.2'!$O$75+'soust.uk.JMK př.č.2'!$P$75</f>
        <v>18172</v>
      </c>
      <c r="D959" s="210">
        <f>'soust.uk.JMK př.č.2'!$L$75</f>
        <v>72</v>
      </c>
      <c r="E959" s="210">
        <f t="shared" si="42"/>
        <v>4062</v>
      </c>
      <c r="F959" s="210">
        <f t="shared" si="43"/>
        <v>2934</v>
      </c>
      <c r="G959" s="248"/>
      <c r="H959" s="249"/>
      <c r="I959" s="262"/>
      <c r="J959" s="262"/>
      <c r="K959" s="217"/>
      <c r="L959" s="220"/>
      <c r="M959" s="220"/>
      <c r="N959" s="220"/>
      <c r="O959" s="220"/>
      <c r="P959" s="210">
        <f t="shared" si="44"/>
        <v>1056</v>
      </c>
    </row>
    <row r="960" spans="1:16" x14ac:dyDescent="0.2">
      <c r="A960" s="216">
        <v>960</v>
      </c>
      <c r="B960" s="255">
        <v>74.349999999999994</v>
      </c>
      <c r="C960" s="210">
        <f>'soust.uk.JMK př.č.2'!$O$75+'soust.uk.JMK př.č.2'!$P$75</f>
        <v>18172</v>
      </c>
      <c r="D960" s="210">
        <f>'soust.uk.JMK př.č.2'!$L$75</f>
        <v>72</v>
      </c>
      <c r="E960" s="210">
        <f t="shared" si="42"/>
        <v>4061</v>
      </c>
      <c r="F960" s="210">
        <f t="shared" si="43"/>
        <v>2933</v>
      </c>
      <c r="G960" s="248"/>
      <c r="H960" s="249"/>
      <c r="I960" s="262"/>
      <c r="J960" s="262"/>
      <c r="K960" s="217"/>
      <c r="L960" s="220"/>
      <c r="M960" s="220"/>
      <c r="N960" s="220"/>
      <c r="O960" s="220"/>
      <c r="P960" s="210">
        <f t="shared" si="44"/>
        <v>1056</v>
      </c>
    </row>
    <row r="961" spans="1:16" x14ac:dyDescent="0.2">
      <c r="A961" s="216">
        <v>961</v>
      </c>
      <c r="B961" s="255">
        <v>74.36</v>
      </c>
      <c r="C961" s="210">
        <f>'soust.uk.JMK př.č.2'!$O$75+'soust.uk.JMK př.č.2'!$P$75</f>
        <v>18172</v>
      </c>
      <c r="D961" s="210">
        <f>'soust.uk.JMK př.č.2'!$L$75</f>
        <v>72</v>
      </c>
      <c r="E961" s="210">
        <f t="shared" si="42"/>
        <v>4061</v>
      </c>
      <c r="F961" s="210">
        <f t="shared" si="43"/>
        <v>2933</v>
      </c>
      <c r="G961" s="248"/>
      <c r="H961" s="249"/>
      <c r="I961" s="262"/>
      <c r="J961" s="262"/>
      <c r="K961" s="217"/>
      <c r="L961" s="220"/>
      <c r="M961" s="220"/>
      <c r="N961" s="220"/>
      <c r="O961" s="220"/>
      <c r="P961" s="210">
        <f t="shared" si="44"/>
        <v>1056</v>
      </c>
    </row>
    <row r="962" spans="1:16" x14ac:dyDescent="0.2">
      <c r="A962" s="216">
        <v>962</v>
      </c>
      <c r="B962" s="255">
        <v>74.38</v>
      </c>
      <c r="C962" s="210">
        <f>'soust.uk.JMK př.č.2'!$O$75+'soust.uk.JMK př.č.2'!$P$75</f>
        <v>18172</v>
      </c>
      <c r="D962" s="210">
        <f>'soust.uk.JMK př.č.2'!$L$75</f>
        <v>72</v>
      </c>
      <c r="E962" s="210">
        <f t="shared" si="42"/>
        <v>4060</v>
      </c>
      <c r="F962" s="210">
        <f t="shared" si="43"/>
        <v>2932</v>
      </c>
      <c r="G962" s="248"/>
      <c r="H962" s="249"/>
      <c r="I962" s="262"/>
      <c r="J962" s="262"/>
      <c r="K962" s="217"/>
      <c r="L962" s="220"/>
      <c r="M962" s="220"/>
      <c r="N962" s="220"/>
      <c r="O962" s="220"/>
      <c r="P962" s="210">
        <f t="shared" si="44"/>
        <v>1056</v>
      </c>
    </row>
    <row r="963" spans="1:16" x14ac:dyDescent="0.2">
      <c r="A963" s="216">
        <v>963</v>
      </c>
      <c r="B963" s="255">
        <v>74.39</v>
      </c>
      <c r="C963" s="210">
        <f>'soust.uk.JMK př.č.2'!$O$75+'soust.uk.JMK př.č.2'!$P$75</f>
        <v>18172</v>
      </c>
      <c r="D963" s="210">
        <f>'soust.uk.JMK př.č.2'!$L$75</f>
        <v>72</v>
      </c>
      <c r="E963" s="210">
        <f t="shared" si="42"/>
        <v>4058</v>
      </c>
      <c r="F963" s="210">
        <f t="shared" si="43"/>
        <v>2931</v>
      </c>
      <c r="G963" s="248"/>
      <c r="H963" s="249"/>
      <c r="I963" s="262"/>
      <c r="J963" s="262"/>
      <c r="K963" s="217"/>
      <c r="L963" s="220"/>
      <c r="M963" s="220"/>
      <c r="N963" s="220"/>
      <c r="O963" s="220"/>
      <c r="P963" s="210">
        <f t="shared" si="44"/>
        <v>1055</v>
      </c>
    </row>
    <row r="964" spans="1:16" x14ac:dyDescent="0.2">
      <c r="A964" s="216">
        <v>964</v>
      </c>
      <c r="B964" s="255">
        <v>74.41</v>
      </c>
      <c r="C964" s="210">
        <f>'soust.uk.JMK př.č.2'!$O$75+'soust.uk.JMK př.č.2'!$P$75</f>
        <v>18172</v>
      </c>
      <c r="D964" s="210">
        <f>'soust.uk.JMK př.č.2'!$L$75</f>
        <v>72</v>
      </c>
      <c r="E964" s="210">
        <f t="shared" si="42"/>
        <v>4058</v>
      </c>
      <c r="F964" s="210">
        <f t="shared" si="43"/>
        <v>2931</v>
      </c>
      <c r="G964" s="248"/>
      <c r="H964" s="249"/>
      <c r="I964" s="262"/>
      <c r="J964" s="262"/>
      <c r="K964" s="217"/>
      <c r="L964" s="220"/>
      <c r="M964" s="220"/>
      <c r="N964" s="220"/>
      <c r="O964" s="220"/>
      <c r="P964" s="210">
        <f t="shared" si="44"/>
        <v>1055</v>
      </c>
    </row>
    <row r="965" spans="1:16" x14ac:dyDescent="0.2">
      <c r="A965" s="216">
        <v>965</v>
      </c>
      <c r="B965" s="255">
        <v>74.42</v>
      </c>
      <c r="C965" s="210">
        <f>'soust.uk.JMK př.č.2'!$O$75+'soust.uk.JMK př.č.2'!$P$75</f>
        <v>18172</v>
      </c>
      <c r="D965" s="210">
        <f>'soust.uk.JMK př.č.2'!$L$75</f>
        <v>72</v>
      </c>
      <c r="E965" s="210">
        <f t="shared" si="42"/>
        <v>4057</v>
      </c>
      <c r="F965" s="210">
        <f t="shared" si="43"/>
        <v>2930</v>
      </c>
      <c r="G965" s="248"/>
      <c r="H965" s="249"/>
      <c r="I965" s="262"/>
      <c r="J965" s="262"/>
      <c r="K965" s="217"/>
      <c r="L965" s="220"/>
      <c r="M965" s="220"/>
      <c r="N965" s="220"/>
      <c r="O965" s="220"/>
      <c r="P965" s="210">
        <f t="shared" si="44"/>
        <v>1055</v>
      </c>
    </row>
    <row r="966" spans="1:16" x14ac:dyDescent="0.2">
      <c r="A966" s="216">
        <v>966</v>
      </c>
      <c r="B966" s="255">
        <v>74.44</v>
      </c>
      <c r="C966" s="210">
        <f>'soust.uk.JMK př.č.2'!$O$75+'soust.uk.JMK př.č.2'!$P$75</f>
        <v>18172</v>
      </c>
      <c r="D966" s="210">
        <f>'soust.uk.JMK př.č.2'!$L$75</f>
        <v>72</v>
      </c>
      <c r="E966" s="210">
        <f t="shared" si="42"/>
        <v>4055</v>
      </c>
      <c r="F966" s="210">
        <f t="shared" si="43"/>
        <v>2929</v>
      </c>
      <c r="G966" s="248"/>
      <c r="H966" s="249"/>
      <c r="I966" s="262"/>
      <c r="J966" s="262"/>
      <c r="K966" s="217"/>
      <c r="L966" s="220"/>
      <c r="M966" s="220"/>
      <c r="N966" s="220"/>
      <c r="O966" s="220"/>
      <c r="P966" s="210">
        <f t="shared" si="44"/>
        <v>1054</v>
      </c>
    </row>
    <row r="967" spans="1:16" x14ac:dyDescent="0.2">
      <c r="A967" s="216">
        <v>967</v>
      </c>
      <c r="B967" s="255">
        <v>74.45</v>
      </c>
      <c r="C967" s="210">
        <f>'soust.uk.JMK př.č.2'!$O$75+'soust.uk.JMK př.č.2'!$P$75</f>
        <v>18172</v>
      </c>
      <c r="D967" s="210">
        <f>'soust.uk.JMK př.č.2'!$L$75</f>
        <v>72</v>
      </c>
      <c r="E967" s="210">
        <f t="shared" si="42"/>
        <v>4055</v>
      </c>
      <c r="F967" s="210">
        <f t="shared" si="43"/>
        <v>2929</v>
      </c>
      <c r="G967" s="248"/>
      <c r="H967" s="249"/>
      <c r="I967" s="262"/>
      <c r="J967" s="262"/>
      <c r="K967" s="217"/>
      <c r="L967" s="220"/>
      <c r="M967" s="220"/>
      <c r="N967" s="220"/>
      <c r="O967" s="220"/>
      <c r="P967" s="210">
        <f t="shared" si="44"/>
        <v>1054</v>
      </c>
    </row>
    <row r="968" spans="1:16" x14ac:dyDescent="0.2">
      <c r="A968" s="216">
        <v>968</v>
      </c>
      <c r="B968" s="255">
        <v>74.47</v>
      </c>
      <c r="C968" s="210">
        <f>'soust.uk.JMK př.č.2'!$O$75+'soust.uk.JMK př.č.2'!$P$75</f>
        <v>18172</v>
      </c>
      <c r="D968" s="210">
        <f>'soust.uk.JMK př.č.2'!$L$75</f>
        <v>72</v>
      </c>
      <c r="E968" s="210">
        <f t="shared" si="42"/>
        <v>4054</v>
      </c>
      <c r="F968" s="210">
        <f t="shared" si="43"/>
        <v>2928</v>
      </c>
      <c r="G968" s="248"/>
      <c r="H968" s="249"/>
      <c r="I968" s="262"/>
      <c r="J968" s="262"/>
      <c r="K968" s="217"/>
      <c r="L968" s="220"/>
      <c r="M968" s="220"/>
      <c r="N968" s="220"/>
      <c r="O968" s="220"/>
      <c r="P968" s="210">
        <f t="shared" si="44"/>
        <v>1054</v>
      </c>
    </row>
    <row r="969" spans="1:16" x14ac:dyDescent="0.2">
      <c r="A969" s="216">
        <v>969</v>
      </c>
      <c r="B969" s="255">
        <v>74.48</v>
      </c>
      <c r="C969" s="210">
        <f>'soust.uk.JMK př.č.2'!$O$75+'soust.uk.JMK př.č.2'!$P$75</f>
        <v>18172</v>
      </c>
      <c r="D969" s="210">
        <f>'soust.uk.JMK př.č.2'!$L$75</f>
        <v>72</v>
      </c>
      <c r="E969" s="210">
        <f t="shared" si="42"/>
        <v>4054</v>
      </c>
      <c r="F969" s="210">
        <f t="shared" si="43"/>
        <v>2928</v>
      </c>
      <c r="G969" s="248"/>
      <c r="H969" s="249"/>
      <c r="I969" s="262"/>
      <c r="J969" s="262"/>
      <c r="K969" s="217"/>
      <c r="L969" s="220"/>
      <c r="M969" s="220"/>
      <c r="N969" s="220"/>
      <c r="O969" s="220"/>
      <c r="P969" s="210">
        <f t="shared" si="44"/>
        <v>1054</v>
      </c>
    </row>
    <row r="970" spans="1:16" x14ac:dyDescent="0.2">
      <c r="A970" s="216">
        <v>970</v>
      </c>
      <c r="B970" s="255">
        <v>74.5</v>
      </c>
      <c r="C970" s="210">
        <f>'soust.uk.JMK př.č.2'!$O$75+'soust.uk.JMK př.č.2'!$P$75</f>
        <v>18172</v>
      </c>
      <c r="D970" s="210">
        <f>'soust.uk.JMK př.č.2'!$L$75</f>
        <v>72</v>
      </c>
      <c r="E970" s="210">
        <f t="shared" si="42"/>
        <v>4053</v>
      </c>
      <c r="F970" s="210">
        <f t="shared" si="43"/>
        <v>2927</v>
      </c>
      <c r="G970" s="248"/>
      <c r="H970" s="249"/>
      <c r="I970" s="262"/>
      <c r="J970" s="262"/>
      <c r="K970" s="217"/>
      <c r="L970" s="220"/>
      <c r="M970" s="220"/>
      <c r="N970" s="220"/>
      <c r="O970" s="220"/>
      <c r="P970" s="210">
        <f t="shared" si="44"/>
        <v>1054</v>
      </c>
    </row>
    <row r="971" spans="1:16" x14ac:dyDescent="0.2">
      <c r="A971" s="216">
        <v>971</v>
      </c>
      <c r="B971" s="255">
        <v>74.510000000000005</v>
      </c>
      <c r="C971" s="210">
        <f>'soust.uk.JMK př.č.2'!$O$75+'soust.uk.JMK př.č.2'!$P$75</f>
        <v>18172</v>
      </c>
      <c r="D971" s="210">
        <f>'soust.uk.JMK př.č.2'!$L$75</f>
        <v>72</v>
      </c>
      <c r="E971" s="210">
        <f t="shared" si="42"/>
        <v>4053</v>
      </c>
      <c r="F971" s="210">
        <f t="shared" si="43"/>
        <v>2927</v>
      </c>
      <c r="G971" s="248"/>
      <c r="H971" s="249"/>
      <c r="I971" s="262"/>
      <c r="J971" s="262"/>
      <c r="K971" s="217"/>
      <c r="L971" s="220"/>
      <c r="M971" s="220"/>
      <c r="N971" s="220"/>
      <c r="O971" s="220"/>
      <c r="P971" s="210">
        <f t="shared" si="44"/>
        <v>1054</v>
      </c>
    </row>
    <row r="972" spans="1:16" x14ac:dyDescent="0.2">
      <c r="A972" s="216">
        <v>972</v>
      </c>
      <c r="B972" s="255">
        <v>74.53</v>
      </c>
      <c r="C972" s="210">
        <f>'soust.uk.JMK př.č.2'!$O$75+'soust.uk.JMK př.č.2'!$P$75</f>
        <v>18172</v>
      </c>
      <c r="D972" s="210">
        <f>'soust.uk.JMK př.č.2'!$L$75</f>
        <v>72</v>
      </c>
      <c r="E972" s="210">
        <f t="shared" si="42"/>
        <v>4051</v>
      </c>
      <c r="F972" s="210">
        <f t="shared" si="43"/>
        <v>2926</v>
      </c>
      <c r="G972" s="248"/>
      <c r="H972" s="249"/>
      <c r="I972" s="262"/>
      <c r="J972" s="262"/>
      <c r="K972" s="217"/>
      <c r="L972" s="220"/>
      <c r="M972" s="220"/>
      <c r="N972" s="220"/>
      <c r="O972" s="220"/>
      <c r="P972" s="210">
        <f t="shared" si="44"/>
        <v>1053</v>
      </c>
    </row>
    <row r="973" spans="1:16" x14ac:dyDescent="0.2">
      <c r="A973" s="216">
        <v>973</v>
      </c>
      <c r="B973" s="255">
        <v>74.540000000000006</v>
      </c>
      <c r="C973" s="210">
        <f>'soust.uk.JMK př.č.2'!$O$75+'soust.uk.JMK př.č.2'!$P$75</f>
        <v>18172</v>
      </c>
      <c r="D973" s="210">
        <f>'soust.uk.JMK př.č.2'!$L$75</f>
        <v>72</v>
      </c>
      <c r="E973" s="210">
        <f t="shared" si="42"/>
        <v>4050</v>
      </c>
      <c r="F973" s="210">
        <f t="shared" si="43"/>
        <v>2925</v>
      </c>
      <c r="G973" s="248"/>
      <c r="H973" s="249"/>
      <c r="I973" s="262"/>
      <c r="J973" s="262"/>
      <c r="K973" s="217"/>
      <c r="L973" s="220"/>
      <c r="M973" s="220"/>
      <c r="N973" s="220"/>
      <c r="O973" s="220"/>
      <c r="P973" s="210">
        <f t="shared" si="44"/>
        <v>1053</v>
      </c>
    </row>
    <row r="974" spans="1:16" x14ac:dyDescent="0.2">
      <c r="A974" s="216">
        <v>974</v>
      </c>
      <c r="B974" s="255">
        <v>74.55</v>
      </c>
      <c r="C974" s="210">
        <f>'soust.uk.JMK př.č.2'!$O$75+'soust.uk.JMK př.č.2'!$P$75</f>
        <v>18172</v>
      </c>
      <c r="D974" s="210">
        <f>'soust.uk.JMK př.č.2'!$L$75</f>
        <v>72</v>
      </c>
      <c r="E974" s="210">
        <f t="shared" ref="E974:E1037" si="45">SUM(F974,P974,D974)</f>
        <v>4050</v>
      </c>
      <c r="F974" s="210">
        <f t="shared" si="43"/>
        <v>2925</v>
      </c>
      <c r="G974" s="248"/>
      <c r="H974" s="249"/>
      <c r="I974" s="262"/>
      <c r="J974" s="262"/>
      <c r="K974" s="217"/>
      <c r="L974" s="220"/>
      <c r="M974" s="220"/>
      <c r="N974" s="220"/>
      <c r="O974" s="220"/>
      <c r="P974" s="210">
        <f t="shared" si="44"/>
        <v>1053</v>
      </c>
    </row>
    <row r="975" spans="1:16" x14ac:dyDescent="0.2">
      <c r="A975" s="216">
        <v>975</v>
      </c>
      <c r="B975" s="255">
        <v>74.569999999999993</v>
      </c>
      <c r="C975" s="210">
        <f>'soust.uk.JMK př.č.2'!$O$75+'soust.uk.JMK př.č.2'!$P$75</f>
        <v>18172</v>
      </c>
      <c r="D975" s="210">
        <f>'soust.uk.JMK př.č.2'!$L$75</f>
        <v>72</v>
      </c>
      <c r="E975" s="210">
        <f t="shared" si="45"/>
        <v>4049</v>
      </c>
      <c r="F975" s="210">
        <f t="shared" ref="F975:F1038" si="46">ROUND(1/B975*C975*12,0)</f>
        <v>2924</v>
      </c>
      <c r="G975" s="248"/>
      <c r="H975" s="249"/>
      <c r="I975" s="262"/>
      <c r="J975" s="262"/>
      <c r="K975" s="217"/>
      <c r="L975" s="220"/>
      <c r="M975" s="220"/>
      <c r="N975" s="220"/>
      <c r="O975" s="220"/>
      <c r="P975" s="210">
        <f t="shared" ref="P975:P1038" si="47">ROUND((F975*36%),0)</f>
        <v>1053</v>
      </c>
    </row>
    <row r="976" spans="1:16" x14ac:dyDescent="0.2">
      <c r="A976" s="216">
        <v>976</v>
      </c>
      <c r="B976" s="255">
        <v>74.58</v>
      </c>
      <c r="C976" s="210">
        <f>'soust.uk.JMK př.č.2'!$O$75+'soust.uk.JMK př.č.2'!$P$75</f>
        <v>18172</v>
      </c>
      <c r="D976" s="210">
        <f>'soust.uk.JMK př.č.2'!$L$75</f>
        <v>72</v>
      </c>
      <c r="E976" s="210">
        <f t="shared" si="45"/>
        <v>4049</v>
      </c>
      <c r="F976" s="210">
        <f t="shared" si="46"/>
        <v>2924</v>
      </c>
      <c r="G976" s="248"/>
      <c r="H976" s="249"/>
      <c r="I976" s="262"/>
      <c r="J976" s="262"/>
      <c r="K976" s="217"/>
      <c r="L976" s="220"/>
      <c r="M976" s="220"/>
      <c r="N976" s="220"/>
      <c r="O976" s="220"/>
      <c r="P976" s="210">
        <f t="shared" si="47"/>
        <v>1053</v>
      </c>
    </row>
    <row r="977" spans="1:16" x14ac:dyDescent="0.2">
      <c r="A977" s="216">
        <v>977</v>
      </c>
      <c r="B977" s="255">
        <v>74.599999999999994</v>
      </c>
      <c r="C977" s="210">
        <f>'soust.uk.JMK př.č.2'!$O$75+'soust.uk.JMK př.č.2'!$P$75</f>
        <v>18172</v>
      </c>
      <c r="D977" s="210">
        <f>'soust.uk.JMK př.č.2'!$L$75</f>
        <v>72</v>
      </c>
      <c r="E977" s="210">
        <f t="shared" si="45"/>
        <v>4047</v>
      </c>
      <c r="F977" s="210">
        <f t="shared" si="46"/>
        <v>2923</v>
      </c>
      <c r="G977" s="248"/>
      <c r="H977" s="249"/>
      <c r="I977" s="262"/>
      <c r="J977" s="262"/>
      <c r="K977" s="217"/>
      <c r="L977" s="220"/>
      <c r="M977" s="220"/>
      <c r="N977" s="220"/>
      <c r="O977" s="220"/>
      <c r="P977" s="210">
        <f t="shared" si="47"/>
        <v>1052</v>
      </c>
    </row>
    <row r="978" spans="1:16" x14ac:dyDescent="0.2">
      <c r="A978" s="216">
        <v>978</v>
      </c>
      <c r="B978" s="255">
        <v>74.61</v>
      </c>
      <c r="C978" s="210">
        <f>'soust.uk.JMK př.č.2'!$O$75+'soust.uk.JMK př.č.2'!$P$75</f>
        <v>18172</v>
      </c>
      <c r="D978" s="210">
        <f>'soust.uk.JMK př.č.2'!$L$75</f>
        <v>72</v>
      </c>
      <c r="E978" s="210">
        <f t="shared" si="45"/>
        <v>4047</v>
      </c>
      <c r="F978" s="210">
        <f t="shared" si="46"/>
        <v>2923</v>
      </c>
      <c r="G978" s="248"/>
      <c r="H978" s="249"/>
      <c r="I978" s="262"/>
      <c r="J978" s="262"/>
      <c r="K978" s="217"/>
      <c r="L978" s="220"/>
      <c r="M978" s="220"/>
      <c r="N978" s="220"/>
      <c r="O978" s="220"/>
      <c r="P978" s="210">
        <f t="shared" si="47"/>
        <v>1052</v>
      </c>
    </row>
    <row r="979" spans="1:16" x14ac:dyDescent="0.2">
      <c r="A979" s="216">
        <v>979</v>
      </c>
      <c r="B979" s="255">
        <v>74.63</v>
      </c>
      <c r="C979" s="210">
        <f>'soust.uk.JMK př.č.2'!$O$75+'soust.uk.JMK př.č.2'!$P$75</f>
        <v>18172</v>
      </c>
      <c r="D979" s="210">
        <f>'soust.uk.JMK př.č.2'!$L$75</f>
        <v>72</v>
      </c>
      <c r="E979" s="210">
        <f t="shared" si="45"/>
        <v>4046</v>
      </c>
      <c r="F979" s="210">
        <f t="shared" si="46"/>
        <v>2922</v>
      </c>
      <c r="G979" s="248"/>
      <c r="H979" s="249"/>
      <c r="I979" s="262"/>
      <c r="J979" s="262"/>
      <c r="K979" s="217"/>
      <c r="L979" s="220"/>
      <c r="M979" s="220"/>
      <c r="N979" s="220"/>
      <c r="O979" s="220"/>
      <c r="P979" s="210">
        <f t="shared" si="47"/>
        <v>1052</v>
      </c>
    </row>
    <row r="980" spans="1:16" x14ac:dyDescent="0.2">
      <c r="A980" s="216">
        <v>980</v>
      </c>
      <c r="B980" s="255">
        <v>74.64</v>
      </c>
      <c r="C980" s="210">
        <f>'soust.uk.JMK př.č.2'!$O$75+'soust.uk.JMK př.č.2'!$P$75</f>
        <v>18172</v>
      </c>
      <c r="D980" s="210">
        <f>'soust.uk.JMK př.č.2'!$L$75</f>
        <v>72</v>
      </c>
      <c r="E980" s="210">
        <f t="shared" si="45"/>
        <v>4046</v>
      </c>
      <c r="F980" s="210">
        <f t="shared" si="46"/>
        <v>2922</v>
      </c>
      <c r="G980" s="248"/>
      <c r="H980" s="249"/>
      <c r="I980" s="262"/>
      <c r="J980" s="262"/>
      <c r="K980" s="217"/>
      <c r="L980" s="220"/>
      <c r="M980" s="220"/>
      <c r="N980" s="220"/>
      <c r="O980" s="220"/>
      <c r="P980" s="210">
        <f t="shared" si="47"/>
        <v>1052</v>
      </c>
    </row>
    <row r="981" spans="1:16" x14ac:dyDescent="0.2">
      <c r="A981" s="216">
        <v>981</v>
      </c>
      <c r="B981" s="255">
        <v>74.66</v>
      </c>
      <c r="C981" s="210">
        <f>'soust.uk.JMK př.č.2'!$O$75+'soust.uk.JMK př.č.2'!$P$75</f>
        <v>18172</v>
      </c>
      <c r="D981" s="210">
        <f>'soust.uk.JMK př.č.2'!$L$75</f>
        <v>72</v>
      </c>
      <c r="E981" s="210">
        <f t="shared" si="45"/>
        <v>4045</v>
      </c>
      <c r="F981" s="210">
        <f t="shared" si="46"/>
        <v>2921</v>
      </c>
      <c r="G981" s="248"/>
      <c r="H981" s="249"/>
      <c r="I981" s="262"/>
      <c r="J981" s="262"/>
      <c r="K981" s="217"/>
      <c r="L981" s="220"/>
      <c r="M981" s="220"/>
      <c r="N981" s="220"/>
      <c r="O981" s="220"/>
      <c r="P981" s="210">
        <f t="shared" si="47"/>
        <v>1052</v>
      </c>
    </row>
    <row r="982" spans="1:16" x14ac:dyDescent="0.2">
      <c r="A982" s="216">
        <v>982</v>
      </c>
      <c r="B982" s="255">
        <v>74.67</v>
      </c>
      <c r="C982" s="210">
        <f>'soust.uk.JMK př.č.2'!$O$75+'soust.uk.JMK př.č.2'!$P$75</f>
        <v>18172</v>
      </c>
      <c r="D982" s="210">
        <f>'soust.uk.JMK př.č.2'!$L$75</f>
        <v>72</v>
      </c>
      <c r="E982" s="210">
        <f t="shared" si="45"/>
        <v>4043</v>
      </c>
      <c r="F982" s="210">
        <f t="shared" si="46"/>
        <v>2920</v>
      </c>
      <c r="G982" s="248"/>
      <c r="H982" s="249"/>
      <c r="I982" s="262"/>
      <c r="J982" s="262"/>
      <c r="K982" s="217"/>
      <c r="L982" s="220"/>
      <c r="M982" s="220"/>
      <c r="N982" s="220"/>
      <c r="O982" s="220"/>
      <c r="P982" s="210">
        <f t="shared" si="47"/>
        <v>1051</v>
      </c>
    </row>
    <row r="983" spans="1:16" x14ac:dyDescent="0.2">
      <c r="A983" s="216">
        <v>983</v>
      </c>
      <c r="B983" s="255">
        <v>74.680000000000007</v>
      </c>
      <c r="C983" s="210">
        <f>'soust.uk.JMK př.č.2'!$O$75+'soust.uk.JMK př.č.2'!$P$75</f>
        <v>18172</v>
      </c>
      <c r="D983" s="210">
        <f>'soust.uk.JMK př.č.2'!$L$75</f>
        <v>72</v>
      </c>
      <c r="E983" s="210">
        <f t="shared" si="45"/>
        <v>4043</v>
      </c>
      <c r="F983" s="210">
        <f t="shared" si="46"/>
        <v>2920</v>
      </c>
      <c r="G983" s="248"/>
      <c r="H983" s="249"/>
      <c r="I983" s="262"/>
      <c r="J983" s="262"/>
      <c r="K983" s="217"/>
      <c r="L983" s="220"/>
      <c r="M983" s="220"/>
      <c r="N983" s="220"/>
      <c r="O983" s="220"/>
      <c r="P983" s="210">
        <f t="shared" si="47"/>
        <v>1051</v>
      </c>
    </row>
    <row r="984" spans="1:16" x14ac:dyDescent="0.2">
      <c r="A984" s="216">
        <v>984</v>
      </c>
      <c r="B984" s="255">
        <v>74.7</v>
      </c>
      <c r="C984" s="210">
        <f>'soust.uk.JMK př.č.2'!$O$75+'soust.uk.JMK př.č.2'!$P$75</f>
        <v>18172</v>
      </c>
      <c r="D984" s="210">
        <f>'soust.uk.JMK př.č.2'!$L$75</f>
        <v>72</v>
      </c>
      <c r="E984" s="210">
        <f t="shared" si="45"/>
        <v>4042</v>
      </c>
      <c r="F984" s="210">
        <f t="shared" si="46"/>
        <v>2919</v>
      </c>
      <c r="G984" s="248"/>
      <c r="H984" s="249"/>
      <c r="I984" s="262"/>
      <c r="J984" s="262"/>
      <c r="K984" s="217"/>
      <c r="L984" s="220"/>
      <c r="M984" s="220"/>
      <c r="N984" s="220"/>
      <c r="O984" s="220"/>
      <c r="P984" s="210">
        <f t="shared" si="47"/>
        <v>1051</v>
      </c>
    </row>
    <row r="985" spans="1:16" x14ac:dyDescent="0.2">
      <c r="A985" s="216">
        <v>985</v>
      </c>
      <c r="B985" s="255">
        <v>74.709999999999994</v>
      </c>
      <c r="C985" s="210">
        <f>'soust.uk.JMK př.č.2'!$O$75+'soust.uk.JMK př.č.2'!$P$75</f>
        <v>18172</v>
      </c>
      <c r="D985" s="210">
        <f>'soust.uk.JMK př.č.2'!$L$75</f>
        <v>72</v>
      </c>
      <c r="E985" s="210">
        <f t="shared" si="45"/>
        <v>4042</v>
      </c>
      <c r="F985" s="210">
        <f t="shared" si="46"/>
        <v>2919</v>
      </c>
      <c r="G985" s="248"/>
      <c r="H985" s="249"/>
      <c r="I985" s="262"/>
      <c r="J985" s="262"/>
      <c r="K985" s="217"/>
      <c r="L985" s="220"/>
      <c r="M985" s="220"/>
      <c r="N985" s="220"/>
      <c r="O985" s="220"/>
      <c r="P985" s="210">
        <f t="shared" si="47"/>
        <v>1051</v>
      </c>
    </row>
    <row r="986" spans="1:16" x14ac:dyDescent="0.2">
      <c r="A986" s="216">
        <v>986</v>
      </c>
      <c r="B986" s="255">
        <v>74.73</v>
      </c>
      <c r="C986" s="210">
        <f>'soust.uk.JMK př.č.2'!$O$75+'soust.uk.JMK př.č.2'!$P$75</f>
        <v>18172</v>
      </c>
      <c r="D986" s="210">
        <f>'soust.uk.JMK př.č.2'!$L$75</f>
        <v>72</v>
      </c>
      <c r="E986" s="210">
        <f t="shared" si="45"/>
        <v>4040</v>
      </c>
      <c r="F986" s="210">
        <f t="shared" si="46"/>
        <v>2918</v>
      </c>
      <c r="G986" s="248"/>
      <c r="H986" s="249"/>
      <c r="I986" s="262"/>
      <c r="J986" s="262"/>
      <c r="K986" s="217"/>
      <c r="L986" s="220"/>
      <c r="M986" s="220"/>
      <c r="N986" s="220"/>
      <c r="O986" s="220"/>
      <c r="P986" s="210">
        <f t="shared" si="47"/>
        <v>1050</v>
      </c>
    </row>
    <row r="987" spans="1:16" x14ac:dyDescent="0.2">
      <c r="A987" s="216">
        <v>987</v>
      </c>
      <c r="B987" s="255">
        <v>74.739999999999995</v>
      </c>
      <c r="C987" s="210">
        <f>'soust.uk.JMK př.č.2'!$O$75+'soust.uk.JMK př.č.2'!$P$75</f>
        <v>18172</v>
      </c>
      <c r="D987" s="210">
        <f>'soust.uk.JMK př.č.2'!$L$75</f>
        <v>72</v>
      </c>
      <c r="E987" s="210">
        <f t="shared" si="45"/>
        <v>4040</v>
      </c>
      <c r="F987" s="210">
        <f t="shared" si="46"/>
        <v>2918</v>
      </c>
      <c r="G987" s="248"/>
      <c r="H987" s="249"/>
      <c r="I987" s="262"/>
      <c r="J987" s="262"/>
      <c r="K987" s="217"/>
      <c r="L987" s="220"/>
      <c r="M987" s="220"/>
      <c r="N987" s="220"/>
      <c r="O987" s="220"/>
      <c r="P987" s="210">
        <f t="shared" si="47"/>
        <v>1050</v>
      </c>
    </row>
    <row r="988" spans="1:16" x14ac:dyDescent="0.2">
      <c r="A988" s="216">
        <v>988</v>
      </c>
      <c r="B988" s="255">
        <v>74.760000000000005</v>
      </c>
      <c r="C988" s="210">
        <f>'soust.uk.JMK př.č.2'!$O$75+'soust.uk.JMK př.č.2'!$P$75</f>
        <v>18172</v>
      </c>
      <c r="D988" s="210">
        <f>'soust.uk.JMK př.č.2'!$L$75</f>
        <v>72</v>
      </c>
      <c r="E988" s="210">
        <f t="shared" si="45"/>
        <v>4039</v>
      </c>
      <c r="F988" s="210">
        <f t="shared" si="46"/>
        <v>2917</v>
      </c>
      <c r="G988" s="248"/>
      <c r="H988" s="249"/>
      <c r="I988" s="262"/>
      <c r="J988" s="262"/>
      <c r="K988" s="217"/>
      <c r="L988" s="220"/>
      <c r="M988" s="220"/>
      <c r="N988" s="220"/>
      <c r="O988" s="220"/>
      <c r="P988" s="210">
        <f t="shared" si="47"/>
        <v>1050</v>
      </c>
    </row>
    <row r="989" spans="1:16" x14ac:dyDescent="0.2">
      <c r="A989" s="216">
        <v>989</v>
      </c>
      <c r="B989" s="255">
        <v>74.77</v>
      </c>
      <c r="C989" s="210">
        <f>'soust.uk.JMK př.č.2'!$O$75+'soust.uk.JMK př.č.2'!$P$75</f>
        <v>18172</v>
      </c>
      <c r="D989" s="210">
        <f>'soust.uk.JMK př.č.2'!$L$75</f>
        <v>72</v>
      </c>
      <c r="E989" s="210">
        <f t="shared" si="45"/>
        <v>4038</v>
      </c>
      <c r="F989" s="210">
        <f t="shared" si="46"/>
        <v>2916</v>
      </c>
      <c r="G989" s="248"/>
      <c r="H989" s="249"/>
      <c r="I989" s="262"/>
      <c r="J989" s="262"/>
      <c r="K989" s="217"/>
      <c r="L989" s="220"/>
      <c r="M989" s="220"/>
      <c r="N989" s="220"/>
      <c r="O989" s="220"/>
      <c r="P989" s="210">
        <f t="shared" si="47"/>
        <v>1050</v>
      </c>
    </row>
    <row r="990" spans="1:16" x14ac:dyDescent="0.2">
      <c r="A990" s="216">
        <v>990</v>
      </c>
      <c r="B990" s="255">
        <v>74.78</v>
      </c>
      <c r="C990" s="210">
        <f>'soust.uk.JMK př.č.2'!$O$75+'soust.uk.JMK př.č.2'!$P$75</f>
        <v>18172</v>
      </c>
      <c r="D990" s="210">
        <f>'soust.uk.JMK př.č.2'!$L$75</f>
        <v>72</v>
      </c>
      <c r="E990" s="210">
        <f t="shared" si="45"/>
        <v>4038</v>
      </c>
      <c r="F990" s="210">
        <f t="shared" si="46"/>
        <v>2916</v>
      </c>
      <c r="G990" s="248"/>
      <c r="H990" s="249"/>
      <c r="I990" s="262"/>
      <c r="J990" s="262"/>
      <c r="K990" s="217"/>
      <c r="L990" s="220"/>
      <c r="M990" s="220"/>
      <c r="N990" s="220"/>
      <c r="O990" s="220"/>
      <c r="P990" s="210">
        <f t="shared" si="47"/>
        <v>1050</v>
      </c>
    </row>
    <row r="991" spans="1:16" x14ac:dyDescent="0.2">
      <c r="A991" s="216">
        <v>991</v>
      </c>
      <c r="B991" s="255">
        <v>74.8</v>
      </c>
      <c r="C991" s="210">
        <f>'soust.uk.JMK př.č.2'!$O$75+'soust.uk.JMK př.č.2'!$P$75</f>
        <v>18172</v>
      </c>
      <c r="D991" s="210">
        <f>'soust.uk.JMK př.č.2'!$L$75</f>
        <v>72</v>
      </c>
      <c r="E991" s="210">
        <f t="shared" si="45"/>
        <v>4036</v>
      </c>
      <c r="F991" s="210">
        <f t="shared" si="46"/>
        <v>2915</v>
      </c>
      <c r="G991" s="248"/>
      <c r="H991" s="249"/>
      <c r="I991" s="262"/>
      <c r="J991" s="262"/>
      <c r="K991" s="217"/>
      <c r="L991" s="220"/>
      <c r="M991" s="220"/>
      <c r="N991" s="220"/>
      <c r="O991" s="220"/>
      <c r="P991" s="210">
        <f t="shared" si="47"/>
        <v>1049</v>
      </c>
    </row>
    <row r="992" spans="1:16" x14ac:dyDescent="0.2">
      <c r="A992" s="216">
        <v>992</v>
      </c>
      <c r="B992" s="255">
        <v>74.81</v>
      </c>
      <c r="C992" s="210">
        <f>'soust.uk.JMK př.č.2'!$O$75+'soust.uk.JMK př.č.2'!$P$75</f>
        <v>18172</v>
      </c>
      <c r="D992" s="210">
        <f>'soust.uk.JMK př.č.2'!$L$75</f>
        <v>72</v>
      </c>
      <c r="E992" s="210">
        <f t="shared" si="45"/>
        <v>4036</v>
      </c>
      <c r="F992" s="210">
        <f t="shared" si="46"/>
        <v>2915</v>
      </c>
      <c r="G992" s="248"/>
      <c r="H992" s="249"/>
      <c r="I992" s="262"/>
      <c r="J992" s="262"/>
      <c r="K992" s="217"/>
      <c r="L992" s="220"/>
      <c r="M992" s="220"/>
      <c r="N992" s="220"/>
      <c r="O992" s="220"/>
      <c r="P992" s="210">
        <f t="shared" si="47"/>
        <v>1049</v>
      </c>
    </row>
    <row r="993" spans="1:16" x14ac:dyDescent="0.2">
      <c r="A993" s="216">
        <v>993</v>
      </c>
      <c r="B993" s="255">
        <v>74.83</v>
      </c>
      <c r="C993" s="210">
        <f>'soust.uk.JMK př.č.2'!$O$75+'soust.uk.JMK př.č.2'!$P$75</f>
        <v>18172</v>
      </c>
      <c r="D993" s="210">
        <f>'soust.uk.JMK př.č.2'!$L$75</f>
        <v>72</v>
      </c>
      <c r="E993" s="210">
        <f t="shared" si="45"/>
        <v>4035</v>
      </c>
      <c r="F993" s="210">
        <f t="shared" si="46"/>
        <v>2914</v>
      </c>
      <c r="G993" s="248"/>
      <c r="H993" s="249"/>
      <c r="I993" s="262"/>
      <c r="J993" s="262"/>
      <c r="K993" s="217"/>
      <c r="L993" s="220"/>
      <c r="M993" s="220"/>
      <c r="N993" s="220"/>
      <c r="O993" s="220"/>
      <c r="P993" s="210">
        <f t="shared" si="47"/>
        <v>1049</v>
      </c>
    </row>
    <row r="994" spans="1:16" x14ac:dyDescent="0.2">
      <c r="A994" s="216">
        <v>994</v>
      </c>
      <c r="B994" s="255">
        <v>74.84</v>
      </c>
      <c r="C994" s="210">
        <f>'soust.uk.JMK př.č.2'!$O$75+'soust.uk.JMK př.č.2'!$P$75</f>
        <v>18172</v>
      </c>
      <c r="D994" s="210">
        <f>'soust.uk.JMK př.č.2'!$L$75</f>
        <v>72</v>
      </c>
      <c r="E994" s="210">
        <f t="shared" si="45"/>
        <v>4035</v>
      </c>
      <c r="F994" s="210">
        <f t="shared" si="46"/>
        <v>2914</v>
      </c>
      <c r="G994" s="248"/>
      <c r="H994" s="249"/>
      <c r="I994" s="262"/>
      <c r="J994" s="262"/>
      <c r="K994" s="217"/>
      <c r="L994" s="220"/>
      <c r="M994" s="220"/>
      <c r="N994" s="220"/>
      <c r="O994" s="220"/>
      <c r="P994" s="210">
        <f t="shared" si="47"/>
        <v>1049</v>
      </c>
    </row>
    <row r="995" spans="1:16" x14ac:dyDescent="0.2">
      <c r="A995" s="216">
        <v>995</v>
      </c>
      <c r="B995" s="255">
        <v>74.86</v>
      </c>
      <c r="C995" s="210">
        <f>'soust.uk.JMK př.č.2'!$O$75+'soust.uk.JMK př.č.2'!$P$75</f>
        <v>18172</v>
      </c>
      <c r="D995" s="210">
        <f>'soust.uk.JMK př.č.2'!$L$75</f>
        <v>72</v>
      </c>
      <c r="E995" s="210">
        <f t="shared" si="45"/>
        <v>4034</v>
      </c>
      <c r="F995" s="210">
        <f t="shared" si="46"/>
        <v>2913</v>
      </c>
      <c r="G995" s="248"/>
      <c r="H995" s="249"/>
      <c r="I995" s="262"/>
      <c r="J995" s="262"/>
      <c r="K995" s="217"/>
      <c r="L995" s="220"/>
      <c r="M995" s="220"/>
      <c r="N995" s="220"/>
      <c r="O995" s="220"/>
      <c r="P995" s="210">
        <f t="shared" si="47"/>
        <v>1049</v>
      </c>
    </row>
    <row r="996" spans="1:16" x14ac:dyDescent="0.2">
      <c r="A996" s="216">
        <v>996</v>
      </c>
      <c r="B996" s="255">
        <v>74.87</v>
      </c>
      <c r="C996" s="210">
        <f>'soust.uk.JMK př.č.2'!$O$75+'soust.uk.JMK př.č.2'!$P$75</f>
        <v>18172</v>
      </c>
      <c r="D996" s="210">
        <f>'soust.uk.JMK př.č.2'!$L$75</f>
        <v>72</v>
      </c>
      <c r="E996" s="210">
        <f t="shared" si="45"/>
        <v>4034</v>
      </c>
      <c r="F996" s="210">
        <f t="shared" si="46"/>
        <v>2913</v>
      </c>
      <c r="G996" s="248"/>
      <c r="H996" s="249"/>
      <c r="I996" s="262"/>
      <c r="J996" s="262"/>
      <c r="K996" s="217"/>
      <c r="L996" s="220"/>
      <c r="M996" s="220"/>
      <c r="N996" s="220"/>
      <c r="O996" s="220"/>
      <c r="P996" s="210">
        <f t="shared" si="47"/>
        <v>1049</v>
      </c>
    </row>
    <row r="997" spans="1:16" x14ac:dyDescent="0.2">
      <c r="A997" s="216">
        <v>997</v>
      </c>
      <c r="B997" s="255">
        <v>74.88</v>
      </c>
      <c r="C997" s="210">
        <f>'soust.uk.JMK př.č.2'!$O$75+'soust.uk.JMK př.č.2'!$P$75</f>
        <v>18172</v>
      </c>
      <c r="D997" s="210">
        <f>'soust.uk.JMK př.č.2'!$L$75</f>
        <v>72</v>
      </c>
      <c r="E997" s="210">
        <f t="shared" si="45"/>
        <v>4032</v>
      </c>
      <c r="F997" s="210">
        <f t="shared" si="46"/>
        <v>2912</v>
      </c>
      <c r="G997" s="248"/>
      <c r="H997" s="249"/>
      <c r="I997" s="262"/>
      <c r="J997" s="262"/>
      <c r="K997" s="217"/>
      <c r="L997" s="220"/>
      <c r="M997" s="220"/>
      <c r="N997" s="220"/>
      <c r="O997" s="220"/>
      <c r="P997" s="210">
        <f t="shared" si="47"/>
        <v>1048</v>
      </c>
    </row>
    <row r="998" spans="1:16" x14ac:dyDescent="0.2">
      <c r="A998" s="216">
        <v>998</v>
      </c>
      <c r="B998" s="255">
        <v>74.900000000000006</v>
      </c>
      <c r="C998" s="210">
        <f>'soust.uk.JMK př.č.2'!$O$75+'soust.uk.JMK př.č.2'!$P$75</f>
        <v>18172</v>
      </c>
      <c r="D998" s="210">
        <f>'soust.uk.JMK př.č.2'!$L$75</f>
        <v>72</v>
      </c>
      <c r="E998" s="210">
        <f t="shared" si="45"/>
        <v>4031</v>
      </c>
      <c r="F998" s="210">
        <f t="shared" si="46"/>
        <v>2911</v>
      </c>
      <c r="G998" s="248"/>
      <c r="H998" s="249"/>
      <c r="I998" s="262"/>
      <c r="J998" s="262"/>
      <c r="K998" s="217"/>
      <c r="L998" s="220"/>
      <c r="M998" s="220"/>
      <c r="N998" s="220"/>
      <c r="O998" s="220"/>
      <c r="P998" s="210">
        <f t="shared" si="47"/>
        <v>1048</v>
      </c>
    </row>
    <row r="999" spans="1:16" x14ac:dyDescent="0.2">
      <c r="A999" s="216">
        <v>999</v>
      </c>
      <c r="B999" s="255">
        <v>74.91</v>
      </c>
      <c r="C999" s="210">
        <f>'soust.uk.JMK př.č.2'!$O$75+'soust.uk.JMK př.č.2'!$P$75</f>
        <v>18172</v>
      </c>
      <c r="D999" s="210">
        <f>'soust.uk.JMK př.č.2'!$L$75</f>
        <v>72</v>
      </c>
      <c r="E999" s="210">
        <f t="shared" si="45"/>
        <v>4031</v>
      </c>
      <c r="F999" s="210">
        <f t="shared" si="46"/>
        <v>2911</v>
      </c>
      <c r="G999" s="248"/>
      <c r="H999" s="249"/>
      <c r="I999" s="262"/>
      <c r="J999" s="262"/>
      <c r="K999" s="217"/>
      <c r="L999" s="220"/>
      <c r="M999" s="220"/>
      <c r="N999" s="220"/>
      <c r="O999" s="220"/>
      <c r="P999" s="210">
        <f t="shared" si="47"/>
        <v>1048</v>
      </c>
    </row>
    <row r="1000" spans="1:16" x14ac:dyDescent="0.2">
      <c r="A1000" s="216">
        <v>1000</v>
      </c>
      <c r="B1000" s="255">
        <v>74.930000000000007</v>
      </c>
      <c r="C1000" s="210">
        <f>'soust.uk.JMK př.č.2'!$O$75+'soust.uk.JMK př.č.2'!$P$75</f>
        <v>18172</v>
      </c>
      <c r="D1000" s="210">
        <f>'soust.uk.JMK př.č.2'!$L$75</f>
        <v>72</v>
      </c>
      <c r="E1000" s="210">
        <f t="shared" si="45"/>
        <v>4030</v>
      </c>
      <c r="F1000" s="210">
        <f t="shared" si="46"/>
        <v>2910</v>
      </c>
      <c r="G1000" s="248"/>
      <c r="H1000" s="249"/>
      <c r="I1000" s="262"/>
      <c r="J1000" s="262"/>
      <c r="K1000" s="217"/>
      <c r="L1000" s="220"/>
      <c r="M1000" s="220"/>
      <c r="N1000" s="220"/>
      <c r="O1000" s="220"/>
      <c r="P1000" s="210">
        <f t="shared" si="47"/>
        <v>1048</v>
      </c>
    </row>
    <row r="1001" spans="1:16" x14ac:dyDescent="0.2">
      <c r="A1001" s="216">
        <v>1001</v>
      </c>
      <c r="B1001" s="255">
        <v>74.94</v>
      </c>
      <c r="C1001" s="210">
        <f>'soust.uk.JMK př.č.2'!$O$75+'soust.uk.JMK př.č.2'!$P$75</f>
        <v>18172</v>
      </c>
      <c r="D1001" s="210">
        <f>'soust.uk.JMK př.č.2'!$L$75</f>
        <v>72</v>
      </c>
      <c r="E1001" s="210">
        <f t="shared" si="45"/>
        <v>4030</v>
      </c>
      <c r="F1001" s="210">
        <f t="shared" si="46"/>
        <v>2910</v>
      </c>
      <c r="G1001" s="248"/>
      <c r="H1001" s="249"/>
      <c r="I1001" s="262"/>
      <c r="J1001" s="262"/>
      <c r="K1001" s="217"/>
      <c r="L1001" s="220"/>
      <c r="M1001" s="220"/>
      <c r="N1001" s="220"/>
      <c r="O1001" s="220"/>
      <c r="P1001" s="210">
        <f t="shared" si="47"/>
        <v>1048</v>
      </c>
    </row>
    <row r="1002" spans="1:16" x14ac:dyDescent="0.2">
      <c r="A1002" s="216">
        <v>1002</v>
      </c>
      <c r="B1002" s="255">
        <v>74.95</v>
      </c>
      <c r="C1002" s="210">
        <f>'soust.uk.JMK př.č.2'!$O$75+'soust.uk.JMK př.č.2'!$P$75</f>
        <v>18172</v>
      </c>
      <c r="D1002" s="210">
        <f>'soust.uk.JMK př.č.2'!$L$75</f>
        <v>72</v>
      </c>
      <c r="E1002" s="210">
        <f t="shared" si="45"/>
        <v>4028</v>
      </c>
      <c r="F1002" s="210">
        <f t="shared" si="46"/>
        <v>2909</v>
      </c>
      <c r="G1002" s="248"/>
      <c r="H1002" s="249"/>
      <c r="I1002" s="262"/>
      <c r="J1002" s="262"/>
      <c r="K1002" s="217"/>
      <c r="L1002" s="220"/>
      <c r="M1002" s="220"/>
      <c r="N1002" s="220"/>
      <c r="O1002" s="220"/>
      <c r="P1002" s="210">
        <f t="shared" si="47"/>
        <v>1047</v>
      </c>
    </row>
    <row r="1003" spans="1:16" x14ac:dyDescent="0.2">
      <c r="A1003" s="216">
        <v>1003</v>
      </c>
      <c r="B1003" s="255">
        <v>74.97</v>
      </c>
      <c r="C1003" s="210">
        <f>'soust.uk.JMK př.č.2'!$O$75+'soust.uk.JMK př.č.2'!$P$75</f>
        <v>18172</v>
      </c>
      <c r="D1003" s="210">
        <f>'soust.uk.JMK př.č.2'!$L$75</f>
        <v>72</v>
      </c>
      <c r="E1003" s="210">
        <f t="shared" si="45"/>
        <v>4028</v>
      </c>
      <c r="F1003" s="210">
        <f t="shared" si="46"/>
        <v>2909</v>
      </c>
      <c r="G1003" s="248"/>
      <c r="H1003" s="249"/>
      <c r="I1003" s="262"/>
      <c r="J1003" s="262"/>
      <c r="K1003" s="217"/>
      <c r="L1003" s="220"/>
      <c r="M1003" s="220"/>
      <c r="N1003" s="220"/>
      <c r="O1003" s="220"/>
      <c r="P1003" s="210">
        <f t="shared" si="47"/>
        <v>1047</v>
      </c>
    </row>
    <row r="1004" spans="1:16" x14ac:dyDescent="0.2">
      <c r="A1004" s="216">
        <v>1004</v>
      </c>
      <c r="B1004" s="255">
        <v>74.98</v>
      </c>
      <c r="C1004" s="210">
        <f>'soust.uk.JMK př.č.2'!$O$75+'soust.uk.JMK př.č.2'!$P$75</f>
        <v>18172</v>
      </c>
      <c r="D1004" s="210">
        <f>'soust.uk.JMK př.č.2'!$L$75</f>
        <v>72</v>
      </c>
      <c r="E1004" s="210">
        <f t="shared" si="45"/>
        <v>4027</v>
      </c>
      <c r="F1004" s="210">
        <f t="shared" si="46"/>
        <v>2908</v>
      </c>
      <c r="G1004" s="248"/>
      <c r="H1004" s="249"/>
      <c r="I1004" s="262"/>
      <c r="J1004" s="262"/>
      <c r="K1004" s="217"/>
      <c r="L1004" s="220"/>
      <c r="M1004" s="220"/>
      <c r="N1004" s="220"/>
      <c r="O1004" s="220"/>
      <c r="P1004" s="210">
        <f t="shared" si="47"/>
        <v>1047</v>
      </c>
    </row>
    <row r="1005" spans="1:16" x14ac:dyDescent="0.2">
      <c r="A1005" s="216">
        <v>1005</v>
      </c>
      <c r="B1005" s="255">
        <v>75</v>
      </c>
      <c r="C1005" s="210">
        <f>'soust.uk.JMK př.č.2'!$O$75+'soust.uk.JMK př.č.2'!$P$75</f>
        <v>18172</v>
      </c>
      <c r="D1005" s="210">
        <f>'soust.uk.JMK př.č.2'!$L$75</f>
        <v>72</v>
      </c>
      <c r="E1005" s="210">
        <f t="shared" si="45"/>
        <v>4027</v>
      </c>
      <c r="F1005" s="210">
        <f t="shared" si="46"/>
        <v>2908</v>
      </c>
      <c r="G1005" s="248"/>
      <c r="H1005" s="249"/>
      <c r="I1005" s="262"/>
      <c r="J1005" s="262"/>
      <c r="K1005" s="217"/>
      <c r="L1005" s="220"/>
      <c r="M1005" s="220"/>
      <c r="N1005" s="220"/>
      <c r="O1005" s="220"/>
      <c r="P1005" s="210">
        <f t="shared" si="47"/>
        <v>1047</v>
      </c>
    </row>
    <row r="1006" spans="1:16" x14ac:dyDescent="0.2">
      <c r="A1006" s="216">
        <v>1006</v>
      </c>
      <c r="B1006" s="255">
        <v>75.010000000000005</v>
      </c>
      <c r="C1006" s="210">
        <f>'soust.uk.JMK př.č.2'!$O$75+'soust.uk.JMK př.č.2'!$P$75</f>
        <v>18172</v>
      </c>
      <c r="D1006" s="210">
        <f>'soust.uk.JMK př.č.2'!$L$75</f>
        <v>72</v>
      </c>
      <c r="E1006" s="210">
        <f t="shared" si="45"/>
        <v>4026</v>
      </c>
      <c r="F1006" s="210">
        <f t="shared" si="46"/>
        <v>2907</v>
      </c>
      <c r="G1006" s="248"/>
      <c r="H1006" s="249"/>
      <c r="I1006" s="262"/>
      <c r="J1006" s="262"/>
      <c r="K1006" s="217"/>
      <c r="L1006" s="220"/>
      <c r="M1006" s="220"/>
      <c r="N1006" s="220"/>
      <c r="O1006" s="220"/>
      <c r="P1006" s="210">
        <f t="shared" si="47"/>
        <v>1047</v>
      </c>
    </row>
    <row r="1007" spans="1:16" x14ac:dyDescent="0.2">
      <c r="A1007" s="216">
        <v>1007</v>
      </c>
      <c r="B1007" s="255">
        <v>75.02</v>
      </c>
      <c r="C1007" s="210">
        <f>'soust.uk.JMK př.č.2'!$O$75+'soust.uk.JMK př.č.2'!$P$75</f>
        <v>18172</v>
      </c>
      <c r="D1007" s="210">
        <f>'soust.uk.JMK př.č.2'!$L$75</f>
        <v>72</v>
      </c>
      <c r="E1007" s="210">
        <f t="shared" si="45"/>
        <v>4026</v>
      </c>
      <c r="F1007" s="210">
        <f t="shared" si="46"/>
        <v>2907</v>
      </c>
      <c r="G1007" s="248"/>
      <c r="H1007" s="249"/>
      <c r="I1007" s="262"/>
      <c r="J1007" s="262"/>
      <c r="K1007" s="217"/>
      <c r="L1007" s="220"/>
      <c r="M1007" s="220"/>
      <c r="N1007" s="220"/>
      <c r="O1007" s="220"/>
      <c r="P1007" s="210">
        <f t="shared" si="47"/>
        <v>1047</v>
      </c>
    </row>
    <row r="1008" spans="1:16" x14ac:dyDescent="0.2">
      <c r="A1008" s="216">
        <v>1008</v>
      </c>
      <c r="B1008" s="255">
        <v>75.040000000000006</v>
      </c>
      <c r="C1008" s="210">
        <f>'soust.uk.JMK př.č.2'!$O$75+'soust.uk.JMK př.č.2'!$P$75</f>
        <v>18172</v>
      </c>
      <c r="D1008" s="210">
        <f>'soust.uk.JMK př.č.2'!$L$75</f>
        <v>72</v>
      </c>
      <c r="E1008" s="210">
        <f t="shared" si="45"/>
        <v>4024</v>
      </c>
      <c r="F1008" s="210">
        <f t="shared" si="46"/>
        <v>2906</v>
      </c>
      <c r="G1008" s="248"/>
      <c r="H1008" s="249"/>
      <c r="I1008" s="262"/>
      <c r="J1008" s="262"/>
      <c r="K1008" s="217"/>
      <c r="L1008" s="220"/>
      <c r="M1008" s="220"/>
      <c r="N1008" s="220"/>
      <c r="O1008" s="220"/>
      <c r="P1008" s="210">
        <f t="shared" si="47"/>
        <v>1046</v>
      </c>
    </row>
    <row r="1009" spans="1:16" x14ac:dyDescent="0.2">
      <c r="A1009" s="216">
        <v>1009</v>
      </c>
      <c r="B1009" s="255">
        <v>75.05</v>
      </c>
      <c r="C1009" s="210">
        <f>'soust.uk.JMK př.č.2'!$O$75+'soust.uk.JMK př.č.2'!$P$75</f>
        <v>18172</v>
      </c>
      <c r="D1009" s="210">
        <f>'soust.uk.JMK př.č.2'!$L$75</f>
        <v>72</v>
      </c>
      <c r="E1009" s="210">
        <f t="shared" si="45"/>
        <v>4024</v>
      </c>
      <c r="F1009" s="210">
        <f t="shared" si="46"/>
        <v>2906</v>
      </c>
      <c r="G1009" s="248"/>
      <c r="H1009" s="249"/>
      <c r="I1009" s="262"/>
      <c r="J1009" s="262"/>
      <c r="K1009" s="217"/>
      <c r="L1009" s="220"/>
      <c r="M1009" s="220"/>
      <c r="N1009" s="220"/>
      <c r="O1009" s="220"/>
      <c r="P1009" s="210">
        <f t="shared" si="47"/>
        <v>1046</v>
      </c>
    </row>
    <row r="1010" spans="1:16" x14ac:dyDescent="0.2">
      <c r="A1010" s="216">
        <v>1010</v>
      </c>
      <c r="B1010" s="255">
        <v>75.069999999999993</v>
      </c>
      <c r="C1010" s="210">
        <f>'soust.uk.JMK př.č.2'!$O$75+'soust.uk.JMK př.č.2'!$P$75</f>
        <v>18172</v>
      </c>
      <c r="D1010" s="210">
        <f>'soust.uk.JMK př.č.2'!$L$75</f>
        <v>72</v>
      </c>
      <c r="E1010" s="210">
        <f t="shared" si="45"/>
        <v>4023</v>
      </c>
      <c r="F1010" s="210">
        <f t="shared" si="46"/>
        <v>2905</v>
      </c>
      <c r="G1010" s="248"/>
      <c r="H1010" s="249"/>
      <c r="I1010" s="262"/>
      <c r="J1010" s="262"/>
      <c r="K1010" s="217"/>
      <c r="L1010" s="220"/>
      <c r="M1010" s="220"/>
      <c r="N1010" s="220"/>
      <c r="O1010" s="220"/>
      <c r="P1010" s="210">
        <f t="shared" si="47"/>
        <v>1046</v>
      </c>
    </row>
    <row r="1011" spans="1:16" x14ac:dyDescent="0.2">
      <c r="A1011" s="216">
        <v>1011</v>
      </c>
      <c r="B1011" s="255">
        <v>75.08</v>
      </c>
      <c r="C1011" s="210">
        <f>'soust.uk.JMK př.č.2'!$O$75+'soust.uk.JMK př.č.2'!$P$75</f>
        <v>18172</v>
      </c>
      <c r="D1011" s="210">
        <f>'soust.uk.JMK př.č.2'!$L$75</f>
        <v>72</v>
      </c>
      <c r="E1011" s="210">
        <f t="shared" si="45"/>
        <v>4021</v>
      </c>
      <c r="F1011" s="210">
        <f t="shared" si="46"/>
        <v>2904</v>
      </c>
      <c r="G1011" s="248"/>
      <c r="H1011" s="249"/>
      <c r="I1011" s="262"/>
      <c r="J1011" s="262"/>
      <c r="K1011" s="217"/>
      <c r="L1011" s="220"/>
      <c r="M1011" s="220"/>
      <c r="N1011" s="220"/>
      <c r="O1011" s="220"/>
      <c r="P1011" s="210">
        <f t="shared" si="47"/>
        <v>1045</v>
      </c>
    </row>
    <row r="1012" spans="1:16" x14ac:dyDescent="0.2">
      <c r="A1012" s="216">
        <v>1012</v>
      </c>
      <c r="B1012" s="255">
        <v>75.09</v>
      </c>
      <c r="C1012" s="210">
        <f>'soust.uk.JMK př.č.2'!$O$75+'soust.uk.JMK př.č.2'!$P$75</f>
        <v>18172</v>
      </c>
      <c r="D1012" s="210">
        <f>'soust.uk.JMK př.č.2'!$L$75</f>
        <v>72</v>
      </c>
      <c r="E1012" s="210">
        <f t="shared" si="45"/>
        <v>4021</v>
      </c>
      <c r="F1012" s="210">
        <f t="shared" si="46"/>
        <v>2904</v>
      </c>
      <c r="G1012" s="248"/>
      <c r="H1012" s="249"/>
      <c r="I1012" s="262"/>
      <c r="J1012" s="262"/>
      <c r="K1012" s="217"/>
      <c r="L1012" s="220"/>
      <c r="M1012" s="220"/>
      <c r="N1012" s="220"/>
      <c r="O1012" s="220"/>
      <c r="P1012" s="210">
        <f t="shared" si="47"/>
        <v>1045</v>
      </c>
    </row>
    <row r="1013" spans="1:16" x14ac:dyDescent="0.2">
      <c r="A1013" s="216">
        <v>1013</v>
      </c>
      <c r="B1013" s="255">
        <v>75.11</v>
      </c>
      <c r="C1013" s="210">
        <f>'soust.uk.JMK př.č.2'!$O$75+'soust.uk.JMK př.č.2'!$P$75</f>
        <v>18172</v>
      </c>
      <c r="D1013" s="210">
        <f>'soust.uk.JMK př.č.2'!$L$75</f>
        <v>72</v>
      </c>
      <c r="E1013" s="210">
        <f t="shared" si="45"/>
        <v>4020</v>
      </c>
      <c r="F1013" s="210">
        <f t="shared" si="46"/>
        <v>2903</v>
      </c>
      <c r="G1013" s="248"/>
      <c r="H1013" s="249"/>
      <c r="I1013" s="262"/>
      <c r="J1013" s="262"/>
      <c r="K1013" s="217"/>
      <c r="L1013" s="220"/>
      <c r="M1013" s="220"/>
      <c r="N1013" s="220"/>
      <c r="O1013" s="220"/>
      <c r="P1013" s="210">
        <f t="shared" si="47"/>
        <v>1045</v>
      </c>
    </row>
    <row r="1014" spans="1:16" x14ac:dyDescent="0.2">
      <c r="A1014" s="216">
        <v>1014</v>
      </c>
      <c r="B1014" s="255">
        <v>75.12</v>
      </c>
      <c r="C1014" s="210">
        <f>'soust.uk.JMK př.č.2'!$O$75+'soust.uk.JMK př.č.2'!$P$75</f>
        <v>18172</v>
      </c>
      <c r="D1014" s="210">
        <f>'soust.uk.JMK př.č.2'!$L$75</f>
        <v>72</v>
      </c>
      <c r="E1014" s="210">
        <f t="shared" si="45"/>
        <v>4020</v>
      </c>
      <c r="F1014" s="210">
        <f t="shared" si="46"/>
        <v>2903</v>
      </c>
      <c r="G1014" s="248"/>
      <c r="H1014" s="249"/>
      <c r="I1014" s="262"/>
      <c r="J1014" s="262"/>
      <c r="K1014" s="217"/>
      <c r="L1014" s="220"/>
      <c r="M1014" s="220"/>
      <c r="N1014" s="220"/>
      <c r="O1014" s="220"/>
      <c r="P1014" s="210">
        <f t="shared" si="47"/>
        <v>1045</v>
      </c>
    </row>
    <row r="1015" spans="1:16" x14ac:dyDescent="0.2">
      <c r="A1015" s="216">
        <v>1015</v>
      </c>
      <c r="B1015" s="255">
        <v>75.14</v>
      </c>
      <c r="C1015" s="210">
        <f>'soust.uk.JMK př.č.2'!$O$75+'soust.uk.JMK př.č.2'!$P$75</f>
        <v>18172</v>
      </c>
      <c r="D1015" s="210">
        <f>'soust.uk.JMK př.č.2'!$L$75</f>
        <v>72</v>
      </c>
      <c r="E1015" s="210">
        <f t="shared" si="45"/>
        <v>4019</v>
      </c>
      <c r="F1015" s="210">
        <f t="shared" si="46"/>
        <v>2902</v>
      </c>
      <c r="G1015" s="248"/>
      <c r="H1015" s="249"/>
      <c r="I1015" s="262"/>
      <c r="J1015" s="262"/>
      <c r="K1015" s="217"/>
      <c r="L1015" s="220"/>
      <c r="M1015" s="220"/>
      <c r="N1015" s="220"/>
      <c r="O1015" s="220"/>
      <c r="P1015" s="210">
        <f t="shared" si="47"/>
        <v>1045</v>
      </c>
    </row>
    <row r="1016" spans="1:16" x14ac:dyDescent="0.2">
      <c r="A1016" s="216">
        <v>1016</v>
      </c>
      <c r="B1016" s="255">
        <v>75.150000000000006</v>
      </c>
      <c r="C1016" s="210">
        <f>'soust.uk.JMK př.č.2'!$O$75+'soust.uk.JMK př.č.2'!$P$75</f>
        <v>18172</v>
      </c>
      <c r="D1016" s="210">
        <f>'soust.uk.JMK př.č.2'!$L$75</f>
        <v>72</v>
      </c>
      <c r="E1016" s="210">
        <f t="shared" si="45"/>
        <v>4019</v>
      </c>
      <c r="F1016" s="210">
        <f t="shared" si="46"/>
        <v>2902</v>
      </c>
      <c r="G1016" s="248"/>
      <c r="H1016" s="249"/>
      <c r="I1016" s="262"/>
      <c r="J1016" s="262"/>
      <c r="K1016" s="217"/>
      <c r="L1016" s="220"/>
      <c r="M1016" s="220"/>
      <c r="N1016" s="220"/>
      <c r="O1016" s="220"/>
      <c r="P1016" s="210">
        <f t="shared" si="47"/>
        <v>1045</v>
      </c>
    </row>
    <row r="1017" spans="1:16" x14ac:dyDescent="0.2">
      <c r="A1017" s="216">
        <v>1017</v>
      </c>
      <c r="B1017" s="255">
        <v>75.16</v>
      </c>
      <c r="C1017" s="210">
        <f>'soust.uk.JMK př.č.2'!$O$75+'soust.uk.JMK př.č.2'!$P$75</f>
        <v>18172</v>
      </c>
      <c r="D1017" s="210">
        <f>'soust.uk.JMK př.č.2'!$L$75</f>
        <v>72</v>
      </c>
      <c r="E1017" s="210">
        <f t="shared" si="45"/>
        <v>4017</v>
      </c>
      <c r="F1017" s="210">
        <f t="shared" si="46"/>
        <v>2901</v>
      </c>
      <c r="G1017" s="248"/>
      <c r="H1017" s="249"/>
      <c r="I1017" s="262"/>
      <c r="J1017" s="262"/>
      <c r="K1017" s="217"/>
      <c r="L1017" s="220"/>
      <c r="M1017" s="220"/>
      <c r="N1017" s="220"/>
      <c r="O1017" s="220"/>
      <c r="P1017" s="210">
        <f t="shared" si="47"/>
        <v>1044</v>
      </c>
    </row>
    <row r="1018" spans="1:16" x14ac:dyDescent="0.2">
      <c r="A1018" s="216">
        <v>1018</v>
      </c>
      <c r="B1018" s="255">
        <v>75.180000000000007</v>
      </c>
      <c r="C1018" s="210">
        <f>'soust.uk.JMK př.č.2'!$O$75+'soust.uk.JMK př.č.2'!$P$75</f>
        <v>18172</v>
      </c>
      <c r="D1018" s="210">
        <f>'soust.uk.JMK př.č.2'!$L$75</f>
        <v>72</v>
      </c>
      <c r="E1018" s="210">
        <f t="shared" si="45"/>
        <v>4017</v>
      </c>
      <c r="F1018" s="210">
        <f t="shared" si="46"/>
        <v>2901</v>
      </c>
      <c r="G1018" s="248"/>
      <c r="H1018" s="249"/>
      <c r="I1018" s="262"/>
      <c r="J1018" s="262"/>
      <c r="K1018" s="217"/>
      <c r="L1018" s="220"/>
      <c r="M1018" s="220"/>
      <c r="N1018" s="220"/>
      <c r="O1018" s="220"/>
      <c r="P1018" s="210">
        <f t="shared" si="47"/>
        <v>1044</v>
      </c>
    </row>
    <row r="1019" spans="1:16" x14ac:dyDescent="0.2">
      <c r="A1019" s="216">
        <v>1019</v>
      </c>
      <c r="B1019" s="255">
        <v>75.19</v>
      </c>
      <c r="C1019" s="210">
        <f>'soust.uk.JMK př.č.2'!$O$75+'soust.uk.JMK př.č.2'!$P$75</f>
        <v>18172</v>
      </c>
      <c r="D1019" s="210">
        <f>'soust.uk.JMK př.č.2'!$L$75</f>
        <v>72</v>
      </c>
      <c r="E1019" s="210">
        <f t="shared" si="45"/>
        <v>4016</v>
      </c>
      <c r="F1019" s="210">
        <f t="shared" si="46"/>
        <v>2900</v>
      </c>
      <c r="G1019" s="248"/>
      <c r="H1019" s="249"/>
      <c r="I1019" s="262"/>
      <c r="J1019" s="262"/>
      <c r="K1019" s="217"/>
      <c r="L1019" s="220"/>
      <c r="M1019" s="220"/>
      <c r="N1019" s="220"/>
      <c r="O1019" s="220"/>
      <c r="P1019" s="210">
        <f t="shared" si="47"/>
        <v>1044</v>
      </c>
    </row>
    <row r="1020" spans="1:16" x14ac:dyDescent="0.2">
      <c r="A1020" s="216">
        <v>1020</v>
      </c>
      <c r="B1020" s="255">
        <v>75.2</v>
      </c>
      <c r="C1020" s="210">
        <f>'soust.uk.JMK př.č.2'!$O$75+'soust.uk.JMK př.č.2'!$P$75</f>
        <v>18172</v>
      </c>
      <c r="D1020" s="210">
        <f>'soust.uk.JMK př.č.2'!$L$75</f>
        <v>72</v>
      </c>
      <c r="E1020" s="210">
        <f t="shared" si="45"/>
        <v>4016</v>
      </c>
      <c r="F1020" s="210">
        <f t="shared" si="46"/>
        <v>2900</v>
      </c>
      <c r="G1020" s="248"/>
      <c r="H1020" s="249"/>
      <c r="I1020" s="262"/>
      <c r="J1020" s="262"/>
      <c r="K1020" s="217"/>
      <c r="L1020" s="220"/>
      <c r="M1020" s="220"/>
      <c r="N1020" s="220"/>
      <c r="O1020" s="220"/>
      <c r="P1020" s="210">
        <f t="shared" si="47"/>
        <v>1044</v>
      </c>
    </row>
    <row r="1021" spans="1:16" x14ac:dyDescent="0.2">
      <c r="A1021" s="216">
        <v>1021</v>
      </c>
      <c r="B1021" s="255">
        <v>75.22</v>
      </c>
      <c r="C1021" s="210">
        <f>'soust.uk.JMK př.č.2'!$O$75+'soust.uk.JMK př.č.2'!$P$75</f>
        <v>18172</v>
      </c>
      <c r="D1021" s="210">
        <f>'soust.uk.JMK př.č.2'!$L$75</f>
        <v>72</v>
      </c>
      <c r="E1021" s="210">
        <f t="shared" si="45"/>
        <v>4015</v>
      </c>
      <c r="F1021" s="210">
        <f t="shared" si="46"/>
        <v>2899</v>
      </c>
      <c r="G1021" s="248"/>
      <c r="H1021" s="249"/>
      <c r="I1021" s="262"/>
      <c r="J1021" s="262"/>
      <c r="K1021" s="217"/>
      <c r="L1021" s="220"/>
      <c r="M1021" s="220"/>
      <c r="N1021" s="220"/>
      <c r="O1021" s="220"/>
      <c r="P1021" s="210">
        <f t="shared" si="47"/>
        <v>1044</v>
      </c>
    </row>
    <row r="1022" spans="1:16" x14ac:dyDescent="0.2">
      <c r="A1022" s="216">
        <v>1022</v>
      </c>
      <c r="B1022" s="255">
        <v>75.23</v>
      </c>
      <c r="C1022" s="210">
        <f>'soust.uk.JMK př.č.2'!$O$75+'soust.uk.JMK př.č.2'!$P$75</f>
        <v>18172</v>
      </c>
      <c r="D1022" s="210">
        <f>'soust.uk.JMK př.č.2'!$L$75</f>
        <v>72</v>
      </c>
      <c r="E1022" s="210">
        <f t="shared" si="45"/>
        <v>4015</v>
      </c>
      <c r="F1022" s="210">
        <f t="shared" si="46"/>
        <v>2899</v>
      </c>
      <c r="G1022" s="248"/>
      <c r="H1022" s="249"/>
      <c r="I1022" s="262"/>
      <c r="J1022" s="262"/>
      <c r="K1022" s="217"/>
      <c r="L1022" s="220"/>
      <c r="M1022" s="220"/>
      <c r="N1022" s="220"/>
      <c r="O1022" s="220"/>
      <c r="P1022" s="210">
        <f t="shared" si="47"/>
        <v>1044</v>
      </c>
    </row>
    <row r="1023" spans="1:16" x14ac:dyDescent="0.2">
      <c r="A1023" s="216">
        <v>1023</v>
      </c>
      <c r="B1023" s="255">
        <v>75.239999999999995</v>
      </c>
      <c r="C1023" s="210">
        <f>'soust.uk.JMK př.č.2'!$O$75+'soust.uk.JMK př.č.2'!$P$75</f>
        <v>18172</v>
      </c>
      <c r="D1023" s="210">
        <f>'soust.uk.JMK př.č.2'!$L$75</f>
        <v>72</v>
      </c>
      <c r="E1023" s="210">
        <f t="shared" si="45"/>
        <v>4013</v>
      </c>
      <c r="F1023" s="210">
        <f t="shared" si="46"/>
        <v>2898</v>
      </c>
      <c r="G1023" s="248"/>
      <c r="H1023" s="249"/>
      <c r="I1023" s="262"/>
      <c r="J1023" s="262"/>
      <c r="K1023" s="217"/>
      <c r="L1023" s="220"/>
      <c r="M1023" s="220"/>
      <c r="N1023" s="220"/>
      <c r="O1023" s="220"/>
      <c r="P1023" s="210">
        <f t="shared" si="47"/>
        <v>1043</v>
      </c>
    </row>
    <row r="1024" spans="1:16" x14ac:dyDescent="0.2">
      <c r="A1024" s="216">
        <v>1024</v>
      </c>
      <c r="B1024" s="255">
        <v>75.260000000000005</v>
      </c>
      <c r="C1024" s="210">
        <f>'soust.uk.JMK př.č.2'!$O$75+'soust.uk.JMK př.č.2'!$P$75</f>
        <v>18172</v>
      </c>
      <c r="D1024" s="210">
        <f>'soust.uk.JMK př.č.2'!$L$75</f>
        <v>72</v>
      </c>
      <c r="E1024" s="210">
        <f t="shared" si="45"/>
        <v>4012</v>
      </c>
      <c r="F1024" s="210">
        <f t="shared" si="46"/>
        <v>2897</v>
      </c>
      <c r="G1024" s="248"/>
      <c r="H1024" s="249"/>
      <c r="I1024" s="262"/>
      <c r="J1024" s="262"/>
      <c r="K1024" s="217"/>
      <c r="L1024" s="220"/>
      <c r="M1024" s="220"/>
      <c r="N1024" s="220"/>
      <c r="O1024" s="220"/>
      <c r="P1024" s="210">
        <f t="shared" si="47"/>
        <v>1043</v>
      </c>
    </row>
    <row r="1025" spans="1:16" x14ac:dyDescent="0.2">
      <c r="A1025" s="216">
        <v>1025</v>
      </c>
      <c r="B1025" s="255">
        <v>75.27</v>
      </c>
      <c r="C1025" s="210">
        <f>'soust.uk.JMK př.č.2'!$O$75+'soust.uk.JMK př.č.2'!$P$75</f>
        <v>18172</v>
      </c>
      <c r="D1025" s="210">
        <f>'soust.uk.JMK př.č.2'!$L$75</f>
        <v>72</v>
      </c>
      <c r="E1025" s="210">
        <f t="shared" si="45"/>
        <v>4012</v>
      </c>
      <c r="F1025" s="210">
        <f t="shared" si="46"/>
        <v>2897</v>
      </c>
      <c r="G1025" s="248"/>
      <c r="H1025" s="249"/>
      <c r="I1025" s="262"/>
      <c r="J1025" s="262"/>
      <c r="K1025" s="217"/>
      <c r="L1025" s="220"/>
      <c r="M1025" s="220"/>
      <c r="N1025" s="220"/>
      <c r="O1025" s="220"/>
      <c r="P1025" s="210">
        <f t="shared" si="47"/>
        <v>1043</v>
      </c>
    </row>
    <row r="1026" spans="1:16" x14ac:dyDescent="0.2">
      <c r="A1026" s="216">
        <v>1026</v>
      </c>
      <c r="B1026" s="255">
        <v>75.290000000000006</v>
      </c>
      <c r="C1026" s="210">
        <f>'soust.uk.JMK př.č.2'!$O$75+'soust.uk.JMK př.č.2'!$P$75</f>
        <v>18172</v>
      </c>
      <c r="D1026" s="210">
        <f>'soust.uk.JMK př.č.2'!$L$75</f>
        <v>72</v>
      </c>
      <c r="E1026" s="210">
        <f t="shared" si="45"/>
        <v>4011</v>
      </c>
      <c r="F1026" s="210">
        <f t="shared" si="46"/>
        <v>2896</v>
      </c>
      <c r="G1026" s="248"/>
      <c r="H1026" s="249"/>
      <c r="I1026" s="262"/>
      <c r="J1026" s="262"/>
      <c r="K1026" s="217"/>
      <c r="L1026" s="220"/>
      <c r="M1026" s="220"/>
      <c r="N1026" s="220"/>
      <c r="O1026" s="220"/>
      <c r="P1026" s="210">
        <f t="shared" si="47"/>
        <v>1043</v>
      </c>
    </row>
    <row r="1027" spans="1:16" x14ac:dyDescent="0.2">
      <c r="A1027" s="216">
        <v>1027</v>
      </c>
      <c r="B1027" s="255">
        <v>75.3</v>
      </c>
      <c r="C1027" s="210">
        <f>'soust.uk.JMK př.č.2'!$O$75+'soust.uk.JMK př.č.2'!$P$75</f>
        <v>18172</v>
      </c>
      <c r="D1027" s="210">
        <f>'soust.uk.JMK př.č.2'!$L$75</f>
        <v>72</v>
      </c>
      <c r="E1027" s="210">
        <f t="shared" si="45"/>
        <v>4011</v>
      </c>
      <c r="F1027" s="210">
        <f t="shared" si="46"/>
        <v>2896</v>
      </c>
      <c r="G1027" s="248"/>
      <c r="H1027" s="249"/>
      <c r="I1027" s="262"/>
      <c r="J1027" s="262"/>
      <c r="K1027" s="217"/>
      <c r="L1027" s="220"/>
      <c r="M1027" s="220"/>
      <c r="N1027" s="220"/>
      <c r="O1027" s="220"/>
      <c r="P1027" s="210">
        <f t="shared" si="47"/>
        <v>1043</v>
      </c>
    </row>
    <row r="1028" spans="1:16" x14ac:dyDescent="0.2">
      <c r="A1028" s="216">
        <v>1028</v>
      </c>
      <c r="B1028" s="255">
        <v>75.31</v>
      </c>
      <c r="C1028" s="210">
        <f>'soust.uk.JMK př.č.2'!$O$75+'soust.uk.JMK př.č.2'!$P$75</f>
        <v>18172</v>
      </c>
      <c r="D1028" s="210">
        <f>'soust.uk.JMK př.č.2'!$L$75</f>
        <v>72</v>
      </c>
      <c r="E1028" s="210">
        <f t="shared" si="45"/>
        <v>4011</v>
      </c>
      <c r="F1028" s="210">
        <f t="shared" si="46"/>
        <v>2896</v>
      </c>
      <c r="G1028" s="248"/>
      <c r="H1028" s="249"/>
      <c r="I1028" s="262"/>
      <c r="J1028" s="262"/>
      <c r="K1028" s="217"/>
      <c r="L1028" s="220"/>
      <c r="M1028" s="220"/>
      <c r="N1028" s="220"/>
      <c r="O1028" s="220"/>
      <c r="P1028" s="210">
        <f t="shared" si="47"/>
        <v>1043</v>
      </c>
    </row>
    <row r="1029" spans="1:16" x14ac:dyDescent="0.2">
      <c r="A1029" s="216">
        <v>1029</v>
      </c>
      <c r="B1029" s="255">
        <v>75.33</v>
      </c>
      <c r="C1029" s="210">
        <f>'soust.uk.JMK př.č.2'!$O$75+'soust.uk.JMK př.č.2'!$P$75</f>
        <v>18172</v>
      </c>
      <c r="D1029" s="210">
        <f>'soust.uk.JMK př.č.2'!$L$75</f>
        <v>72</v>
      </c>
      <c r="E1029" s="210">
        <f t="shared" si="45"/>
        <v>4009</v>
      </c>
      <c r="F1029" s="210">
        <f t="shared" si="46"/>
        <v>2895</v>
      </c>
      <c r="G1029" s="248"/>
      <c r="H1029" s="249"/>
      <c r="I1029" s="262"/>
      <c r="J1029" s="262"/>
      <c r="K1029" s="217"/>
      <c r="L1029" s="220"/>
      <c r="M1029" s="220"/>
      <c r="N1029" s="220"/>
      <c r="O1029" s="220"/>
      <c r="P1029" s="210">
        <f t="shared" si="47"/>
        <v>1042</v>
      </c>
    </row>
    <row r="1030" spans="1:16" x14ac:dyDescent="0.2">
      <c r="A1030" s="216">
        <v>1030</v>
      </c>
      <c r="B1030" s="255">
        <v>75.34</v>
      </c>
      <c r="C1030" s="210">
        <f>'soust.uk.JMK př.č.2'!$O$75+'soust.uk.JMK př.č.2'!$P$75</f>
        <v>18172</v>
      </c>
      <c r="D1030" s="210">
        <f>'soust.uk.JMK př.č.2'!$L$75</f>
        <v>72</v>
      </c>
      <c r="E1030" s="210">
        <f t="shared" si="45"/>
        <v>4008</v>
      </c>
      <c r="F1030" s="210">
        <f t="shared" si="46"/>
        <v>2894</v>
      </c>
      <c r="G1030" s="248"/>
      <c r="H1030" s="249"/>
      <c r="I1030" s="262"/>
      <c r="J1030" s="262"/>
      <c r="K1030" s="217"/>
      <c r="L1030" s="220"/>
      <c r="M1030" s="220"/>
      <c r="N1030" s="220"/>
      <c r="O1030" s="220"/>
      <c r="P1030" s="210">
        <f t="shared" si="47"/>
        <v>1042</v>
      </c>
    </row>
    <row r="1031" spans="1:16" x14ac:dyDescent="0.2">
      <c r="A1031" s="216">
        <v>1031</v>
      </c>
      <c r="B1031" s="255">
        <v>75.349999999999994</v>
      </c>
      <c r="C1031" s="210">
        <f>'soust.uk.JMK př.č.2'!$O$75+'soust.uk.JMK př.č.2'!$P$75</f>
        <v>18172</v>
      </c>
      <c r="D1031" s="210">
        <f>'soust.uk.JMK př.č.2'!$L$75</f>
        <v>72</v>
      </c>
      <c r="E1031" s="210">
        <f t="shared" si="45"/>
        <v>4008</v>
      </c>
      <c r="F1031" s="210">
        <f t="shared" si="46"/>
        <v>2894</v>
      </c>
      <c r="G1031" s="248"/>
      <c r="H1031" s="249"/>
      <c r="I1031" s="262"/>
      <c r="J1031" s="262"/>
      <c r="K1031" s="217"/>
      <c r="L1031" s="220"/>
      <c r="M1031" s="220"/>
      <c r="N1031" s="220"/>
      <c r="O1031" s="220"/>
      <c r="P1031" s="210">
        <f t="shared" si="47"/>
        <v>1042</v>
      </c>
    </row>
    <row r="1032" spans="1:16" x14ac:dyDescent="0.2">
      <c r="A1032" s="216">
        <v>1032</v>
      </c>
      <c r="B1032" s="255">
        <v>75.37</v>
      </c>
      <c r="C1032" s="210">
        <f>'soust.uk.JMK př.č.2'!$O$75+'soust.uk.JMK př.č.2'!$P$75</f>
        <v>18172</v>
      </c>
      <c r="D1032" s="210">
        <f>'soust.uk.JMK př.č.2'!$L$75</f>
        <v>72</v>
      </c>
      <c r="E1032" s="210">
        <f t="shared" si="45"/>
        <v>4006</v>
      </c>
      <c r="F1032" s="210">
        <f t="shared" si="46"/>
        <v>2893</v>
      </c>
      <c r="G1032" s="248"/>
      <c r="H1032" s="249"/>
      <c r="I1032" s="262"/>
      <c r="J1032" s="262"/>
      <c r="K1032" s="217"/>
      <c r="L1032" s="220"/>
      <c r="M1032" s="220"/>
      <c r="N1032" s="220"/>
      <c r="O1032" s="220"/>
      <c r="P1032" s="210">
        <f t="shared" si="47"/>
        <v>1041</v>
      </c>
    </row>
    <row r="1033" spans="1:16" x14ac:dyDescent="0.2">
      <c r="A1033" s="216">
        <v>1033</v>
      </c>
      <c r="B1033" s="255">
        <v>75.38</v>
      </c>
      <c r="C1033" s="210">
        <f>'soust.uk.JMK př.č.2'!$O$75+'soust.uk.JMK př.č.2'!$P$75</f>
        <v>18172</v>
      </c>
      <c r="D1033" s="210">
        <f>'soust.uk.JMK př.č.2'!$L$75</f>
        <v>72</v>
      </c>
      <c r="E1033" s="210">
        <f t="shared" si="45"/>
        <v>4006</v>
      </c>
      <c r="F1033" s="210">
        <f t="shared" si="46"/>
        <v>2893</v>
      </c>
      <c r="G1033" s="248"/>
      <c r="H1033" s="249"/>
      <c r="I1033" s="262"/>
      <c r="J1033" s="262"/>
      <c r="K1033" s="217"/>
      <c r="L1033" s="220"/>
      <c r="M1033" s="220"/>
      <c r="N1033" s="220"/>
      <c r="O1033" s="220"/>
      <c r="P1033" s="210">
        <f t="shared" si="47"/>
        <v>1041</v>
      </c>
    </row>
    <row r="1034" spans="1:16" x14ac:dyDescent="0.2">
      <c r="A1034" s="216">
        <v>1034</v>
      </c>
      <c r="B1034" s="255">
        <v>75.39</v>
      </c>
      <c r="C1034" s="210">
        <f>'soust.uk.JMK př.č.2'!$O$75+'soust.uk.JMK př.č.2'!$P$75</f>
        <v>18172</v>
      </c>
      <c r="D1034" s="210">
        <f>'soust.uk.JMK př.č.2'!$L$75</f>
        <v>72</v>
      </c>
      <c r="E1034" s="210">
        <f t="shared" si="45"/>
        <v>4005</v>
      </c>
      <c r="F1034" s="210">
        <f t="shared" si="46"/>
        <v>2892</v>
      </c>
      <c r="G1034" s="248"/>
      <c r="H1034" s="249"/>
      <c r="I1034" s="262"/>
      <c r="J1034" s="262"/>
      <c r="K1034" s="217"/>
      <c r="L1034" s="220"/>
      <c r="M1034" s="220"/>
      <c r="N1034" s="220"/>
      <c r="O1034" s="220"/>
      <c r="P1034" s="210">
        <f t="shared" si="47"/>
        <v>1041</v>
      </c>
    </row>
    <row r="1035" spans="1:16" x14ac:dyDescent="0.2">
      <c r="A1035" s="216">
        <v>1035</v>
      </c>
      <c r="B1035" s="255">
        <v>75.41</v>
      </c>
      <c r="C1035" s="210">
        <f>'soust.uk.JMK př.č.2'!$O$75+'soust.uk.JMK př.č.2'!$P$75</f>
        <v>18172</v>
      </c>
      <c r="D1035" s="210">
        <f>'soust.uk.JMK př.č.2'!$L$75</f>
        <v>72</v>
      </c>
      <c r="E1035" s="210">
        <f t="shared" si="45"/>
        <v>4005</v>
      </c>
      <c r="F1035" s="210">
        <f t="shared" si="46"/>
        <v>2892</v>
      </c>
      <c r="G1035" s="248"/>
      <c r="H1035" s="249"/>
      <c r="I1035" s="262"/>
      <c r="J1035" s="262"/>
      <c r="K1035" s="217"/>
      <c r="L1035" s="220"/>
      <c r="M1035" s="220"/>
      <c r="N1035" s="220"/>
      <c r="O1035" s="220"/>
      <c r="P1035" s="210">
        <f t="shared" si="47"/>
        <v>1041</v>
      </c>
    </row>
    <row r="1036" spans="1:16" x14ac:dyDescent="0.2">
      <c r="A1036" s="216">
        <v>1036</v>
      </c>
      <c r="B1036" s="255">
        <v>75.42</v>
      </c>
      <c r="C1036" s="210">
        <f>'soust.uk.JMK př.č.2'!$O$75+'soust.uk.JMK př.č.2'!$P$75</f>
        <v>18172</v>
      </c>
      <c r="D1036" s="210">
        <f>'soust.uk.JMK př.č.2'!$L$75</f>
        <v>72</v>
      </c>
      <c r="E1036" s="210">
        <f t="shared" si="45"/>
        <v>4004</v>
      </c>
      <c r="F1036" s="210">
        <f t="shared" si="46"/>
        <v>2891</v>
      </c>
      <c r="G1036" s="248"/>
      <c r="H1036" s="249"/>
      <c r="I1036" s="262"/>
      <c r="J1036" s="262"/>
      <c r="K1036" s="217"/>
      <c r="L1036" s="220"/>
      <c r="M1036" s="220"/>
      <c r="N1036" s="220"/>
      <c r="O1036" s="220"/>
      <c r="P1036" s="210">
        <f t="shared" si="47"/>
        <v>1041</v>
      </c>
    </row>
    <row r="1037" spans="1:16" x14ac:dyDescent="0.2">
      <c r="A1037" s="216">
        <v>1037</v>
      </c>
      <c r="B1037" s="255">
        <v>75.430000000000007</v>
      </c>
      <c r="C1037" s="210">
        <f>'soust.uk.JMK př.č.2'!$O$75+'soust.uk.JMK př.č.2'!$P$75</f>
        <v>18172</v>
      </c>
      <c r="D1037" s="210">
        <f>'soust.uk.JMK př.č.2'!$L$75</f>
        <v>72</v>
      </c>
      <c r="E1037" s="210">
        <f t="shared" si="45"/>
        <v>4004</v>
      </c>
      <c r="F1037" s="210">
        <f t="shared" si="46"/>
        <v>2891</v>
      </c>
      <c r="G1037" s="248"/>
      <c r="H1037" s="249"/>
      <c r="I1037" s="262"/>
      <c r="J1037" s="262"/>
      <c r="K1037" s="217"/>
      <c r="L1037" s="220"/>
      <c r="M1037" s="220"/>
      <c r="N1037" s="220"/>
      <c r="O1037" s="220"/>
      <c r="P1037" s="210">
        <f t="shared" si="47"/>
        <v>1041</v>
      </c>
    </row>
    <row r="1038" spans="1:16" x14ac:dyDescent="0.2">
      <c r="A1038" s="216">
        <v>1038</v>
      </c>
      <c r="B1038" s="255">
        <v>75.45</v>
      </c>
      <c r="C1038" s="210">
        <f>'soust.uk.JMK př.č.2'!$O$75+'soust.uk.JMK př.č.2'!$P$75</f>
        <v>18172</v>
      </c>
      <c r="D1038" s="210">
        <f>'soust.uk.JMK př.č.2'!$L$75</f>
        <v>72</v>
      </c>
      <c r="E1038" s="210">
        <f t="shared" ref="E1038:E1101" si="48">SUM(F1038,P1038,D1038)</f>
        <v>4002</v>
      </c>
      <c r="F1038" s="210">
        <f t="shared" si="46"/>
        <v>2890</v>
      </c>
      <c r="G1038" s="248"/>
      <c r="H1038" s="249"/>
      <c r="I1038" s="262"/>
      <c r="J1038" s="262"/>
      <c r="K1038" s="217"/>
      <c r="L1038" s="220"/>
      <c r="M1038" s="220"/>
      <c r="N1038" s="220"/>
      <c r="O1038" s="220"/>
      <c r="P1038" s="210">
        <f t="shared" si="47"/>
        <v>1040</v>
      </c>
    </row>
    <row r="1039" spans="1:16" x14ac:dyDescent="0.2">
      <c r="A1039" s="216">
        <v>1039</v>
      </c>
      <c r="B1039" s="255">
        <v>75.459999999999994</v>
      </c>
      <c r="C1039" s="210">
        <f>'soust.uk.JMK př.č.2'!$O$75+'soust.uk.JMK př.č.2'!$P$75</f>
        <v>18172</v>
      </c>
      <c r="D1039" s="210">
        <f>'soust.uk.JMK př.č.2'!$L$75</f>
        <v>72</v>
      </c>
      <c r="E1039" s="210">
        <f t="shared" si="48"/>
        <v>4002</v>
      </c>
      <c r="F1039" s="210">
        <f t="shared" ref="F1039:F1102" si="49">ROUND(1/B1039*C1039*12,0)</f>
        <v>2890</v>
      </c>
      <c r="G1039" s="248"/>
      <c r="H1039" s="249"/>
      <c r="I1039" s="262"/>
      <c r="J1039" s="262"/>
      <c r="K1039" s="217"/>
      <c r="L1039" s="220"/>
      <c r="M1039" s="220"/>
      <c r="N1039" s="220"/>
      <c r="O1039" s="220"/>
      <c r="P1039" s="210">
        <f t="shared" ref="P1039:P1102" si="50">ROUND((F1039*36%),0)</f>
        <v>1040</v>
      </c>
    </row>
    <row r="1040" spans="1:16" x14ac:dyDescent="0.2">
      <c r="A1040" s="216">
        <v>1040</v>
      </c>
      <c r="B1040" s="255">
        <v>75.47</v>
      </c>
      <c r="C1040" s="210">
        <f>'soust.uk.JMK př.č.2'!$O$75+'soust.uk.JMK př.č.2'!$P$75</f>
        <v>18172</v>
      </c>
      <c r="D1040" s="210">
        <f>'soust.uk.JMK př.č.2'!$L$75</f>
        <v>72</v>
      </c>
      <c r="E1040" s="210">
        <f t="shared" si="48"/>
        <v>4001</v>
      </c>
      <c r="F1040" s="210">
        <f t="shared" si="49"/>
        <v>2889</v>
      </c>
      <c r="G1040" s="248"/>
      <c r="H1040" s="249"/>
      <c r="I1040" s="262"/>
      <c r="J1040" s="262"/>
      <c r="K1040" s="217"/>
      <c r="L1040" s="220"/>
      <c r="M1040" s="220"/>
      <c r="N1040" s="220"/>
      <c r="O1040" s="220"/>
      <c r="P1040" s="210">
        <f t="shared" si="50"/>
        <v>1040</v>
      </c>
    </row>
    <row r="1041" spans="1:16" x14ac:dyDescent="0.2">
      <c r="A1041" s="216">
        <v>1041</v>
      </c>
      <c r="B1041" s="255">
        <v>75.489999999999995</v>
      </c>
      <c r="C1041" s="210">
        <f>'soust.uk.JMK př.č.2'!$O$75+'soust.uk.JMK př.č.2'!$P$75</f>
        <v>18172</v>
      </c>
      <c r="D1041" s="210">
        <f>'soust.uk.JMK př.č.2'!$L$75</f>
        <v>72</v>
      </c>
      <c r="E1041" s="210">
        <f t="shared" si="48"/>
        <v>4001</v>
      </c>
      <c r="F1041" s="210">
        <f t="shared" si="49"/>
        <v>2889</v>
      </c>
      <c r="G1041" s="248"/>
      <c r="H1041" s="249"/>
      <c r="I1041" s="262"/>
      <c r="J1041" s="262"/>
      <c r="K1041" s="217"/>
      <c r="L1041" s="220"/>
      <c r="M1041" s="220"/>
      <c r="N1041" s="220"/>
      <c r="O1041" s="220"/>
      <c r="P1041" s="210">
        <f t="shared" si="50"/>
        <v>1040</v>
      </c>
    </row>
    <row r="1042" spans="1:16" x14ac:dyDescent="0.2">
      <c r="A1042" s="216">
        <v>1042</v>
      </c>
      <c r="B1042" s="255">
        <v>75.5</v>
      </c>
      <c r="C1042" s="210">
        <f>'soust.uk.JMK př.č.2'!$O$75+'soust.uk.JMK př.č.2'!$P$75</f>
        <v>18172</v>
      </c>
      <c r="D1042" s="210">
        <f>'soust.uk.JMK př.č.2'!$L$75</f>
        <v>72</v>
      </c>
      <c r="E1042" s="210">
        <f t="shared" si="48"/>
        <v>4000</v>
      </c>
      <c r="F1042" s="210">
        <f t="shared" si="49"/>
        <v>2888</v>
      </c>
      <c r="G1042" s="248"/>
      <c r="H1042" s="249"/>
      <c r="I1042" s="262"/>
      <c r="J1042" s="262"/>
      <c r="K1042" s="217"/>
      <c r="L1042" s="220"/>
      <c r="M1042" s="220"/>
      <c r="N1042" s="220"/>
      <c r="O1042" s="220"/>
      <c r="P1042" s="210">
        <f t="shared" si="50"/>
        <v>1040</v>
      </c>
    </row>
    <row r="1043" spans="1:16" x14ac:dyDescent="0.2">
      <c r="A1043" s="216">
        <v>1043</v>
      </c>
      <c r="B1043" s="255">
        <v>75.510000000000005</v>
      </c>
      <c r="C1043" s="210">
        <f>'soust.uk.JMK př.č.2'!$O$75+'soust.uk.JMK př.č.2'!$P$75</f>
        <v>18172</v>
      </c>
      <c r="D1043" s="210">
        <f>'soust.uk.JMK př.č.2'!$L$75</f>
        <v>72</v>
      </c>
      <c r="E1043" s="210">
        <f t="shared" si="48"/>
        <v>4000</v>
      </c>
      <c r="F1043" s="210">
        <f t="shared" si="49"/>
        <v>2888</v>
      </c>
      <c r="G1043" s="248"/>
      <c r="H1043" s="249"/>
      <c r="I1043" s="262"/>
      <c r="J1043" s="262"/>
      <c r="K1043" s="217"/>
      <c r="L1043" s="220"/>
      <c r="M1043" s="220"/>
      <c r="N1043" s="220"/>
      <c r="O1043" s="220"/>
      <c r="P1043" s="210">
        <f t="shared" si="50"/>
        <v>1040</v>
      </c>
    </row>
    <row r="1044" spans="1:16" x14ac:dyDescent="0.2">
      <c r="A1044" s="216">
        <v>1044</v>
      </c>
      <c r="B1044" s="255">
        <v>75.53</v>
      </c>
      <c r="C1044" s="210">
        <f>'soust.uk.JMK př.č.2'!$O$75+'soust.uk.JMK př.č.2'!$P$75</f>
        <v>18172</v>
      </c>
      <c r="D1044" s="210">
        <f>'soust.uk.JMK př.č.2'!$L$75</f>
        <v>72</v>
      </c>
      <c r="E1044" s="210">
        <f t="shared" si="48"/>
        <v>3998</v>
      </c>
      <c r="F1044" s="210">
        <f t="shared" si="49"/>
        <v>2887</v>
      </c>
      <c r="G1044" s="248"/>
      <c r="H1044" s="249"/>
      <c r="I1044" s="262"/>
      <c r="J1044" s="262"/>
      <c r="K1044" s="217"/>
      <c r="L1044" s="220"/>
      <c r="M1044" s="220"/>
      <c r="N1044" s="220"/>
      <c r="O1044" s="220"/>
      <c r="P1044" s="210">
        <f t="shared" si="50"/>
        <v>1039</v>
      </c>
    </row>
    <row r="1045" spans="1:16" x14ac:dyDescent="0.2">
      <c r="A1045" s="216">
        <v>1045</v>
      </c>
      <c r="B1045" s="255">
        <v>75.540000000000006</v>
      </c>
      <c r="C1045" s="210">
        <f>'soust.uk.JMK př.č.2'!$O$75+'soust.uk.JMK př.č.2'!$P$75</f>
        <v>18172</v>
      </c>
      <c r="D1045" s="210">
        <f>'soust.uk.JMK př.č.2'!$L$75</f>
        <v>72</v>
      </c>
      <c r="E1045" s="210">
        <f t="shared" si="48"/>
        <v>3998</v>
      </c>
      <c r="F1045" s="210">
        <f t="shared" si="49"/>
        <v>2887</v>
      </c>
      <c r="G1045" s="248"/>
      <c r="H1045" s="249"/>
      <c r="I1045" s="262"/>
      <c r="J1045" s="262"/>
      <c r="K1045" s="217"/>
      <c r="L1045" s="220"/>
      <c r="M1045" s="220"/>
      <c r="N1045" s="220"/>
      <c r="O1045" s="220"/>
      <c r="P1045" s="210">
        <f t="shared" si="50"/>
        <v>1039</v>
      </c>
    </row>
    <row r="1046" spans="1:16" x14ac:dyDescent="0.2">
      <c r="A1046" s="216">
        <v>1046</v>
      </c>
      <c r="B1046" s="255">
        <v>75.55</v>
      </c>
      <c r="C1046" s="210">
        <f>'soust.uk.JMK př.č.2'!$O$75+'soust.uk.JMK př.č.2'!$P$75</f>
        <v>18172</v>
      </c>
      <c r="D1046" s="210">
        <f>'soust.uk.JMK př.č.2'!$L$75</f>
        <v>72</v>
      </c>
      <c r="E1046" s="210">
        <f t="shared" si="48"/>
        <v>3997</v>
      </c>
      <c r="F1046" s="210">
        <f t="shared" si="49"/>
        <v>2886</v>
      </c>
      <c r="G1046" s="248"/>
      <c r="H1046" s="249"/>
      <c r="I1046" s="262"/>
      <c r="J1046" s="262"/>
      <c r="K1046" s="217"/>
      <c r="L1046" s="220"/>
      <c r="M1046" s="220"/>
      <c r="N1046" s="220"/>
      <c r="O1046" s="220"/>
      <c r="P1046" s="210">
        <f t="shared" si="50"/>
        <v>1039</v>
      </c>
    </row>
    <row r="1047" spans="1:16" x14ac:dyDescent="0.2">
      <c r="A1047" s="216">
        <v>1047</v>
      </c>
      <c r="B1047" s="255">
        <v>75.569999999999993</v>
      </c>
      <c r="C1047" s="210">
        <f>'soust.uk.JMK př.č.2'!$O$75+'soust.uk.JMK př.č.2'!$P$75</f>
        <v>18172</v>
      </c>
      <c r="D1047" s="210">
        <f>'soust.uk.JMK př.č.2'!$L$75</f>
        <v>72</v>
      </c>
      <c r="E1047" s="210">
        <f t="shared" si="48"/>
        <v>3997</v>
      </c>
      <c r="F1047" s="210">
        <f t="shared" si="49"/>
        <v>2886</v>
      </c>
      <c r="G1047" s="248"/>
      <c r="H1047" s="249"/>
      <c r="I1047" s="262"/>
      <c r="J1047" s="262"/>
      <c r="K1047" s="217"/>
      <c r="L1047" s="220"/>
      <c r="M1047" s="220"/>
      <c r="N1047" s="220"/>
      <c r="O1047" s="220"/>
      <c r="P1047" s="210">
        <f t="shared" si="50"/>
        <v>1039</v>
      </c>
    </row>
    <row r="1048" spans="1:16" x14ac:dyDescent="0.2">
      <c r="A1048" s="216">
        <v>1048</v>
      </c>
      <c r="B1048" s="255">
        <v>75.58</v>
      </c>
      <c r="C1048" s="210">
        <f>'soust.uk.JMK př.č.2'!$O$75+'soust.uk.JMK př.č.2'!$P$75</f>
        <v>18172</v>
      </c>
      <c r="D1048" s="210">
        <f>'soust.uk.JMK př.č.2'!$L$75</f>
        <v>72</v>
      </c>
      <c r="E1048" s="210">
        <f t="shared" si="48"/>
        <v>3996</v>
      </c>
      <c r="F1048" s="210">
        <f t="shared" si="49"/>
        <v>2885</v>
      </c>
      <c r="G1048" s="248"/>
      <c r="H1048" s="249"/>
      <c r="I1048" s="262"/>
      <c r="J1048" s="262"/>
      <c r="K1048" s="217"/>
      <c r="L1048" s="220"/>
      <c r="M1048" s="220"/>
      <c r="N1048" s="220"/>
      <c r="O1048" s="220"/>
      <c r="P1048" s="210">
        <f t="shared" si="50"/>
        <v>1039</v>
      </c>
    </row>
    <row r="1049" spans="1:16" x14ac:dyDescent="0.2">
      <c r="A1049" s="216">
        <v>1049</v>
      </c>
      <c r="B1049" s="255">
        <v>75.59</v>
      </c>
      <c r="C1049" s="210">
        <f>'soust.uk.JMK př.č.2'!$O$75+'soust.uk.JMK př.č.2'!$P$75</f>
        <v>18172</v>
      </c>
      <c r="D1049" s="210">
        <f>'soust.uk.JMK př.č.2'!$L$75</f>
        <v>72</v>
      </c>
      <c r="E1049" s="210">
        <f t="shared" si="48"/>
        <v>3996</v>
      </c>
      <c r="F1049" s="210">
        <f t="shared" si="49"/>
        <v>2885</v>
      </c>
      <c r="G1049" s="248"/>
      <c r="H1049" s="249"/>
      <c r="I1049" s="262"/>
      <c r="J1049" s="262"/>
      <c r="K1049" s="217"/>
      <c r="L1049" s="220"/>
      <c r="M1049" s="220"/>
      <c r="N1049" s="220"/>
      <c r="O1049" s="220"/>
      <c r="P1049" s="210">
        <f t="shared" si="50"/>
        <v>1039</v>
      </c>
    </row>
    <row r="1050" spans="1:16" x14ac:dyDescent="0.2">
      <c r="A1050" s="216">
        <v>1050</v>
      </c>
      <c r="B1050" s="255">
        <v>75.61</v>
      </c>
      <c r="C1050" s="210">
        <f>'soust.uk.JMK př.č.2'!$O$75+'soust.uk.JMK př.č.2'!$P$75</f>
        <v>18172</v>
      </c>
      <c r="D1050" s="210">
        <f>'soust.uk.JMK př.č.2'!$L$75</f>
        <v>72</v>
      </c>
      <c r="E1050" s="210">
        <f t="shared" si="48"/>
        <v>3994</v>
      </c>
      <c r="F1050" s="210">
        <f t="shared" si="49"/>
        <v>2884</v>
      </c>
      <c r="G1050" s="248"/>
      <c r="H1050" s="249"/>
      <c r="I1050" s="262"/>
      <c r="J1050" s="262"/>
      <c r="K1050" s="217"/>
      <c r="L1050" s="220"/>
      <c r="M1050" s="220"/>
      <c r="N1050" s="220"/>
      <c r="O1050" s="220"/>
      <c r="P1050" s="210">
        <f t="shared" si="50"/>
        <v>1038</v>
      </c>
    </row>
    <row r="1051" spans="1:16" x14ac:dyDescent="0.2">
      <c r="A1051" s="216">
        <v>1051</v>
      </c>
      <c r="B1051" s="255">
        <v>75.62</v>
      </c>
      <c r="C1051" s="210">
        <f>'soust.uk.JMK př.č.2'!$O$75+'soust.uk.JMK př.č.2'!$P$75</f>
        <v>18172</v>
      </c>
      <c r="D1051" s="210">
        <f>'soust.uk.JMK př.č.2'!$L$75</f>
        <v>72</v>
      </c>
      <c r="E1051" s="210">
        <f t="shared" si="48"/>
        <v>3994</v>
      </c>
      <c r="F1051" s="210">
        <f t="shared" si="49"/>
        <v>2884</v>
      </c>
      <c r="G1051" s="248"/>
      <c r="H1051" s="249"/>
      <c r="I1051" s="262"/>
      <c r="J1051" s="262"/>
      <c r="K1051" s="217"/>
      <c r="L1051" s="220"/>
      <c r="M1051" s="220"/>
      <c r="N1051" s="220"/>
      <c r="O1051" s="220"/>
      <c r="P1051" s="210">
        <f t="shared" si="50"/>
        <v>1038</v>
      </c>
    </row>
    <row r="1052" spans="1:16" x14ac:dyDescent="0.2">
      <c r="A1052" s="216">
        <v>1052</v>
      </c>
      <c r="B1052" s="255">
        <v>75.63</v>
      </c>
      <c r="C1052" s="210">
        <f>'soust.uk.JMK př.č.2'!$O$75+'soust.uk.JMK př.č.2'!$P$75</f>
        <v>18172</v>
      </c>
      <c r="D1052" s="210">
        <f>'soust.uk.JMK př.č.2'!$L$75</f>
        <v>72</v>
      </c>
      <c r="E1052" s="210">
        <f t="shared" si="48"/>
        <v>3993</v>
      </c>
      <c r="F1052" s="210">
        <f t="shared" si="49"/>
        <v>2883</v>
      </c>
      <c r="G1052" s="248"/>
      <c r="H1052" s="249"/>
      <c r="I1052" s="262"/>
      <c r="J1052" s="262"/>
      <c r="K1052" s="217"/>
      <c r="L1052" s="220"/>
      <c r="M1052" s="220"/>
      <c r="N1052" s="220"/>
      <c r="O1052" s="220"/>
      <c r="P1052" s="210">
        <f t="shared" si="50"/>
        <v>1038</v>
      </c>
    </row>
    <row r="1053" spans="1:16" x14ac:dyDescent="0.2">
      <c r="A1053" s="216">
        <v>1053</v>
      </c>
      <c r="B1053" s="255">
        <v>75.650000000000006</v>
      </c>
      <c r="C1053" s="210">
        <f>'soust.uk.JMK př.č.2'!$O$75+'soust.uk.JMK př.č.2'!$P$75</f>
        <v>18172</v>
      </c>
      <c r="D1053" s="210">
        <f>'soust.uk.JMK př.č.2'!$L$75</f>
        <v>72</v>
      </c>
      <c r="E1053" s="210">
        <f t="shared" si="48"/>
        <v>3993</v>
      </c>
      <c r="F1053" s="210">
        <f t="shared" si="49"/>
        <v>2883</v>
      </c>
      <c r="G1053" s="248"/>
      <c r="H1053" s="249"/>
      <c r="I1053" s="262"/>
      <c r="J1053" s="262"/>
      <c r="K1053" s="217"/>
      <c r="L1053" s="220"/>
      <c r="M1053" s="220"/>
      <c r="N1053" s="220"/>
      <c r="O1053" s="220"/>
      <c r="P1053" s="210">
        <f t="shared" si="50"/>
        <v>1038</v>
      </c>
    </row>
    <row r="1054" spans="1:16" x14ac:dyDescent="0.2">
      <c r="A1054" s="216">
        <v>1054</v>
      </c>
      <c r="B1054" s="255">
        <v>75.66</v>
      </c>
      <c r="C1054" s="210">
        <f>'soust.uk.JMK př.č.2'!$O$75+'soust.uk.JMK př.č.2'!$P$75</f>
        <v>18172</v>
      </c>
      <c r="D1054" s="210">
        <f>'soust.uk.JMK př.č.2'!$L$75</f>
        <v>72</v>
      </c>
      <c r="E1054" s="210">
        <f t="shared" si="48"/>
        <v>3992</v>
      </c>
      <c r="F1054" s="210">
        <f t="shared" si="49"/>
        <v>2882</v>
      </c>
      <c r="G1054" s="248"/>
      <c r="H1054" s="249"/>
      <c r="I1054" s="262"/>
      <c r="J1054" s="262"/>
      <c r="K1054" s="217"/>
      <c r="L1054" s="220"/>
      <c r="M1054" s="220"/>
      <c r="N1054" s="220"/>
      <c r="O1054" s="220"/>
      <c r="P1054" s="210">
        <f t="shared" si="50"/>
        <v>1038</v>
      </c>
    </row>
    <row r="1055" spans="1:16" x14ac:dyDescent="0.2">
      <c r="A1055" s="216">
        <v>1055</v>
      </c>
      <c r="B1055" s="255">
        <v>75.67</v>
      </c>
      <c r="C1055" s="210">
        <f>'soust.uk.JMK př.č.2'!$O$75+'soust.uk.JMK př.č.2'!$P$75</f>
        <v>18172</v>
      </c>
      <c r="D1055" s="210">
        <f>'soust.uk.JMK př.č.2'!$L$75</f>
        <v>72</v>
      </c>
      <c r="E1055" s="210">
        <f t="shared" si="48"/>
        <v>3992</v>
      </c>
      <c r="F1055" s="210">
        <f t="shared" si="49"/>
        <v>2882</v>
      </c>
      <c r="G1055" s="248"/>
      <c r="H1055" s="249"/>
      <c r="I1055" s="262"/>
      <c r="J1055" s="262"/>
      <c r="K1055" s="217"/>
      <c r="L1055" s="220"/>
      <c r="M1055" s="220"/>
      <c r="N1055" s="220"/>
      <c r="O1055" s="220"/>
      <c r="P1055" s="210">
        <f t="shared" si="50"/>
        <v>1038</v>
      </c>
    </row>
    <row r="1056" spans="1:16" x14ac:dyDescent="0.2">
      <c r="A1056" s="216">
        <v>1056</v>
      </c>
      <c r="B1056" s="255">
        <v>75.69</v>
      </c>
      <c r="C1056" s="210">
        <f>'soust.uk.JMK př.č.2'!$O$75+'soust.uk.JMK př.č.2'!$P$75</f>
        <v>18172</v>
      </c>
      <c r="D1056" s="210">
        <f>'soust.uk.JMK př.č.2'!$L$75</f>
        <v>72</v>
      </c>
      <c r="E1056" s="210">
        <f t="shared" si="48"/>
        <v>3990</v>
      </c>
      <c r="F1056" s="210">
        <f t="shared" si="49"/>
        <v>2881</v>
      </c>
      <c r="G1056" s="248"/>
      <c r="H1056" s="249"/>
      <c r="I1056" s="262"/>
      <c r="J1056" s="262"/>
      <c r="K1056" s="217"/>
      <c r="L1056" s="220"/>
      <c r="M1056" s="220"/>
      <c r="N1056" s="220"/>
      <c r="O1056" s="220"/>
      <c r="P1056" s="210">
        <f t="shared" si="50"/>
        <v>1037</v>
      </c>
    </row>
    <row r="1057" spans="1:16" x14ac:dyDescent="0.2">
      <c r="A1057" s="216">
        <v>1057</v>
      </c>
      <c r="B1057" s="255">
        <v>75.7</v>
      </c>
      <c r="C1057" s="210">
        <f>'soust.uk.JMK př.č.2'!$O$75+'soust.uk.JMK př.č.2'!$P$75</f>
        <v>18172</v>
      </c>
      <c r="D1057" s="210">
        <f>'soust.uk.JMK př.č.2'!$L$75</f>
        <v>72</v>
      </c>
      <c r="E1057" s="210">
        <f t="shared" si="48"/>
        <v>3990</v>
      </c>
      <c r="F1057" s="210">
        <f t="shared" si="49"/>
        <v>2881</v>
      </c>
      <c r="G1057" s="248"/>
      <c r="H1057" s="249"/>
      <c r="I1057" s="262"/>
      <c r="J1057" s="262"/>
      <c r="K1057" s="217"/>
      <c r="L1057" s="220"/>
      <c r="M1057" s="220"/>
      <c r="N1057" s="220"/>
      <c r="O1057" s="220"/>
      <c r="P1057" s="210">
        <f t="shared" si="50"/>
        <v>1037</v>
      </c>
    </row>
    <row r="1058" spans="1:16" x14ac:dyDescent="0.2">
      <c r="A1058" s="216">
        <v>1058</v>
      </c>
      <c r="B1058" s="255">
        <v>75.709999999999994</v>
      </c>
      <c r="C1058" s="210">
        <f>'soust.uk.JMK př.č.2'!$O$75+'soust.uk.JMK př.č.2'!$P$75</f>
        <v>18172</v>
      </c>
      <c r="D1058" s="210">
        <f>'soust.uk.JMK př.č.2'!$L$75</f>
        <v>72</v>
      </c>
      <c r="E1058" s="210">
        <f t="shared" si="48"/>
        <v>3989</v>
      </c>
      <c r="F1058" s="210">
        <f t="shared" si="49"/>
        <v>2880</v>
      </c>
      <c r="G1058" s="248"/>
      <c r="H1058" s="249"/>
      <c r="I1058" s="262"/>
      <c r="J1058" s="262"/>
      <c r="K1058" s="217"/>
      <c r="L1058" s="220"/>
      <c r="M1058" s="220"/>
      <c r="N1058" s="220"/>
      <c r="O1058" s="220"/>
      <c r="P1058" s="210">
        <f t="shared" si="50"/>
        <v>1037</v>
      </c>
    </row>
    <row r="1059" spans="1:16" x14ac:dyDescent="0.2">
      <c r="A1059" s="216">
        <v>1059</v>
      </c>
      <c r="B1059" s="255">
        <v>75.73</v>
      </c>
      <c r="C1059" s="210">
        <f>'soust.uk.JMK př.č.2'!$O$75+'soust.uk.JMK př.č.2'!$P$75</f>
        <v>18172</v>
      </c>
      <c r="D1059" s="210">
        <f>'soust.uk.JMK př.č.2'!$L$75</f>
        <v>72</v>
      </c>
      <c r="E1059" s="210">
        <f t="shared" si="48"/>
        <v>3987</v>
      </c>
      <c r="F1059" s="210">
        <f t="shared" si="49"/>
        <v>2879</v>
      </c>
      <c r="G1059" s="248"/>
      <c r="H1059" s="249"/>
      <c r="I1059" s="262"/>
      <c r="J1059" s="262"/>
      <c r="K1059" s="217"/>
      <c r="L1059" s="220"/>
      <c r="M1059" s="220"/>
      <c r="N1059" s="220"/>
      <c r="O1059" s="220"/>
      <c r="P1059" s="210">
        <f t="shared" si="50"/>
        <v>1036</v>
      </c>
    </row>
    <row r="1060" spans="1:16" x14ac:dyDescent="0.2">
      <c r="A1060" s="216">
        <v>1060</v>
      </c>
      <c r="B1060" s="255">
        <v>75.739999999999995</v>
      </c>
      <c r="C1060" s="210">
        <f>'soust.uk.JMK př.č.2'!$O$75+'soust.uk.JMK př.č.2'!$P$75</f>
        <v>18172</v>
      </c>
      <c r="D1060" s="210">
        <f>'soust.uk.JMK př.č.2'!$L$75</f>
        <v>72</v>
      </c>
      <c r="E1060" s="210">
        <f t="shared" si="48"/>
        <v>3987</v>
      </c>
      <c r="F1060" s="210">
        <f t="shared" si="49"/>
        <v>2879</v>
      </c>
      <c r="G1060" s="248"/>
      <c r="H1060" s="249"/>
      <c r="I1060" s="262"/>
      <c r="J1060" s="262"/>
      <c r="K1060" s="217"/>
      <c r="L1060" s="220"/>
      <c r="M1060" s="220"/>
      <c r="N1060" s="220"/>
      <c r="O1060" s="220"/>
      <c r="P1060" s="210">
        <f t="shared" si="50"/>
        <v>1036</v>
      </c>
    </row>
    <row r="1061" spans="1:16" x14ac:dyDescent="0.2">
      <c r="A1061" s="216">
        <v>1061</v>
      </c>
      <c r="B1061" s="255">
        <v>75.75</v>
      </c>
      <c r="C1061" s="210">
        <f>'soust.uk.JMK př.č.2'!$O$75+'soust.uk.JMK př.č.2'!$P$75</f>
        <v>18172</v>
      </c>
      <c r="D1061" s="210">
        <f>'soust.uk.JMK př.č.2'!$L$75</f>
        <v>72</v>
      </c>
      <c r="E1061" s="210">
        <f t="shared" si="48"/>
        <v>3987</v>
      </c>
      <c r="F1061" s="210">
        <f t="shared" si="49"/>
        <v>2879</v>
      </c>
      <c r="G1061" s="248"/>
      <c r="H1061" s="249"/>
      <c r="I1061" s="262"/>
      <c r="J1061" s="262"/>
      <c r="K1061" s="217"/>
      <c r="L1061" s="220"/>
      <c r="M1061" s="220"/>
      <c r="N1061" s="220"/>
      <c r="O1061" s="220"/>
      <c r="P1061" s="210">
        <f t="shared" si="50"/>
        <v>1036</v>
      </c>
    </row>
    <row r="1062" spans="1:16" x14ac:dyDescent="0.2">
      <c r="A1062" s="216">
        <v>1062</v>
      </c>
      <c r="B1062" s="255">
        <v>75.760000000000005</v>
      </c>
      <c r="C1062" s="210">
        <f>'soust.uk.JMK př.č.2'!$O$75+'soust.uk.JMK př.č.2'!$P$75</f>
        <v>18172</v>
      </c>
      <c r="D1062" s="210">
        <f>'soust.uk.JMK př.č.2'!$L$75</f>
        <v>72</v>
      </c>
      <c r="E1062" s="210">
        <f t="shared" si="48"/>
        <v>3986</v>
      </c>
      <c r="F1062" s="210">
        <f t="shared" si="49"/>
        <v>2878</v>
      </c>
      <c r="G1062" s="248"/>
      <c r="H1062" s="249"/>
      <c r="I1062" s="262"/>
      <c r="J1062" s="262"/>
      <c r="K1062" s="217"/>
      <c r="L1062" s="220"/>
      <c r="M1062" s="220"/>
      <c r="N1062" s="220"/>
      <c r="O1062" s="220"/>
      <c r="P1062" s="210">
        <f t="shared" si="50"/>
        <v>1036</v>
      </c>
    </row>
    <row r="1063" spans="1:16" x14ac:dyDescent="0.2">
      <c r="A1063" s="216">
        <v>1063</v>
      </c>
      <c r="B1063" s="255">
        <v>75.78</v>
      </c>
      <c r="C1063" s="210">
        <f>'soust.uk.JMK př.č.2'!$O$75+'soust.uk.JMK př.č.2'!$P$75</f>
        <v>18172</v>
      </c>
      <c r="D1063" s="210">
        <f>'soust.uk.JMK př.č.2'!$L$75</f>
        <v>72</v>
      </c>
      <c r="E1063" s="210">
        <f t="shared" si="48"/>
        <v>3986</v>
      </c>
      <c r="F1063" s="210">
        <f t="shared" si="49"/>
        <v>2878</v>
      </c>
      <c r="G1063" s="248"/>
      <c r="H1063" s="249"/>
      <c r="I1063" s="262"/>
      <c r="J1063" s="262"/>
      <c r="K1063" s="217"/>
      <c r="L1063" s="220"/>
      <c r="M1063" s="220"/>
      <c r="N1063" s="220"/>
      <c r="O1063" s="220"/>
      <c r="P1063" s="210">
        <f t="shared" si="50"/>
        <v>1036</v>
      </c>
    </row>
    <row r="1064" spans="1:16" x14ac:dyDescent="0.2">
      <c r="A1064" s="216">
        <v>1064</v>
      </c>
      <c r="B1064" s="255">
        <v>75.790000000000006</v>
      </c>
      <c r="C1064" s="210">
        <f>'soust.uk.JMK př.č.2'!$O$75+'soust.uk.JMK př.č.2'!$P$75</f>
        <v>18172</v>
      </c>
      <c r="D1064" s="210">
        <f>'soust.uk.JMK př.č.2'!$L$75</f>
        <v>72</v>
      </c>
      <c r="E1064" s="210">
        <f t="shared" si="48"/>
        <v>3985</v>
      </c>
      <c r="F1064" s="210">
        <f t="shared" si="49"/>
        <v>2877</v>
      </c>
      <c r="G1064" s="248"/>
      <c r="H1064" s="249"/>
      <c r="I1064" s="262"/>
      <c r="J1064" s="262"/>
      <c r="K1064" s="217"/>
      <c r="L1064" s="220"/>
      <c r="M1064" s="220"/>
      <c r="N1064" s="220"/>
      <c r="O1064" s="220"/>
      <c r="P1064" s="210">
        <f t="shared" si="50"/>
        <v>1036</v>
      </c>
    </row>
    <row r="1065" spans="1:16" x14ac:dyDescent="0.2">
      <c r="A1065" s="216">
        <v>1065</v>
      </c>
      <c r="B1065" s="255">
        <v>75.8</v>
      </c>
      <c r="C1065" s="210">
        <f>'soust.uk.JMK př.č.2'!$O$75+'soust.uk.JMK př.č.2'!$P$75</f>
        <v>18172</v>
      </c>
      <c r="D1065" s="210">
        <f>'soust.uk.JMK př.č.2'!$L$75</f>
        <v>72</v>
      </c>
      <c r="E1065" s="210">
        <f t="shared" si="48"/>
        <v>3985</v>
      </c>
      <c r="F1065" s="210">
        <f t="shared" si="49"/>
        <v>2877</v>
      </c>
      <c r="G1065" s="248"/>
      <c r="H1065" s="249"/>
      <c r="I1065" s="262"/>
      <c r="J1065" s="262"/>
      <c r="K1065" s="217"/>
      <c r="L1065" s="220"/>
      <c r="M1065" s="220"/>
      <c r="N1065" s="220"/>
      <c r="O1065" s="220"/>
      <c r="P1065" s="210">
        <f t="shared" si="50"/>
        <v>1036</v>
      </c>
    </row>
    <row r="1066" spans="1:16" x14ac:dyDescent="0.2">
      <c r="A1066" s="216">
        <v>1066</v>
      </c>
      <c r="B1066" s="255">
        <v>75.819999999999993</v>
      </c>
      <c r="C1066" s="210">
        <f>'soust.uk.JMK př.č.2'!$O$75+'soust.uk.JMK př.č.2'!$P$75</f>
        <v>18172</v>
      </c>
      <c r="D1066" s="210">
        <f>'soust.uk.JMK př.č.2'!$L$75</f>
        <v>72</v>
      </c>
      <c r="E1066" s="210">
        <f t="shared" si="48"/>
        <v>3983</v>
      </c>
      <c r="F1066" s="210">
        <f t="shared" si="49"/>
        <v>2876</v>
      </c>
      <c r="G1066" s="248"/>
      <c r="H1066" s="249"/>
      <c r="I1066" s="262"/>
      <c r="J1066" s="262"/>
      <c r="K1066" s="217"/>
      <c r="L1066" s="220"/>
      <c r="M1066" s="220"/>
      <c r="N1066" s="220"/>
      <c r="O1066" s="220"/>
      <c r="P1066" s="210">
        <f t="shared" si="50"/>
        <v>1035</v>
      </c>
    </row>
    <row r="1067" spans="1:16" x14ac:dyDescent="0.2">
      <c r="A1067" s="216">
        <v>1067</v>
      </c>
      <c r="B1067" s="255">
        <v>75.83</v>
      </c>
      <c r="C1067" s="210">
        <f>'soust.uk.JMK př.č.2'!$O$75+'soust.uk.JMK př.č.2'!$P$75</f>
        <v>18172</v>
      </c>
      <c r="D1067" s="210">
        <f>'soust.uk.JMK př.č.2'!$L$75</f>
        <v>72</v>
      </c>
      <c r="E1067" s="210">
        <f t="shared" si="48"/>
        <v>3983</v>
      </c>
      <c r="F1067" s="210">
        <f t="shared" si="49"/>
        <v>2876</v>
      </c>
      <c r="G1067" s="248"/>
      <c r="H1067" s="249"/>
      <c r="I1067" s="262"/>
      <c r="J1067" s="262"/>
      <c r="K1067" s="217"/>
      <c r="L1067" s="220"/>
      <c r="M1067" s="220"/>
      <c r="N1067" s="220"/>
      <c r="O1067" s="220"/>
      <c r="P1067" s="210">
        <f t="shared" si="50"/>
        <v>1035</v>
      </c>
    </row>
    <row r="1068" spans="1:16" x14ac:dyDescent="0.2">
      <c r="A1068" s="216">
        <v>1068</v>
      </c>
      <c r="B1068" s="255">
        <v>75.84</v>
      </c>
      <c r="C1068" s="210">
        <f>'soust.uk.JMK př.č.2'!$O$75+'soust.uk.JMK př.č.2'!$P$75</f>
        <v>18172</v>
      </c>
      <c r="D1068" s="210">
        <f>'soust.uk.JMK př.č.2'!$L$75</f>
        <v>72</v>
      </c>
      <c r="E1068" s="210">
        <f t="shared" si="48"/>
        <v>3982</v>
      </c>
      <c r="F1068" s="210">
        <f t="shared" si="49"/>
        <v>2875</v>
      </c>
      <c r="G1068" s="248"/>
      <c r="H1068" s="249"/>
      <c r="I1068" s="262"/>
      <c r="J1068" s="262"/>
      <c r="K1068" s="217"/>
      <c r="L1068" s="220"/>
      <c r="M1068" s="220"/>
      <c r="N1068" s="220"/>
      <c r="O1068" s="220"/>
      <c r="P1068" s="210">
        <f t="shared" si="50"/>
        <v>1035</v>
      </c>
    </row>
    <row r="1069" spans="1:16" x14ac:dyDescent="0.2">
      <c r="A1069" s="216">
        <v>1069</v>
      </c>
      <c r="B1069" s="255">
        <v>75.849999999999994</v>
      </c>
      <c r="C1069" s="210">
        <f>'soust.uk.JMK př.č.2'!$O$75+'soust.uk.JMK př.č.2'!$P$75</f>
        <v>18172</v>
      </c>
      <c r="D1069" s="210">
        <f>'soust.uk.JMK př.č.2'!$L$75</f>
        <v>72</v>
      </c>
      <c r="E1069" s="210">
        <f t="shared" si="48"/>
        <v>3982</v>
      </c>
      <c r="F1069" s="210">
        <f t="shared" si="49"/>
        <v>2875</v>
      </c>
      <c r="G1069" s="248"/>
      <c r="H1069" s="249"/>
      <c r="I1069" s="262"/>
      <c r="J1069" s="262"/>
      <c r="K1069" s="217"/>
      <c r="L1069" s="220"/>
      <c r="M1069" s="220"/>
      <c r="N1069" s="220"/>
      <c r="O1069" s="220"/>
      <c r="P1069" s="210">
        <f t="shared" si="50"/>
        <v>1035</v>
      </c>
    </row>
    <row r="1070" spans="1:16" x14ac:dyDescent="0.2">
      <c r="A1070" s="216">
        <v>1070</v>
      </c>
      <c r="B1070" s="255">
        <v>75.87</v>
      </c>
      <c r="C1070" s="210">
        <f>'soust.uk.JMK př.č.2'!$O$75+'soust.uk.JMK př.č.2'!$P$75</f>
        <v>18172</v>
      </c>
      <c r="D1070" s="210">
        <f>'soust.uk.JMK př.č.2'!$L$75</f>
        <v>72</v>
      </c>
      <c r="E1070" s="210">
        <f t="shared" si="48"/>
        <v>3981</v>
      </c>
      <c r="F1070" s="210">
        <f t="shared" si="49"/>
        <v>2874</v>
      </c>
      <c r="G1070" s="248"/>
      <c r="H1070" s="249"/>
      <c r="I1070" s="262"/>
      <c r="J1070" s="262"/>
      <c r="K1070" s="217"/>
      <c r="L1070" s="220"/>
      <c r="M1070" s="220"/>
      <c r="N1070" s="220"/>
      <c r="O1070" s="220"/>
      <c r="P1070" s="210">
        <f t="shared" si="50"/>
        <v>1035</v>
      </c>
    </row>
    <row r="1071" spans="1:16" x14ac:dyDescent="0.2">
      <c r="A1071" s="216">
        <v>1071</v>
      </c>
      <c r="B1071" s="255">
        <v>75.88</v>
      </c>
      <c r="C1071" s="210">
        <f>'soust.uk.JMK př.č.2'!$O$75+'soust.uk.JMK př.č.2'!$P$75</f>
        <v>18172</v>
      </c>
      <c r="D1071" s="210">
        <f>'soust.uk.JMK př.č.2'!$L$75</f>
        <v>72</v>
      </c>
      <c r="E1071" s="210">
        <f t="shared" si="48"/>
        <v>3981</v>
      </c>
      <c r="F1071" s="210">
        <f t="shared" si="49"/>
        <v>2874</v>
      </c>
      <c r="G1071" s="248"/>
      <c r="H1071" s="249"/>
      <c r="I1071" s="262"/>
      <c r="J1071" s="262"/>
      <c r="K1071" s="217"/>
      <c r="L1071" s="220"/>
      <c r="M1071" s="220"/>
      <c r="N1071" s="220"/>
      <c r="O1071" s="220"/>
      <c r="P1071" s="210">
        <f t="shared" si="50"/>
        <v>1035</v>
      </c>
    </row>
    <row r="1072" spans="1:16" x14ac:dyDescent="0.2">
      <c r="A1072" s="216">
        <v>1072</v>
      </c>
      <c r="B1072" s="255">
        <v>75.89</v>
      </c>
      <c r="C1072" s="210">
        <f>'soust.uk.JMK př.č.2'!$O$75+'soust.uk.JMK př.č.2'!$P$75</f>
        <v>18172</v>
      </c>
      <c r="D1072" s="210">
        <f>'soust.uk.JMK př.č.2'!$L$75</f>
        <v>72</v>
      </c>
      <c r="E1072" s="210">
        <f t="shared" si="48"/>
        <v>3979</v>
      </c>
      <c r="F1072" s="210">
        <f t="shared" si="49"/>
        <v>2873</v>
      </c>
      <c r="G1072" s="248"/>
      <c r="H1072" s="249"/>
      <c r="I1072" s="262"/>
      <c r="J1072" s="262"/>
      <c r="K1072" s="217"/>
      <c r="L1072" s="220"/>
      <c r="M1072" s="220"/>
      <c r="N1072" s="220"/>
      <c r="O1072" s="220"/>
      <c r="P1072" s="210">
        <f t="shared" si="50"/>
        <v>1034</v>
      </c>
    </row>
    <row r="1073" spans="1:16" x14ac:dyDescent="0.2">
      <c r="A1073" s="216">
        <v>1073</v>
      </c>
      <c r="B1073" s="255">
        <v>75.91</v>
      </c>
      <c r="C1073" s="210">
        <f>'soust.uk.JMK př.č.2'!$O$75+'soust.uk.JMK př.č.2'!$P$75</f>
        <v>18172</v>
      </c>
      <c r="D1073" s="210">
        <f>'soust.uk.JMK př.č.2'!$L$75</f>
        <v>72</v>
      </c>
      <c r="E1073" s="210">
        <f t="shared" si="48"/>
        <v>3979</v>
      </c>
      <c r="F1073" s="210">
        <f t="shared" si="49"/>
        <v>2873</v>
      </c>
      <c r="G1073" s="248"/>
      <c r="H1073" s="249"/>
      <c r="I1073" s="262"/>
      <c r="J1073" s="262"/>
      <c r="K1073" s="217"/>
      <c r="L1073" s="220"/>
      <c r="M1073" s="220"/>
      <c r="N1073" s="220"/>
      <c r="O1073" s="220"/>
      <c r="P1073" s="210">
        <f t="shared" si="50"/>
        <v>1034</v>
      </c>
    </row>
    <row r="1074" spans="1:16" x14ac:dyDescent="0.2">
      <c r="A1074" s="216">
        <v>1074</v>
      </c>
      <c r="B1074" s="255">
        <v>75.92</v>
      </c>
      <c r="C1074" s="210">
        <f>'soust.uk.JMK př.č.2'!$O$75+'soust.uk.JMK př.č.2'!$P$75</f>
        <v>18172</v>
      </c>
      <c r="D1074" s="210">
        <f>'soust.uk.JMK př.č.2'!$L$75</f>
        <v>72</v>
      </c>
      <c r="E1074" s="210">
        <f t="shared" si="48"/>
        <v>3978</v>
      </c>
      <c r="F1074" s="210">
        <f t="shared" si="49"/>
        <v>2872</v>
      </c>
      <c r="G1074" s="248"/>
      <c r="H1074" s="249"/>
      <c r="I1074" s="262"/>
      <c r="J1074" s="262"/>
      <c r="K1074" s="217"/>
      <c r="L1074" s="220"/>
      <c r="M1074" s="220"/>
      <c r="N1074" s="220"/>
      <c r="O1074" s="220"/>
      <c r="P1074" s="210">
        <f t="shared" si="50"/>
        <v>1034</v>
      </c>
    </row>
    <row r="1075" spans="1:16" x14ac:dyDescent="0.2">
      <c r="A1075" s="216">
        <v>1075</v>
      </c>
      <c r="B1075" s="255">
        <v>75.930000000000007</v>
      </c>
      <c r="C1075" s="210">
        <f>'soust.uk.JMK př.č.2'!$O$75+'soust.uk.JMK př.č.2'!$P$75</f>
        <v>18172</v>
      </c>
      <c r="D1075" s="210">
        <f>'soust.uk.JMK př.č.2'!$L$75</f>
        <v>72</v>
      </c>
      <c r="E1075" s="210">
        <f t="shared" si="48"/>
        <v>3978</v>
      </c>
      <c r="F1075" s="210">
        <f t="shared" si="49"/>
        <v>2872</v>
      </c>
      <c r="G1075" s="248"/>
      <c r="H1075" s="249"/>
      <c r="I1075" s="262"/>
      <c r="J1075" s="262"/>
      <c r="K1075" s="217"/>
      <c r="L1075" s="220"/>
      <c r="M1075" s="220"/>
      <c r="N1075" s="220"/>
      <c r="O1075" s="220"/>
      <c r="P1075" s="210">
        <f t="shared" si="50"/>
        <v>1034</v>
      </c>
    </row>
    <row r="1076" spans="1:16" x14ac:dyDescent="0.2">
      <c r="A1076" s="216">
        <v>1076</v>
      </c>
      <c r="B1076" s="255">
        <v>75.94</v>
      </c>
      <c r="C1076" s="210">
        <f>'soust.uk.JMK př.č.2'!$O$75+'soust.uk.JMK př.č.2'!$P$75</f>
        <v>18172</v>
      </c>
      <c r="D1076" s="210">
        <f>'soust.uk.JMK př.č.2'!$L$75</f>
        <v>72</v>
      </c>
      <c r="E1076" s="210">
        <f t="shared" si="48"/>
        <v>3978</v>
      </c>
      <c r="F1076" s="210">
        <f t="shared" si="49"/>
        <v>2872</v>
      </c>
      <c r="G1076" s="248"/>
      <c r="H1076" s="249"/>
      <c r="I1076" s="262"/>
      <c r="J1076" s="262"/>
      <c r="K1076" s="217"/>
      <c r="L1076" s="220"/>
      <c r="M1076" s="220"/>
      <c r="N1076" s="220"/>
      <c r="O1076" s="220"/>
      <c r="P1076" s="210">
        <f t="shared" si="50"/>
        <v>1034</v>
      </c>
    </row>
    <row r="1077" spans="1:16" x14ac:dyDescent="0.2">
      <c r="A1077" s="216">
        <v>1077</v>
      </c>
      <c r="B1077" s="255">
        <v>75.959999999999994</v>
      </c>
      <c r="C1077" s="210">
        <f>'soust.uk.JMK př.č.2'!$O$75+'soust.uk.JMK př.č.2'!$P$75</f>
        <v>18172</v>
      </c>
      <c r="D1077" s="210">
        <f>'soust.uk.JMK př.č.2'!$L$75</f>
        <v>72</v>
      </c>
      <c r="E1077" s="210">
        <f t="shared" si="48"/>
        <v>3977</v>
      </c>
      <c r="F1077" s="210">
        <f t="shared" si="49"/>
        <v>2871</v>
      </c>
      <c r="G1077" s="248"/>
      <c r="H1077" s="249"/>
      <c r="I1077" s="262"/>
      <c r="J1077" s="262"/>
      <c r="K1077" s="217"/>
      <c r="L1077" s="220"/>
      <c r="M1077" s="220"/>
      <c r="N1077" s="220"/>
      <c r="O1077" s="220"/>
      <c r="P1077" s="210">
        <f t="shared" si="50"/>
        <v>1034</v>
      </c>
    </row>
    <row r="1078" spans="1:16" x14ac:dyDescent="0.2">
      <c r="A1078" s="216">
        <v>1078</v>
      </c>
      <c r="B1078" s="255">
        <v>75.97</v>
      </c>
      <c r="C1078" s="210">
        <f>'soust.uk.JMK př.č.2'!$O$75+'soust.uk.JMK př.č.2'!$P$75</f>
        <v>18172</v>
      </c>
      <c r="D1078" s="210">
        <f>'soust.uk.JMK př.č.2'!$L$75</f>
        <v>72</v>
      </c>
      <c r="E1078" s="210">
        <f t="shared" si="48"/>
        <v>3975</v>
      </c>
      <c r="F1078" s="210">
        <f t="shared" si="49"/>
        <v>2870</v>
      </c>
      <c r="G1078" s="248"/>
      <c r="H1078" s="249"/>
      <c r="I1078" s="262"/>
      <c r="J1078" s="262"/>
      <c r="K1078" s="217"/>
      <c r="L1078" s="220"/>
      <c r="M1078" s="220"/>
      <c r="N1078" s="220"/>
      <c r="O1078" s="220"/>
      <c r="P1078" s="210">
        <f t="shared" si="50"/>
        <v>1033</v>
      </c>
    </row>
    <row r="1079" spans="1:16" x14ac:dyDescent="0.2">
      <c r="A1079" s="216">
        <v>1079</v>
      </c>
      <c r="B1079" s="255">
        <v>75.98</v>
      </c>
      <c r="C1079" s="210">
        <f>'soust.uk.JMK př.č.2'!$O$75+'soust.uk.JMK př.č.2'!$P$75</f>
        <v>18172</v>
      </c>
      <c r="D1079" s="210">
        <f>'soust.uk.JMK př.č.2'!$L$75</f>
        <v>72</v>
      </c>
      <c r="E1079" s="210">
        <f t="shared" si="48"/>
        <v>3975</v>
      </c>
      <c r="F1079" s="210">
        <f t="shared" si="49"/>
        <v>2870</v>
      </c>
      <c r="G1079" s="248"/>
      <c r="H1079" s="249"/>
      <c r="I1079" s="262"/>
      <c r="J1079" s="262"/>
      <c r="K1079" s="217"/>
      <c r="L1079" s="220"/>
      <c r="M1079" s="220"/>
      <c r="N1079" s="220"/>
      <c r="O1079" s="220"/>
      <c r="P1079" s="210">
        <f t="shared" si="50"/>
        <v>1033</v>
      </c>
    </row>
    <row r="1080" spans="1:16" x14ac:dyDescent="0.2">
      <c r="A1080" s="216">
        <v>1080</v>
      </c>
      <c r="B1080" s="255">
        <v>76</v>
      </c>
      <c r="C1080" s="210">
        <f>'soust.uk.JMK př.č.2'!$O$75+'soust.uk.JMK př.č.2'!$P$75</f>
        <v>18172</v>
      </c>
      <c r="D1080" s="210">
        <f>'soust.uk.JMK př.č.2'!$L$75</f>
        <v>72</v>
      </c>
      <c r="E1080" s="210">
        <f t="shared" si="48"/>
        <v>3974</v>
      </c>
      <c r="F1080" s="210">
        <f t="shared" si="49"/>
        <v>2869</v>
      </c>
      <c r="G1080" s="248"/>
      <c r="H1080" s="249"/>
      <c r="I1080" s="262"/>
      <c r="J1080" s="262"/>
      <c r="K1080" s="217"/>
      <c r="L1080" s="220"/>
      <c r="M1080" s="220"/>
      <c r="N1080" s="220"/>
      <c r="O1080" s="220"/>
      <c r="P1080" s="210">
        <f t="shared" si="50"/>
        <v>1033</v>
      </c>
    </row>
    <row r="1081" spans="1:16" x14ac:dyDescent="0.2">
      <c r="A1081" s="216">
        <v>1081</v>
      </c>
      <c r="B1081" s="255">
        <v>76.010000000000005</v>
      </c>
      <c r="C1081" s="210">
        <f>'soust.uk.JMK př.č.2'!$O$75+'soust.uk.JMK př.č.2'!$P$75</f>
        <v>18172</v>
      </c>
      <c r="D1081" s="210">
        <f>'soust.uk.JMK př.č.2'!$L$75</f>
        <v>72</v>
      </c>
      <c r="E1081" s="210">
        <f t="shared" si="48"/>
        <v>3974</v>
      </c>
      <c r="F1081" s="210">
        <f t="shared" si="49"/>
        <v>2869</v>
      </c>
      <c r="G1081" s="248"/>
      <c r="H1081" s="249"/>
      <c r="I1081" s="262"/>
      <c r="J1081" s="262"/>
      <c r="K1081" s="217"/>
      <c r="L1081" s="220"/>
      <c r="M1081" s="220"/>
      <c r="N1081" s="220"/>
      <c r="O1081" s="220"/>
      <c r="P1081" s="210">
        <f t="shared" si="50"/>
        <v>1033</v>
      </c>
    </row>
    <row r="1082" spans="1:16" x14ac:dyDescent="0.2">
      <c r="A1082" s="216">
        <v>1082</v>
      </c>
      <c r="B1082" s="255">
        <v>76.02</v>
      </c>
      <c r="C1082" s="210">
        <f>'soust.uk.JMK př.č.2'!$O$75+'soust.uk.JMK př.č.2'!$P$75</f>
        <v>18172</v>
      </c>
      <c r="D1082" s="210">
        <f>'soust.uk.JMK př.č.2'!$L$75</f>
        <v>72</v>
      </c>
      <c r="E1082" s="210">
        <f t="shared" si="48"/>
        <v>3974</v>
      </c>
      <c r="F1082" s="210">
        <f t="shared" si="49"/>
        <v>2869</v>
      </c>
      <c r="G1082" s="248"/>
      <c r="H1082" s="249"/>
      <c r="I1082" s="262"/>
      <c r="J1082" s="262"/>
      <c r="K1082" s="217"/>
      <c r="L1082" s="220"/>
      <c r="M1082" s="220"/>
      <c r="N1082" s="220"/>
      <c r="O1082" s="220"/>
      <c r="P1082" s="210">
        <f t="shared" si="50"/>
        <v>1033</v>
      </c>
    </row>
    <row r="1083" spans="1:16" x14ac:dyDescent="0.2">
      <c r="A1083" s="216">
        <v>1083</v>
      </c>
      <c r="B1083" s="255">
        <v>76.03</v>
      </c>
      <c r="C1083" s="210">
        <f>'soust.uk.JMK př.č.2'!$O$75+'soust.uk.JMK př.č.2'!$P$75</f>
        <v>18172</v>
      </c>
      <c r="D1083" s="210">
        <f>'soust.uk.JMK př.č.2'!$L$75</f>
        <v>72</v>
      </c>
      <c r="E1083" s="210">
        <f t="shared" si="48"/>
        <v>3972</v>
      </c>
      <c r="F1083" s="210">
        <f t="shared" si="49"/>
        <v>2868</v>
      </c>
      <c r="G1083" s="248"/>
      <c r="H1083" s="249"/>
      <c r="I1083" s="262"/>
      <c r="J1083" s="262"/>
      <c r="K1083" s="217"/>
      <c r="L1083" s="220"/>
      <c r="M1083" s="220"/>
      <c r="N1083" s="220"/>
      <c r="O1083" s="220"/>
      <c r="P1083" s="210">
        <f t="shared" si="50"/>
        <v>1032</v>
      </c>
    </row>
    <row r="1084" spans="1:16" x14ac:dyDescent="0.2">
      <c r="A1084" s="216">
        <v>1084</v>
      </c>
      <c r="B1084" s="255">
        <v>76.05</v>
      </c>
      <c r="C1084" s="210">
        <f>'soust.uk.JMK př.č.2'!$O$75+'soust.uk.JMK př.č.2'!$P$75</f>
        <v>18172</v>
      </c>
      <c r="D1084" s="210">
        <f>'soust.uk.JMK př.č.2'!$L$75</f>
        <v>72</v>
      </c>
      <c r="E1084" s="210">
        <f t="shared" si="48"/>
        <v>3971</v>
      </c>
      <c r="F1084" s="210">
        <f t="shared" si="49"/>
        <v>2867</v>
      </c>
      <c r="G1084" s="248"/>
      <c r="H1084" s="249"/>
      <c r="I1084" s="262"/>
      <c r="J1084" s="262"/>
      <c r="K1084" s="217"/>
      <c r="L1084" s="220"/>
      <c r="M1084" s="220"/>
      <c r="N1084" s="220"/>
      <c r="O1084" s="220"/>
      <c r="P1084" s="210">
        <f t="shared" si="50"/>
        <v>1032</v>
      </c>
    </row>
    <row r="1085" spans="1:16" x14ac:dyDescent="0.2">
      <c r="A1085" s="216">
        <v>1085</v>
      </c>
      <c r="B1085" s="255">
        <v>76.06</v>
      </c>
      <c r="C1085" s="210">
        <f>'soust.uk.JMK př.č.2'!$O$75+'soust.uk.JMK př.č.2'!$P$75</f>
        <v>18172</v>
      </c>
      <c r="D1085" s="210">
        <f>'soust.uk.JMK př.č.2'!$L$75</f>
        <v>72</v>
      </c>
      <c r="E1085" s="210">
        <f t="shared" si="48"/>
        <v>3971</v>
      </c>
      <c r="F1085" s="210">
        <f t="shared" si="49"/>
        <v>2867</v>
      </c>
      <c r="G1085" s="248"/>
      <c r="H1085" s="249"/>
      <c r="I1085" s="262"/>
      <c r="J1085" s="262"/>
      <c r="K1085" s="217"/>
      <c r="L1085" s="220"/>
      <c r="M1085" s="220"/>
      <c r="N1085" s="220"/>
      <c r="O1085" s="220"/>
      <c r="P1085" s="210">
        <f t="shared" si="50"/>
        <v>1032</v>
      </c>
    </row>
    <row r="1086" spans="1:16" x14ac:dyDescent="0.2">
      <c r="A1086" s="216">
        <v>1086</v>
      </c>
      <c r="B1086" s="255">
        <v>76.069999999999993</v>
      </c>
      <c r="C1086" s="210">
        <f>'soust.uk.JMK př.č.2'!$O$75+'soust.uk.JMK př.č.2'!$P$75</f>
        <v>18172</v>
      </c>
      <c r="D1086" s="210">
        <f>'soust.uk.JMK př.č.2'!$L$75</f>
        <v>72</v>
      </c>
      <c r="E1086" s="210">
        <f t="shared" si="48"/>
        <v>3971</v>
      </c>
      <c r="F1086" s="210">
        <f t="shared" si="49"/>
        <v>2867</v>
      </c>
      <c r="G1086" s="248"/>
      <c r="H1086" s="249"/>
      <c r="I1086" s="262"/>
      <c r="J1086" s="262"/>
      <c r="K1086" s="217"/>
      <c r="L1086" s="220"/>
      <c r="M1086" s="220"/>
      <c r="N1086" s="220"/>
      <c r="O1086" s="220"/>
      <c r="P1086" s="210">
        <f t="shared" si="50"/>
        <v>1032</v>
      </c>
    </row>
    <row r="1087" spans="1:16" x14ac:dyDescent="0.2">
      <c r="A1087" s="216">
        <v>1087</v>
      </c>
      <c r="B1087" s="255">
        <v>76.08</v>
      </c>
      <c r="C1087" s="210">
        <f>'soust.uk.JMK př.č.2'!$O$75+'soust.uk.JMK př.č.2'!$P$75</f>
        <v>18172</v>
      </c>
      <c r="D1087" s="210">
        <f>'soust.uk.JMK př.č.2'!$L$75</f>
        <v>72</v>
      </c>
      <c r="E1087" s="210">
        <f t="shared" si="48"/>
        <v>3970</v>
      </c>
      <c r="F1087" s="210">
        <f t="shared" si="49"/>
        <v>2866</v>
      </c>
      <c r="G1087" s="248"/>
      <c r="H1087" s="249"/>
      <c r="I1087" s="262"/>
      <c r="J1087" s="262"/>
      <c r="K1087" s="217"/>
      <c r="L1087" s="220"/>
      <c r="M1087" s="220"/>
      <c r="N1087" s="220"/>
      <c r="O1087" s="220"/>
      <c r="P1087" s="210">
        <f t="shared" si="50"/>
        <v>1032</v>
      </c>
    </row>
    <row r="1088" spans="1:16" x14ac:dyDescent="0.2">
      <c r="A1088" s="216">
        <v>1088</v>
      </c>
      <c r="B1088" s="255">
        <v>76.099999999999994</v>
      </c>
      <c r="C1088" s="210">
        <f>'soust.uk.JMK př.č.2'!$O$75+'soust.uk.JMK př.č.2'!$P$75</f>
        <v>18172</v>
      </c>
      <c r="D1088" s="210">
        <f>'soust.uk.JMK př.č.2'!$L$75</f>
        <v>72</v>
      </c>
      <c r="E1088" s="210">
        <f t="shared" si="48"/>
        <v>3968</v>
      </c>
      <c r="F1088" s="210">
        <f t="shared" si="49"/>
        <v>2865</v>
      </c>
      <c r="G1088" s="248"/>
      <c r="H1088" s="249"/>
      <c r="I1088" s="262"/>
      <c r="J1088" s="262"/>
      <c r="K1088" s="217"/>
      <c r="L1088" s="220"/>
      <c r="M1088" s="220"/>
      <c r="N1088" s="220"/>
      <c r="O1088" s="220"/>
      <c r="P1088" s="210">
        <f t="shared" si="50"/>
        <v>1031</v>
      </c>
    </row>
    <row r="1089" spans="1:16" x14ac:dyDescent="0.2">
      <c r="A1089" s="216">
        <v>1089</v>
      </c>
      <c r="B1089" s="255">
        <v>76.11</v>
      </c>
      <c r="C1089" s="210">
        <f>'soust.uk.JMK př.č.2'!$O$75+'soust.uk.JMK př.č.2'!$P$75</f>
        <v>18172</v>
      </c>
      <c r="D1089" s="210">
        <f>'soust.uk.JMK př.č.2'!$L$75</f>
        <v>72</v>
      </c>
      <c r="E1089" s="210">
        <f t="shared" si="48"/>
        <v>3968</v>
      </c>
      <c r="F1089" s="210">
        <f t="shared" si="49"/>
        <v>2865</v>
      </c>
      <c r="G1089" s="248"/>
      <c r="H1089" s="249"/>
      <c r="I1089" s="262"/>
      <c r="J1089" s="262"/>
      <c r="K1089" s="217"/>
      <c r="L1089" s="220"/>
      <c r="M1089" s="220"/>
      <c r="N1089" s="220"/>
      <c r="O1089" s="220"/>
      <c r="P1089" s="210">
        <f t="shared" si="50"/>
        <v>1031</v>
      </c>
    </row>
    <row r="1090" spans="1:16" x14ac:dyDescent="0.2">
      <c r="A1090" s="216">
        <v>1090</v>
      </c>
      <c r="B1090" s="255">
        <v>76.12</v>
      </c>
      <c r="C1090" s="210">
        <f>'soust.uk.JMK př.č.2'!$O$75+'soust.uk.JMK př.č.2'!$P$75</f>
        <v>18172</v>
      </c>
      <c r="D1090" s="210">
        <f>'soust.uk.JMK př.č.2'!$L$75</f>
        <v>72</v>
      </c>
      <c r="E1090" s="210">
        <f t="shared" si="48"/>
        <v>3968</v>
      </c>
      <c r="F1090" s="210">
        <f t="shared" si="49"/>
        <v>2865</v>
      </c>
      <c r="G1090" s="248"/>
      <c r="H1090" s="249"/>
      <c r="I1090" s="262"/>
      <c r="J1090" s="262"/>
      <c r="K1090" s="217"/>
      <c r="L1090" s="220"/>
      <c r="M1090" s="220"/>
      <c r="N1090" s="220"/>
      <c r="O1090" s="220"/>
      <c r="P1090" s="210">
        <f t="shared" si="50"/>
        <v>1031</v>
      </c>
    </row>
    <row r="1091" spans="1:16" x14ac:dyDescent="0.2">
      <c r="A1091" s="216">
        <v>1091</v>
      </c>
      <c r="B1091" s="255">
        <v>76.13</v>
      </c>
      <c r="C1091" s="210">
        <f>'soust.uk.JMK př.č.2'!$O$75+'soust.uk.JMK př.č.2'!$P$75</f>
        <v>18172</v>
      </c>
      <c r="D1091" s="210">
        <f>'soust.uk.JMK př.č.2'!$L$75</f>
        <v>72</v>
      </c>
      <c r="E1091" s="210">
        <f t="shared" si="48"/>
        <v>3967</v>
      </c>
      <c r="F1091" s="210">
        <f t="shared" si="49"/>
        <v>2864</v>
      </c>
      <c r="G1091" s="248"/>
      <c r="H1091" s="249"/>
      <c r="I1091" s="262"/>
      <c r="J1091" s="262"/>
      <c r="K1091" s="217"/>
      <c r="L1091" s="220"/>
      <c r="M1091" s="220"/>
      <c r="N1091" s="220"/>
      <c r="O1091" s="220"/>
      <c r="P1091" s="210">
        <f t="shared" si="50"/>
        <v>1031</v>
      </c>
    </row>
    <row r="1092" spans="1:16" x14ac:dyDescent="0.2">
      <c r="A1092" s="216">
        <v>1092</v>
      </c>
      <c r="B1092" s="255">
        <v>76.150000000000006</v>
      </c>
      <c r="C1092" s="210">
        <f>'soust.uk.JMK př.č.2'!$O$75+'soust.uk.JMK př.č.2'!$P$75</f>
        <v>18172</v>
      </c>
      <c r="D1092" s="210">
        <f>'soust.uk.JMK př.č.2'!$L$75</f>
        <v>72</v>
      </c>
      <c r="E1092" s="210">
        <f t="shared" si="48"/>
        <v>3967</v>
      </c>
      <c r="F1092" s="210">
        <f t="shared" si="49"/>
        <v>2864</v>
      </c>
      <c r="G1092" s="248"/>
      <c r="H1092" s="249"/>
      <c r="I1092" s="262"/>
      <c r="J1092" s="262"/>
      <c r="K1092" s="217"/>
      <c r="L1092" s="220"/>
      <c r="M1092" s="220"/>
      <c r="N1092" s="220"/>
      <c r="O1092" s="220"/>
      <c r="P1092" s="210">
        <f t="shared" si="50"/>
        <v>1031</v>
      </c>
    </row>
    <row r="1093" spans="1:16" x14ac:dyDescent="0.2">
      <c r="A1093" s="216">
        <v>1093</v>
      </c>
      <c r="B1093" s="255">
        <v>76.16</v>
      </c>
      <c r="C1093" s="210">
        <f>'soust.uk.JMK př.č.2'!$O$75+'soust.uk.JMK př.č.2'!$P$75</f>
        <v>18172</v>
      </c>
      <c r="D1093" s="210">
        <f>'soust.uk.JMK př.č.2'!$L$75</f>
        <v>72</v>
      </c>
      <c r="E1093" s="210">
        <f t="shared" si="48"/>
        <v>3966</v>
      </c>
      <c r="F1093" s="210">
        <f t="shared" si="49"/>
        <v>2863</v>
      </c>
      <c r="G1093" s="248"/>
      <c r="H1093" s="249"/>
      <c r="I1093" s="262"/>
      <c r="J1093" s="262"/>
      <c r="K1093" s="217"/>
      <c r="L1093" s="220"/>
      <c r="M1093" s="220"/>
      <c r="N1093" s="220"/>
      <c r="O1093" s="220"/>
      <c r="P1093" s="210">
        <f t="shared" si="50"/>
        <v>1031</v>
      </c>
    </row>
    <row r="1094" spans="1:16" x14ac:dyDescent="0.2">
      <c r="A1094" s="216">
        <v>1094</v>
      </c>
      <c r="B1094" s="255">
        <v>76.17</v>
      </c>
      <c r="C1094" s="210">
        <f>'soust.uk.JMK př.č.2'!$O$75+'soust.uk.JMK př.č.2'!$P$75</f>
        <v>18172</v>
      </c>
      <c r="D1094" s="210">
        <f>'soust.uk.JMK př.č.2'!$L$75</f>
        <v>72</v>
      </c>
      <c r="E1094" s="210">
        <f t="shared" si="48"/>
        <v>3966</v>
      </c>
      <c r="F1094" s="210">
        <f t="shared" si="49"/>
        <v>2863</v>
      </c>
      <c r="G1094" s="248"/>
      <c r="H1094" s="249"/>
      <c r="I1094" s="262"/>
      <c r="J1094" s="262"/>
      <c r="K1094" s="217"/>
      <c r="L1094" s="220"/>
      <c r="M1094" s="220"/>
      <c r="N1094" s="220"/>
      <c r="O1094" s="220"/>
      <c r="P1094" s="210">
        <f t="shared" si="50"/>
        <v>1031</v>
      </c>
    </row>
    <row r="1095" spans="1:16" x14ac:dyDescent="0.2">
      <c r="A1095" s="216">
        <v>1095</v>
      </c>
      <c r="B1095" s="255">
        <v>76.180000000000007</v>
      </c>
      <c r="C1095" s="210">
        <f>'soust.uk.JMK př.č.2'!$O$75+'soust.uk.JMK př.č.2'!$P$75</f>
        <v>18172</v>
      </c>
      <c r="D1095" s="210">
        <f>'soust.uk.JMK př.č.2'!$L$75</f>
        <v>72</v>
      </c>
      <c r="E1095" s="210">
        <f t="shared" si="48"/>
        <v>3964</v>
      </c>
      <c r="F1095" s="210">
        <f t="shared" si="49"/>
        <v>2862</v>
      </c>
      <c r="G1095" s="248"/>
      <c r="H1095" s="249"/>
      <c r="I1095" s="262"/>
      <c r="J1095" s="262"/>
      <c r="K1095" s="217"/>
      <c r="L1095" s="220"/>
      <c r="M1095" s="220"/>
      <c r="N1095" s="220"/>
      <c r="O1095" s="220"/>
      <c r="P1095" s="210">
        <f t="shared" si="50"/>
        <v>1030</v>
      </c>
    </row>
    <row r="1096" spans="1:16" x14ac:dyDescent="0.2">
      <c r="A1096" s="216">
        <v>1096</v>
      </c>
      <c r="B1096" s="255">
        <v>76.2</v>
      </c>
      <c r="C1096" s="210">
        <f>'soust.uk.JMK př.č.2'!$O$75+'soust.uk.JMK př.č.2'!$P$75</f>
        <v>18172</v>
      </c>
      <c r="D1096" s="210">
        <f>'soust.uk.JMK př.č.2'!$L$75</f>
        <v>72</v>
      </c>
      <c r="E1096" s="210">
        <f t="shared" si="48"/>
        <v>3964</v>
      </c>
      <c r="F1096" s="210">
        <f t="shared" si="49"/>
        <v>2862</v>
      </c>
      <c r="G1096" s="248"/>
      <c r="H1096" s="249"/>
      <c r="I1096" s="262"/>
      <c r="J1096" s="262"/>
      <c r="K1096" s="217"/>
      <c r="L1096" s="220"/>
      <c r="M1096" s="220"/>
      <c r="N1096" s="220"/>
      <c r="O1096" s="220"/>
      <c r="P1096" s="210">
        <f t="shared" si="50"/>
        <v>1030</v>
      </c>
    </row>
    <row r="1097" spans="1:16" x14ac:dyDescent="0.2">
      <c r="A1097" s="216">
        <v>1097</v>
      </c>
      <c r="B1097" s="255">
        <v>76.209999999999994</v>
      </c>
      <c r="C1097" s="210">
        <f>'soust.uk.JMK př.č.2'!$O$75+'soust.uk.JMK př.č.2'!$P$75</f>
        <v>18172</v>
      </c>
      <c r="D1097" s="210">
        <f>'soust.uk.JMK př.č.2'!$L$75</f>
        <v>72</v>
      </c>
      <c r="E1097" s="210">
        <f t="shared" si="48"/>
        <v>3963</v>
      </c>
      <c r="F1097" s="210">
        <f t="shared" si="49"/>
        <v>2861</v>
      </c>
      <c r="G1097" s="248"/>
      <c r="H1097" s="249"/>
      <c r="I1097" s="262"/>
      <c r="J1097" s="262"/>
      <c r="K1097" s="217"/>
      <c r="L1097" s="220"/>
      <c r="M1097" s="220"/>
      <c r="N1097" s="220"/>
      <c r="O1097" s="220"/>
      <c r="P1097" s="210">
        <f t="shared" si="50"/>
        <v>1030</v>
      </c>
    </row>
    <row r="1098" spans="1:16" x14ac:dyDescent="0.2">
      <c r="A1098" s="216">
        <v>1098</v>
      </c>
      <c r="B1098" s="255">
        <v>76.22</v>
      </c>
      <c r="C1098" s="210">
        <f>'soust.uk.JMK př.č.2'!$O$75+'soust.uk.JMK př.č.2'!$P$75</f>
        <v>18172</v>
      </c>
      <c r="D1098" s="210">
        <f>'soust.uk.JMK př.č.2'!$L$75</f>
        <v>72</v>
      </c>
      <c r="E1098" s="210">
        <f t="shared" si="48"/>
        <v>3963</v>
      </c>
      <c r="F1098" s="210">
        <f t="shared" si="49"/>
        <v>2861</v>
      </c>
      <c r="G1098" s="248"/>
      <c r="H1098" s="249"/>
      <c r="I1098" s="262"/>
      <c r="J1098" s="262"/>
      <c r="K1098" s="217"/>
      <c r="L1098" s="220"/>
      <c r="M1098" s="220"/>
      <c r="N1098" s="220"/>
      <c r="O1098" s="220"/>
      <c r="P1098" s="210">
        <f t="shared" si="50"/>
        <v>1030</v>
      </c>
    </row>
    <row r="1099" spans="1:16" x14ac:dyDescent="0.2">
      <c r="A1099" s="216">
        <v>1099</v>
      </c>
      <c r="B1099" s="255">
        <v>76.23</v>
      </c>
      <c r="C1099" s="210">
        <f>'soust.uk.JMK př.č.2'!$O$75+'soust.uk.JMK př.č.2'!$P$75</f>
        <v>18172</v>
      </c>
      <c r="D1099" s="210">
        <f>'soust.uk.JMK př.č.2'!$L$75</f>
        <v>72</v>
      </c>
      <c r="E1099" s="210">
        <f t="shared" si="48"/>
        <v>3963</v>
      </c>
      <c r="F1099" s="210">
        <f t="shared" si="49"/>
        <v>2861</v>
      </c>
      <c r="G1099" s="248"/>
      <c r="H1099" s="249"/>
      <c r="I1099" s="262"/>
      <c r="J1099" s="262"/>
      <c r="K1099" s="217"/>
      <c r="L1099" s="220"/>
      <c r="M1099" s="220"/>
      <c r="N1099" s="220"/>
      <c r="O1099" s="220"/>
      <c r="P1099" s="210">
        <f t="shared" si="50"/>
        <v>1030</v>
      </c>
    </row>
    <row r="1100" spans="1:16" x14ac:dyDescent="0.2">
      <c r="A1100" s="216">
        <v>1100</v>
      </c>
      <c r="B1100" s="255">
        <v>76.25</v>
      </c>
      <c r="C1100" s="210">
        <f>'soust.uk.JMK př.č.2'!$O$75+'soust.uk.JMK př.č.2'!$P$75</f>
        <v>18172</v>
      </c>
      <c r="D1100" s="210">
        <f>'soust.uk.JMK př.č.2'!$L$75</f>
        <v>72</v>
      </c>
      <c r="E1100" s="210">
        <f t="shared" si="48"/>
        <v>3962</v>
      </c>
      <c r="F1100" s="210">
        <f t="shared" si="49"/>
        <v>2860</v>
      </c>
      <c r="G1100" s="248"/>
      <c r="H1100" s="249"/>
      <c r="I1100" s="262"/>
      <c r="J1100" s="262"/>
      <c r="K1100" s="217"/>
      <c r="L1100" s="220"/>
      <c r="M1100" s="220"/>
      <c r="N1100" s="220"/>
      <c r="O1100" s="220"/>
      <c r="P1100" s="210">
        <f t="shared" si="50"/>
        <v>1030</v>
      </c>
    </row>
    <row r="1101" spans="1:16" x14ac:dyDescent="0.2">
      <c r="A1101" s="216">
        <v>1101</v>
      </c>
      <c r="B1101" s="255">
        <v>76.260000000000005</v>
      </c>
      <c r="C1101" s="210">
        <f>'soust.uk.JMK př.č.2'!$O$75+'soust.uk.JMK př.č.2'!$P$75</f>
        <v>18172</v>
      </c>
      <c r="D1101" s="210">
        <f>'soust.uk.JMK př.č.2'!$L$75</f>
        <v>72</v>
      </c>
      <c r="E1101" s="210">
        <f t="shared" si="48"/>
        <v>3960</v>
      </c>
      <c r="F1101" s="210">
        <f t="shared" si="49"/>
        <v>2859</v>
      </c>
      <c r="G1101" s="248"/>
      <c r="H1101" s="249"/>
      <c r="I1101" s="262"/>
      <c r="J1101" s="262"/>
      <c r="K1101" s="217"/>
      <c r="L1101" s="220"/>
      <c r="M1101" s="220"/>
      <c r="N1101" s="220"/>
      <c r="O1101" s="220"/>
      <c r="P1101" s="210">
        <f t="shared" si="50"/>
        <v>1029</v>
      </c>
    </row>
    <row r="1102" spans="1:16" x14ac:dyDescent="0.2">
      <c r="A1102" s="216">
        <v>1102</v>
      </c>
      <c r="B1102" s="255">
        <v>76.27</v>
      </c>
      <c r="C1102" s="210">
        <f>'soust.uk.JMK př.č.2'!$O$75+'soust.uk.JMK př.č.2'!$P$75</f>
        <v>18172</v>
      </c>
      <c r="D1102" s="210">
        <f>'soust.uk.JMK př.č.2'!$L$75</f>
        <v>72</v>
      </c>
      <c r="E1102" s="210">
        <f t="shared" ref="E1102:E1165" si="51">SUM(F1102,P1102,D1102)</f>
        <v>3960</v>
      </c>
      <c r="F1102" s="210">
        <f t="shared" si="49"/>
        <v>2859</v>
      </c>
      <c r="G1102" s="248"/>
      <c r="H1102" s="249"/>
      <c r="I1102" s="262"/>
      <c r="J1102" s="262"/>
      <c r="K1102" s="217"/>
      <c r="L1102" s="220"/>
      <c r="M1102" s="220"/>
      <c r="N1102" s="220"/>
      <c r="O1102" s="220"/>
      <c r="P1102" s="210">
        <f t="shared" si="50"/>
        <v>1029</v>
      </c>
    </row>
    <row r="1103" spans="1:16" x14ac:dyDescent="0.2">
      <c r="A1103" s="216">
        <v>1103</v>
      </c>
      <c r="B1103" s="255">
        <v>76.28</v>
      </c>
      <c r="C1103" s="210">
        <f>'soust.uk.JMK př.č.2'!$O$75+'soust.uk.JMK př.č.2'!$P$75</f>
        <v>18172</v>
      </c>
      <c r="D1103" s="210">
        <f>'soust.uk.JMK př.č.2'!$L$75</f>
        <v>72</v>
      </c>
      <c r="E1103" s="210">
        <f t="shared" si="51"/>
        <v>3960</v>
      </c>
      <c r="F1103" s="210">
        <f t="shared" ref="F1103:F1166" si="52">ROUND(1/B1103*C1103*12,0)</f>
        <v>2859</v>
      </c>
      <c r="G1103" s="248"/>
      <c r="H1103" s="249"/>
      <c r="I1103" s="262"/>
      <c r="J1103" s="262"/>
      <c r="K1103" s="217"/>
      <c r="L1103" s="220"/>
      <c r="M1103" s="220"/>
      <c r="N1103" s="220"/>
      <c r="O1103" s="220"/>
      <c r="P1103" s="210">
        <f t="shared" ref="P1103:P1166" si="53">ROUND((F1103*36%),0)</f>
        <v>1029</v>
      </c>
    </row>
    <row r="1104" spans="1:16" x14ac:dyDescent="0.2">
      <c r="A1104" s="216">
        <v>1104</v>
      </c>
      <c r="B1104" s="255">
        <v>76.290000000000006</v>
      </c>
      <c r="C1104" s="210">
        <f>'soust.uk.JMK př.č.2'!$O$75+'soust.uk.JMK př.č.2'!$P$75</f>
        <v>18172</v>
      </c>
      <c r="D1104" s="210">
        <f>'soust.uk.JMK př.č.2'!$L$75</f>
        <v>72</v>
      </c>
      <c r="E1104" s="210">
        <f t="shared" si="51"/>
        <v>3959</v>
      </c>
      <c r="F1104" s="210">
        <f t="shared" si="52"/>
        <v>2858</v>
      </c>
      <c r="G1104" s="248"/>
      <c r="H1104" s="249"/>
      <c r="I1104" s="262"/>
      <c r="J1104" s="262"/>
      <c r="K1104" s="217"/>
      <c r="L1104" s="220"/>
      <c r="M1104" s="220"/>
      <c r="N1104" s="220"/>
      <c r="O1104" s="220"/>
      <c r="P1104" s="210">
        <f t="shared" si="53"/>
        <v>1029</v>
      </c>
    </row>
    <row r="1105" spans="1:16" x14ac:dyDescent="0.2">
      <c r="A1105" s="216">
        <v>1105</v>
      </c>
      <c r="B1105" s="255">
        <v>76.31</v>
      </c>
      <c r="C1105" s="210">
        <f>'soust.uk.JMK př.č.2'!$O$75+'soust.uk.JMK př.č.2'!$P$75</f>
        <v>18172</v>
      </c>
      <c r="D1105" s="210">
        <f>'soust.uk.JMK př.č.2'!$L$75</f>
        <v>72</v>
      </c>
      <c r="E1105" s="210">
        <f t="shared" si="51"/>
        <v>3959</v>
      </c>
      <c r="F1105" s="210">
        <f t="shared" si="52"/>
        <v>2858</v>
      </c>
      <c r="G1105" s="248"/>
      <c r="H1105" s="249"/>
      <c r="I1105" s="262"/>
      <c r="J1105" s="262"/>
      <c r="K1105" s="217"/>
      <c r="L1105" s="220"/>
      <c r="M1105" s="220"/>
      <c r="N1105" s="220"/>
      <c r="O1105" s="220"/>
      <c r="P1105" s="210">
        <f t="shared" si="53"/>
        <v>1029</v>
      </c>
    </row>
    <row r="1106" spans="1:16" x14ac:dyDescent="0.2">
      <c r="A1106" s="216">
        <v>1106</v>
      </c>
      <c r="B1106" s="255">
        <v>76.319999999999993</v>
      </c>
      <c r="C1106" s="210">
        <f>'soust.uk.JMK př.č.2'!$O$75+'soust.uk.JMK př.č.2'!$P$75</f>
        <v>18172</v>
      </c>
      <c r="D1106" s="210">
        <f>'soust.uk.JMK př.č.2'!$L$75</f>
        <v>72</v>
      </c>
      <c r="E1106" s="210">
        <f t="shared" si="51"/>
        <v>3958</v>
      </c>
      <c r="F1106" s="210">
        <f t="shared" si="52"/>
        <v>2857</v>
      </c>
      <c r="G1106" s="248"/>
      <c r="H1106" s="249"/>
      <c r="I1106" s="262"/>
      <c r="J1106" s="262"/>
      <c r="K1106" s="217"/>
      <c r="L1106" s="220"/>
      <c r="M1106" s="220"/>
      <c r="N1106" s="220"/>
      <c r="O1106" s="220"/>
      <c r="P1106" s="210">
        <f t="shared" si="53"/>
        <v>1029</v>
      </c>
    </row>
    <row r="1107" spans="1:16" x14ac:dyDescent="0.2">
      <c r="A1107" s="216">
        <v>1107</v>
      </c>
      <c r="B1107" s="255">
        <v>76.33</v>
      </c>
      <c r="C1107" s="210">
        <f>'soust.uk.JMK př.č.2'!$O$75+'soust.uk.JMK př.č.2'!$P$75</f>
        <v>18172</v>
      </c>
      <c r="D1107" s="210">
        <f>'soust.uk.JMK př.č.2'!$L$75</f>
        <v>72</v>
      </c>
      <c r="E1107" s="210">
        <f t="shared" si="51"/>
        <v>3958</v>
      </c>
      <c r="F1107" s="210">
        <f t="shared" si="52"/>
        <v>2857</v>
      </c>
      <c r="G1107" s="248"/>
      <c r="H1107" s="249"/>
      <c r="I1107" s="262"/>
      <c r="J1107" s="262"/>
      <c r="K1107" s="217"/>
      <c r="L1107" s="220"/>
      <c r="M1107" s="220"/>
      <c r="N1107" s="220"/>
      <c r="O1107" s="220"/>
      <c r="P1107" s="210">
        <f t="shared" si="53"/>
        <v>1029</v>
      </c>
    </row>
    <row r="1108" spans="1:16" x14ac:dyDescent="0.2">
      <c r="A1108" s="216">
        <v>1108</v>
      </c>
      <c r="B1108" s="255">
        <v>76.34</v>
      </c>
      <c r="C1108" s="210">
        <f>'soust.uk.JMK př.č.2'!$O$75+'soust.uk.JMK př.č.2'!$P$75</f>
        <v>18172</v>
      </c>
      <c r="D1108" s="210">
        <f>'soust.uk.JMK př.č.2'!$L$75</f>
        <v>72</v>
      </c>
      <c r="E1108" s="210">
        <f t="shared" si="51"/>
        <v>3956</v>
      </c>
      <c r="F1108" s="210">
        <f t="shared" si="52"/>
        <v>2856</v>
      </c>
      <c r="G1108" s="248"/>
      <c r="H1108" s="249"/>
      <c r="I1108" s="262"/>
      <c r="J1108" s="262"/>
      <c r="K1108" s="217"/>
      <c r="L1108" s="220"/>
      <c r="M1108" s="220"/>
      <c r="N1108" s="220"/>
      <c r="O1108" s="220"/>
      <c r="P1108" s="210">
        <f t="shared" si="53"/>
        <v>1028</v>
      </c>
    </row>
    <row r="1109" spans="1:16" x14ac:dyDescent="0.2">
      <c r="A1109" s="216">
        <v>1109</v>
      </c>
      <c r="B1109" s="255">
        <v>76.36</v>
      </c>
      <c r="C1109" s="210">
        <f>'soust.uk.JMK př.č.2'!$O$75+'soust.uk.JMK př.č.2'!$P$75</f>
        <v>18172</v>
      </c>
      <c r="D1109" s="210">
        <f>'soust.uk.JMK př.č.2'!$L$75</f>
        <v>72</v>
      </c>
      <c r="E1109" s="210">
        <f t="shared" si="51"/>
        <v>3956</v>
      </c>
      <c r="F1109" s="210">
        <f t="shared" si="52"/>
        <v>2856</v>
      </c>
      <c r="G1109" s="248"/>
      <c r="H1109" s="249"/>
      <c r="I1109" s="262"/>
      <c r="J1109" s="262"/>
      <c r="K1109" s="217"/>
      <c r="L1109" s="220"/>
      <c r="M1109" s="220"/>
      <c r="N1109" s="220"/>
      <c r="O1109" s="220"/>
      <c r="P1109" s="210">
        <f t="shared" si="53"/>
        <v>1028</v>
      </c>
    </row>
    <row r="1110" spans="1:16" x14ac:dyDescent="0.2">
      <c r="A1110" s="216">
        <v>1110</v>
      </c>
      <c r="B1110" s="255">
        <v>76.37</v>
      </c>
      <c r="C1110" s="210">
        <f>'soust.uk.JMK př.č.2'!$O$75+'soust.uk.JMK př.č.2'!$P$75</f>
        <v>18172</v>
      </c>
      <c r="D1110" s="210">
        <f>'soust.uk.JMK př.č.2'!$L$75</f>
        <v>72</v>
      </c>
      <c r="E1110" s="210">
        <f t="shared" si="51"/>
        <v>3955</v>
      </c>
      <c r="F1110" s="210">
        <f t="shared" si="52"/>
        <v>2855</v>
      </c>
      <c r="G1110" s="248"/>
      <c r="H1110" s="249"/>
      <c r="I1110" s="262"/>
      <c r="J1110" s="262"/>
      <c r="K1110" s="217"/>
      <c r="L1110" s="220"/>
      <c r="M1110" s="220"/>
      <c r="N1110" s="220"/>
      <c r="O1110" s="220"/>
      <c r="P1110" s="210">
        <f t="shared" si="53"/>
        <v>1028</v>
      </c>
    </row>
    <row r="1111" spans="1:16" x14ac:dyDescent="0.2">
      <c r="A1111" s="216">
        <v>1111</v>
      </c>
      <c r="B1111" s="255">
        <v>76.38</v>
      </c>
      <c r="C1111" s="210">
        <f>'soust.uk.JMK př.č.2'!$O$75+'soust.uk.JMK př.č.2'!$P$75</f>
        <v>18172</v>
      </c>
      <c r="D1111" s="210">
        <f>'soust.uk.JMK př.č.2'!$L$75</f>
        <v>72</v>
      </c>
      <c r="E1111" s="210">
        <f t="shared" si="51"/>
        <v>3955</v>
      </c>
      <c r="F1111" s="210">
        <f t="shared" si="52"/>
        <v>2855</v>
      </c>
      <c r="G1111" s="248"/>
      <c r="H1111" s="249"/>
      <c r="I1111" s="262"/>
      <c r="J1111" s="262"/>
      <c r="K1111" s="217"/>
      <c r="L1111" s="220"/>
      <c r="M1111" s="220"/>
      <c r="N1111" s="220"/>
      <c r="O1111" s="220"/>
      <c r="P1111" s="210">
        <f t="shared" si="53"/>
        <v>1028</v>
      </c>
    </row>
    <row r="1112" spans="1:16" x14ac:dyDescent="0.2">
      <c r="A1112" s="216">
        <v>1112</v>
      </c>
      <c r="B1112" s="255">
        <v>76.39</v>
      </c>
      <c r="C1112" s="210">
        <f>'soust.uk.JMK př.č.2'!$O$75+'soust.uk.JMK př.č.2'!$P$75</f>
        <v>18172</v>
      </c>
      <c r="D1112" s="210">
        <f>'soust.uk.JMK př.č.2'!$L$75</f>
        <v>72</v>
      </c>
      <c r="E1112" s="210">
        <f t="shared" si="51"/>
        <v>3955</v>
      </c>
      <c r="F1112" s="210">
        <f t="shared" si="52"/>
        <v>2855</v>
      </c>
      <c r="G1112" s="248"/>
      <c r="H1112" s="249"/>
      <c r="I1112" s="262"/>
      <c r="J1112" s="262"/>
      <c r="K1112" s="217"/>
      <c r="L1112" s="220"/>
      <c r="M1112" s="220"/>
      <c r="N1112" s="220"/>
      <c r="O1112" s="220"/>
      <c r="P1112" s="210">
        <f t="shared" si="53"/>
        <v>1028</v>
      </c>
    </row>
    <row r="1113" spans="1:16" x14ac:dyDescent="0.2">
      <c r="A1113" s="216">
        <v>1113</v>
      </c>
      <c r="B1113" s="255">
        <v>76.400000000000006</v>
      </c>
      <c r="C1113" s="210">
        <f>'soust.uk.JMK př.č.2'!$O$75+'soust.uk.JMK př.č.2'!$P$75</f>
        <v>18172</v>
      </c>
      <c r="D1113" s="210">
        <f>'soust.uk.JMK př.č.2'!$L$75</f>
        <v>72</v>
      </c>
      <c r="E1113" s="210">
        <f t="shared" si="51"/>
        <v>3953</v>
      </c>
      <c r="F1113" s="210">
        <f t="shared" si="52"/>
        <v>2854</v>
      </c>
      <c r="G1113" s="248"/>
      <c r="H1113" s="249"/>
      <c r="I1113" s="262"/>
      <c r="J1113" s="262"/>
      <c r="K1113" s="217"/>
      <c r="L1113" s="220"/>
      <c r="M1113" s="220"/>
      <c r="N1113" s="220"/>
      <c r="O1113" s="220"/>
      <c r="P1113" s="210">
        <f t="shared" si="53"/>
        <v>1027</v>
      </c>
    </row>
    <row r="1114" spans="1:16" x14ac:dyDescent="0.2">
      <c r="A1114" s="216">
        <v>1114</v>
      </c>
      <c r="B1114" s="255">
        <v>76.42</v>
      </c>
      <c r="C1114" s="210">
        <f>'soust.uk.JMK př.č.2'!$O$75+'soust.uk.JMK př.č.2'!$P$75</f>
        <v>18172</v>
      </c>
      <c r="D1114" s="210">
        <f>'soust.uk.JMK př.č.2'!$L$75</f>
        <v>72</v>
      </c>
      <c r="E1114" s="210">
        <f t="shared" si="51"/>
        <v>3952</v>
      </c>
      <c r="F1114" s="210">
        <f t="shared" si="52"/>
        <v>2853</v>
      </c>
      <c r="G1114" s="248"/>
      <c r="H1114" s="249"/>
      <c r="I1114" s="262"/>
      <c r="J1114" s="262"/>
      <c r="K1114" s="217"/>
      <c r="L1114" s="220"/>
      <c r="M1114" s="220"/>
      <c r="N1114" s="220"/>
      <c r="O1114" s="220"/>
      <c r="P1114" s="210">
        <f t="shared" si="53"/>
        <v>1027</v>
      </c>
    </row>
    <row r="1115" spans="1:16" x14ac:dyDescent="0.2">
      <c r="A1115" s="216">
        <v>1115</v>
      </c>
      <c r="B1115" s="255">
        <v>76.430000000000007</v>
      </c>
      <c r="C1115" s="210">
        <f>'soust.uk.JMK př.č.2'!$O$75+'soust.uk.JMK př.č.2'!$P$75</f>
        <v>18172</v>
      </c>
      <c r="D1115" s="210">
        <f>'soust.uk.JMK př.č.2'!$L$75</f>
        <v>72</v>
      </c>
      <c r="E1115" s="210">
        <f t="shared" si="51"/>
        <v>3952</v>
      </c>
      <c r="F1115" s="210">
        <f t="shared" si="52"/>
        <v>2853</v>
      </c>
      <c r="G1115" s="248"/>
      <c r="H1115" s="249"/>
      <c r="I1115" s="262"/>
      <c r="J1115" s="262"/>
      <c r="K1115" s="217"/>
      <c r="L1115" s="220"/>
      <c r="M1115" s="220"/>
      <c r="N1115" s="220"/>
      <c r="O1115" s="220"/>
      <c r="P1115" s="210">
        <f t="shared" si="53"/>
        <v>1027</v>
      </c>
    </row>
    <row r="1116" spans="1:16" x14ac:dyDescent="0.2">
      <c r="A1116" s="216">
        <v>1116</v>
      </c>
      <c r="B1116" s="255">
        <v>76.44</v>
      </c>
      <c r="C1116" s="210">
        <f>'soust.uk.JMK př.č.2'!$O$75+'soust.uk.JMK př.č.2'!$P$75</f>
        <v>18172</v>
      </c>
      <c r="D1116" s="210">
        <f>'soust.uk.JMK př.č.2'!$L$75</f>
        <v>72</v>
      </c>
      <c r="E1116" s="210">
        <f t="shared" si="51"/>
        <v>3952</v>
      </c>
      <c r="F1116" s="210">
        <f t="shared" si="52"/>
        <v>2853</v>
      </c>
      <c r="G1116" s="248"/>
      <c r="H1116" s="249"/>
      <c r="I1116" s="262"/>
      <c r="J1116" s="262"/>
      <c r="K1116" s="217"/>
      <c r="L1116" s="220"/>
      <c r="M1116" s="220"/>
      <c r="N1116" s="220"/>
      <c r="O1116" s="220"/>
      <c r="P1116" s="210">
        <f t="shared" si="53"/>
        <v>1027</v>
      </c>
    </row>
    <row r="1117" spans="1:16" x14ac:dyDescent="0.2">
      <c r="A1117" s="216">
        <v>1117</v>
      </c>
      <c r="B1117" s="255">
        <v>76.45</v>
      </c>
      <c r="C1117" s="210">
        <f>'soust.uk.JMK př.č.2'!$O$75+'soust.uk.JMK př.č.2'!$P$75</f>
        <v>18172</v>
      </c>
      <c r="D1117" s="210">
        <f>'soust.uk.JMK př.č.2'!$L$75</f>
        <v>72</v>
      </c>
      <c r="E1117" s="210">
        <f t="shared" si="51"/>
        <v>3951</v>
      </c>
      <c r="F1117" s="210">
        <f t="shared" si="52"/>
        <v>2852</v>
      </c>
      <c r="G1117" s="248"/>
      <c r="H1117" s="249"/>
      <c r="I1117" s="262"/>
      <c r="J1117" s="262"/>
      <c r="K1117" s="217"/>
      <c r="L1117" s="220"/>
      <c r="M1117" s="220"/>
      <c r="N1117" s="220"/>
      <c r="O1117" s="220"/>
      <c r="P1117" s="210">
        <f t="shared" si="53"/>
        <v>1027</v>
      </c>
    </row>
    <row r="1118" spans="1:16" x14ac:dyDescent="0.2">
      <c r="A1118" s="216">
        <v>1118</v>
      </c>
      <c r="B1118" s="255">
        <v>76.459999999999994</v>
      </c>
      <c r="C1118" s="210">
        <f>'soust.uk.JMK př.č.2'!$O$75+'soust.uk.JMK př.č.2'!$P$75</f>
        <v>18172</v>
      </c>
      <c r="D1118" s="210">
        <f>'soust.uk.JMK př.č.2'!$L$75</f>
        <v>72</v>
      </c>
      <c r="E1118" s="210">
        <f t="shared" si="51"/>
        <v>3951</v>
      </c>
      <c r="F1118" s="210">
        <f t="shared" si="52"/>
        <v>2852</v>
      </c>
      <c r="G1118" s="248"/>
      <c r="H1118" s="249"/>
      <c r="I1118" s="262"/>
      <c r="J1118" s="262"/>
      <c r="K1118" s="217"/>
      <c r="L1118" s="220"/>
      <c r="M1118" s="220"/>
      <c r="N1118" s="220"/>
      <c r="O1118" s="220"/>
      <c r="P1118" s="210">
        <f t="shared" si="53"/>
        <v>1027</v>
      </c>
    </row>
    <row r="1119" spans="1:16" x14ac:dyDescent="0.2">
      <c r="A1119" s="216">
        <v>1119</v>
      </c>
      <c r="B1119" s="255">
        <v>76.48</v>
      </c>
      <c r="C1119" s="210">
        <f>'soust.uk.JMK př.č.2'!$O$75+'soust.uk.JMK př.č.2'!$P$75</f>
        <v>18172</v>
      </c>
      <c r="D1119" s="210">
        <f>'soust.uk.JMK př.č.2'!$L$75</f>
        <v>72</v>
      </c>
      <c r="E1119" s="210">
        <f t="shared" si="51"/>
        <v>3949</v>
      </c>
      <c r="F1119" s="210">
        <f t="shared" si="52"/>
        <v>2851</v>
      </c>
      <c r="G1119" s="248"/>
      <c r="H1119" s="249"/>
      <c r="I1119" s="262"/>
      <c r="J1119" s="262"/>
      <c r="K1119" s="217"/>
      <c r="L1119" s="220"/>
      <c r="M1119" s="220"/>
      <c r="N1119" s="220"/>
      <c r="O1119" s="220"/>
      <c r="P1119" s="210">
        <f t="shared" si="53"/>
        <v>1026</v>
      </c>
    </row>
    <row r="1120" spans="1:16" x14ac:dyDescent="0.2">
      <c r="A1120" s="216">
        <v>1120</v>
      </c>
      <c r="B1120" s="255">
        <v>76.489999999999995</v>
      </c>
      <c r="C1120" s="210">
        <f>'soust.uk.JMK př.č.2'!$O$75+'soust.uk.JMK př.č.2'!$P$75</f>
        <v>18172</v>
      </c>
      <c r="D1120" s="210">
        <f>'soust.uk.JMK př.č.2'!$L$75</f>
        <v>72</v>
      </c>
      <c r="E1120" s="210">
        <f t="shared" si="51"/>
        <v>3949</v>
      </c>
      <c r="F1120" s="210">
        <f t="shared" si="52"/>
        <v>2851</v>
      </c>
      <c r="G1120" s="248"/>
      <c r="H1120" s="249"/>
      <c r="I1120" s="262"/>
      <c r="J1120" s="262"/>
      <c r="K1120" s="217"/>
      <c r="L1120" s="220"/>
      <c r="M1120" s="220"/>
      <c r="N1120" s="220"/>
      <c r="O1120" s="220"/>
      <c r="P1120" s="210">
        <f t="shared" si="53"/>
        <v>1026</v>
      </c>
    </row>
    <row r="1121" spans="1:16" x14ac:dyDescent="0.2">
      <c r="A1121" s="216">
        <v>1121</v>
      </c>
      <c r="B1121" s="255">
        <v>76.5</v>
      </c>
      <c r="C1121" s="210">
        <f>'soust.uk.JMK př.č.2'!$O$75+'soust.uk.JMK př.č.2'!$P$75</f>
        <v>18172</v>
      </c>
      <c r="D1121" s="210">
        <f>'soust.uk.JMK př.č.2'!$L$75</f>
        <v>72</v>
      </c>
      <c r="E1121" s="210">
        <f t="shared" si="51"/>
        <v>3949</v>
      </c>
      <c r="F1121" s="210">
        <f t="shared" si="52"/>
        <v>2851</v>
      </c>
      <c r="G1121" s="248"/>
      <c r="H1121" s="249"/>
      <c r="I1121" s="262"/>
      <c r="J1121" s="262"/>
      <c r="K1121" s="217"/>
      <c r="L1121" s="220"/>
      <c r="M1121" s="220"/>
      <c r="N1121" s="220"/>
      <c r="O1121" s="220"/>
      <c r="P1121" s="210">
        <f t="shared" si="53"/>
        <v>1026</v>
      </c>
    </row>
    <row r="1122" spans="1:16" x14ac:dyDescent="0.2">
      <c r="A1122" s="216">
        <v>1122</v>
      </c>
      <c r="B1122" s="255">
        <v>76.510000000000005</v>
      </c>
      <c r="C1122" s="210">
        <f>'soust.uk.JMK př.č.2'!$O$75+'soust.uk.JMK př.č.2'!$P$75</f>
        <v>18172</v>
      </c>
      <c r="D1122" s="210">
        <f>'soust.uk.JMK př.č.2'!$L$75</f>
        <v>72</v>
      </c>
      <c r="E1122" s="210">
        <f t="shared" si="51"/>
        <v>3948</v>
      </c>
      <c r="F1122" s="210">
        <f t="shared" si="52"/>
        <v>2850</v>
      </c>
      <c r="G1122" s="248"/>
      <c r="H1122" s="249"/>
      <c r="I1122" s="262"/>
      <c r="J1122" s="262"/>
      <c r="K1122" s="217"/>
      <c r="L1122" s="220"/>
      <c r="M1122" s="220"/>
      <c r="N1122" s="220"/>
      <c r="O1122" s="220"/>
      <c r="P1122" s="210">
        <f t="shared" si="53"/>
        <v>1026</v>
      </c>
    </row>
    <row r="1123" spans="1:16" x14ac:dyDescent="0.2">
      <c r="A1123" s="216">
        <v>1123</v>
      </c>
      <c r="B1123" s="255">
        <v>76.52</v>
      </c>
      <c r="C1123" s="210">
        <f>'soust.uk.JMK př.č.2'!$O$75+'soust.uk.JMK př.č.2'!$P$75</f>
        <v>18172</v>
      </c>
      <c r="D1123" s="210">
        <f>'soust.uk.JMK př.č.2'!$L$75</f>
        <v>72</v>
      </c>
      <c r="E1123" s="210">
        <f t="shared" si="51"/>
        <v>3948</v>
      </c>
      <c r="F1123" s="210">
        <f t="shared" si="52"/>
        <v>2850</v>
      </c>
      <c r="G1123" s="248"/>
      <c r="H1123" s="249"/>
      <c r="I1123" s="262"/>
      <c r="J1123" s="262"/>
      <c r="K1123" s="217"/>
      <c r="L1123" s="220"/>
      <c r="M1123" s="220"/>
      <c r="N1123" s="220"/>
      <c r="O1123" s="220"/>
      <c r="P1123" s="210">
        <f t="shared" si="53"/>
        <v>1026</v>
      </c>
    </row>
    <row r="1124" spans="1:16" x14ac:dyDescent="0.2">
      <c r="A1124" s="216">
        <v>1124</v>
      </c>
      <c r="B1124" s="255">
        <v>76.540000000000006</v>
      </c>
      <c r="C1124" s="210">
        <f>'soust.uk.JMK př.č.2'!$O$75+'soust.uk.JMK př.č.2'!$P$75</f>
        <v>18172</v>
      </c>
      <c r="D1124" s="210">
        <f>'soust.uk.JMK př.č.2'!$L$75</f>
        <v>72</v>
      </c>
      <c r="E1124" s="210">
        <f t="shared" si="51"/>
        <v>3947</v>
      </c>
      <c r="F1124" s="210">
        <f t="shared" si="52"/>
        <v>2849</v>
      </c>
      <c r="G1124" s="248"/>
      <c r="H1124" s="249"/>
      <c r="I1124" s="262"/>
      <c r="J1124" s="262"/>
      <c r="K1124" s="217"/>
      <c r="L1124" s="220"/>
      <c r="M1124" s="220"/>
      <c r="N1124" s="220"/>
      <c r="O1124" s="220"/>
      <c r="P1124" s="210">
        <f t="shared" si="53"/>
        <v>1026</v>
      </c>
    </row>
    <row r="1125" spans="1:16" x14ac:dyDescent="0.2">
      <c r="A1125" s="216">
        <v>1125</v>
      </c>
      <c r="B1125" s="255">
        <v>76.55</v>
      </c>
      <c r="C1125" s="210">
        <f>'soust.uk.JMK př.č.2'!$O$75+'soust.uk.JMK př.č.2'!$P$75</f>
        <v>18172</v>
      </c>
      <c r="D1125" s="210">
        <f>'soust.uk.JMK př.č.2'!$L$75</f>
        <v>72</v>
      </c>
      <c r="E1125" s="210">
        <f t="shared" si="51"/>
        <v>3947</v>
      </c>
      <c r="F1125" s="210">
        <f t="shared" si="52"/>
        <v>2849</v>
      </c>
      <c r="G1125" s="248"/>
      <c r="H1125" s="249"/>
      <c r="I1125" s="262"/>
      <c r="J1125" s="262"/>
      <c r="K1125" s="217"/>
      <c r="L1125" s="220"/>
      <c r="M1125" s="220"/>
      <c r="N1125" s="220"/>
      <c r="O1125" s="220"/>
      <c r="P1125" s="210">
        <f t="shared" si="53"/>
        <v>1026</v>
      </c>
    </row>
    <row r="1126" spans="1:16" x14ac:dyDescent="0.2">
      <c r="A1126" s="216">
        <v>1126</v>
      </c>
      <c r="B1126" s="255">
        <v>76.56</v>
      </c>
      <c r="C1126" s="210">
        <f>'soust.uk.JMK př.č.2'!$O$75+'soust.uk.JMK př.č.2'!$P$75</f>
        <v>18172</v>
      </c>
      <c r="D1126" s="210">
        <f>'soust.uk.JMK př.č.2'!$L$75</f>
        <v>72</v>
      </c>
      <c r="E1126" s="210">
        <f t="shared" si="51"/>
        <v>3945</v>
      </c>
      <c r="F1126" s="210">
        <f t="shared" si="52"/>
        <v>2848</v>
      </c>
      <c r="G1126" s="248"/>
      <c r="H1126" s="249"/>
      <c r="I1126" s="262"/>
      <c r="J1126" s="262"/>
      <c r="K1126" s="217"/>
      <c r="L1126" s="220"/>
      <c r="M1126" s="220"/>
      <c r="N1126" s="220"/>
      <c r="O1126" s="220"/>
      <c r="P1126" s="210">
        <f t="shared" si="53"/>
        <v>1025</v>
      </c>
    </row>
    <row r="1127" spans="1:16" x14ac:dyDescent="0.2">
      <c r="A1127" s="216">
        <v>1127</v>
      </c>
      <c r="B1127" s="255">
        <v>76.569999999999993</v>
      </c>
      <c r="C1127" s="210">
        <f>'soust.uk.JMK př.č.2'!$O$75+'soust.uk.JMK př.č.2'!$P$75</f>
        <v>18172</v>
      </c>
      <c r="D1127" s="210">
        <f>'soust.uk.JMK př.č.2'!$L$75</f>
        <v>72</v>
      </c>
      <c r="E1127" s="210">
        <f t="shared" si="51"/>
        <v>3945</v>
      </c>
      <c r="F1127" s="210">
        <f t="shared" si="52"/>
        <v>2848</v>
      </c>
      <c r="G1127" s="248"/>
      <c r="H1127" s="249"/>
      <c r="I1127" s="262"/>
      <c r="J1127" s="262"/>
      <c r="K1127" s="217"/>
      <c r="L1127" s="220"/>
      <c r="M1127" s="220"/>
      <c r="N1127" s="220"/>
      <c r="O1127" s="220"/>
      <c r="P1127" s="210">
        <f t="shared" si="53"/>
        <v>1025</v>
      </c>
    </row>
    <row r="1128" spans="1:16" x14ac:dyDescent="0.2">
      <c r="A1128" s="216">
        <v>1128</v>
      </c>
      <c r="B1128" s="255">
        <v>76.58</v>
      </c>
      <c r="C1128" s="210">
        <f>'soust.uk.JMK př.č.2'!$O$75+'soust.uk.JMK př.č.2'!$P$75</f>
        <v>18172</v>
      </c>
      <c r="D1128" s="210">
        <f>'soust.uk.JMK př.č.2'!$L$75</f>
        <v>72</v>
      </c>
      <c r="E1128" s="210">
        <f t="shared" si="51"/>
        <v>3945</v>
      </c>
      <c r="F1128" s="210">
        <f t="shared" si="52"/>
        <v>2848</v>
      </c>
      <c r="G1128" s="248"/>
      <c r="H1128" s="249"/>
      <c r="I1128" s="262"/>
      <c r="J1128" s="262"/>
      <c r="K1128" s="217"/>
      <c r="L1128" s="220"/>
      <c r="M1128" s="220"/>
      <c r="N1128" s="220"/>
      <c r="O1128" s="220"/>
      <c r="P1128" s="210">
        <f t="shared" si="53"/>
        <v>1025</v>
      </c>
    </row>
    <row r="1129" spans="1:16" x14ac:dyDescent="0.2">
      <c r="A1129" s="216">
        <v>1129</v>
      </c>
      <c r="B1129" s="255">
        <v>76.59</v>
      </c>
      <c r="C1129" s="210">
        <f>'soust.uk.JMK př.č.2'!$O$75+'soust.uk.JMK př.č.2'!$P$75</f>
        <v>18172</v>
      </c>
      <c r="D1129" s="210">
        <f>'soust.uk.JMK př.č.2'!$L$75</f>
        <v>72</v>
      </c>
      <c r="E1129" s="210">
        <f t="shared" si="51"/>
        <v>3944</v>
      </c>
      <c r="F1129" s="210">
        <f t="shared" si="52"/>
        <v>2847</v>
      </c>
      <c r="G1129" s="248"/>
      <c r="H1129" s="249"/>
      <c r="I1129" s="262"/>
      <c r="J1129" s="262"/>
      <c r="K1129" s="217"/>
      <c r="L1129" s="220"/>
      <c r="M1129" s="220"/>
      <c r="N1129" s="220"/>
      <c r="O1129" s="220"/>
      <c r="P1129" s="210">
        <f t="shared" si="53"/>
        <v>1025</v>
      </c>
    </row>
    <row r="1130" spans="1:16" x14ac:dyDescent="0.2">
      <c r="A1130" s="216">
        <v>1130</v>
      </c>
      <c r="B1130" s="255">
        <v>76.61</v>
      </c>
      <c r="C1130" s="210">
        <f>'soust.uk.JMK př.č.2'!$O$75+'soust.uk.JMK př.č.2'!$P$75</f>
        <v>18172</v>
      </c>
      <c r="D1130" s="210">
        <f>'soust.uk.JMK př.č.2'!$L$75</f>
        <v>72</v>
      </c>
      <c r="E1130" s="210">
        <f t="shared" si="51"/>
        <v>3943</v>
      </c>
      <c r="F1130" s="210">
        <f t="shared" si="52"/>
        <v>2846</v>
      </c>
      <c r="G1130" s="248"/>
      <c r="H1130" s="249"/>
      <c r="I1130" s="262"/>
      <c r="J1130" s="262"/>
      <c r="K1130" s="217"/>
      <c r="L1130" s="220"/>
      <c r="M1130" s="220"/>
      <c r="N1130" s="220"/>
      <c r="O1130" s="220"/>
      <c r="P1130" s="210">
        <f t="shared" si="53"/>
        <v>1025</v>
      </c>
    </row>
    <row r="1131" spans="1:16" x14ac:dyDescent="0.2">
      <c r="A1131" s="216">
        <v>1131</v>
      </c>
      <c r="B1131" s="255">
        <v>76.62</v>
      </c>
      <c r="C1131" s="210">
        <f>'soust.uk.JMK př.č.2'!$O$75+'soust.uk.JMK př.č.2'!$P$75</f>
        <v>18172</v>
      </c>
      <c r="D1131" s="210">
        <f>'soust.uk.JMK př.č.2'!$L$75</f>
        <v>72</v>
      </c>
      <c r="E1131" s="210">
        <f t="shared" si="51"/>
        <v>3943</v>
      </c>
      <c r="F1131" s="210">
        <f t="shared" si="52"/>
        <v>2846</v>
      </c>
      <c r="G1131" s="248"/>
      <c r="H1131" s="249"/>
      <c r="I1131" s="262"/>
      <c r="J1131" s="262"/>
      <c r="K1131" s="217"/>
      <c r="L1131" s="220"/>
      <c r="M1131" s="220"/>
      <c r="N1131" s="220"/>
      <c r="O1131" s="220"/>
      <c r="P1131" s="210">
        <f t="shared" si="53"/>
        <v>1025</v>
      </c>
    </row>
    <row r="1132" spans="1:16" x14ac:dyDescent="0.2">
      <c r="A1132" s="216">
        <v>1132</v>
      </c>
      <c r="B1132" s="255">
        <v>76.63</v>
      </c>
      <c r="C1132" s="210">
        <f>'soust.uk.JMK př.č.2'!$O$75+'soust.uk.JMK př.č.2'!$P$75</f>
        <v>18172</v>
      </c>
      <c r="D1132" s="210">
        <f>'soust.uk.JMK př.č.2'!$L$75</f>
        <v>72</v>
      </c>
      <c r="E1132" s="210">
        <f t="shared" si="51"/>
        <v>3943</v>
      </c>
      <c r="F1132" s="210">
        <f t="shared" si="52"/>
        <v>2846</v>
      </c>
      <c r="G1132" s="248"/>
      <c r="H1132" s="249"/>
      <c r="I1132" s="262"/>
      <c r="J1132" s="262"/>
      <c r="K1132" s="217"/>
      <c r="L1132" s="220"/>
      <c r="M1132" s="220"/>
      <c r="N1132" s="220"/>
      <c r="O1132" s="220"/>
      <c r="P1132" s="210">
        <f t="shared" si="53"/>
        <v>1025</v>
      </c>
    </row>
    <row r="1133" spans="1:16" x14ac:dyDescent="0.2">
      <c r="A1133" s="216">
        <v>1133</v>
      </c>
      <c r="B1133" s="255">
        <v>76.64</v>
      </c>
      <c r="C1133" s="210">
        <f>'soust.uk.JMK př.č.2'!$O$75+'soust.uk.JMK př.č.2'!$P$75</f>
        <v>18172</v>
      </c>
      <c r="D1133" s="210">
        <f>'soust.uk.JMK př.č.2'!$L$75</f>
        <v>72</v>
      </c>
      <c r="E1133" s="210">
        <f t="shared" si="51"/>
        <v>3941</v>
      </c>
      <c r="F1133" s="210">
        <f t="shared" si="52"/>
        <v>2845</v>
      </c>
      <c r="G1133" s="248"/>
      <c r="H1133" s="249"/>
      <c r="I1133" s="262"/>
      <c r="J1133" s="262"/>
      <c r="K1133" s="217"/>
      <c r="L1133" s="220"/>
      <c r="M1133" s="220"/>
      <c r="N1133" s="220"/>
      <c r="O1133" s="220"/>
      <c r="P1133" s="210">
        <f t="shared" si="53"/>
        <v>1024</v>
      </c>
    </row>
    <row r="1134" spans="1:16" x14ac:dyDescent="0.2">
      <c r="A1134" s="216">
        <v>1134</v>
      </c>
      <c r="B1134" s="255">
        <v>76.650000000000006</v>
      </c>
      <c r="C1134" s="210">
        <f>'soust.uk.JMK př.č.2'!$O$75+'soust.uk.JMK př.č.2'!$P$75</f>
        <v>18172</v>
      </c>
      <c r="D1134" s="210">
        <f>'soust.uk.JMK př.č.2'!$L$75</f>
        <v>72</v>
      </c>
      <c r="E1134" s="210">
        <f t="shared" si="51"/>
        <v>3941</v>
      </c>
      <c r="F1134" s="210">
        <f t="shared" si="52"/>
        <v>2845</v>
      </c>
      <c r="G1134" s="248"/>
      <c r="H1134" s="249"/>
      <c r="I1134" s="262"/>
      <c r="J1134" s="262"/>
      <c r="K1134" s="217"/>
      <c r="L1134" s="220"/>
      <c r="M1134" s="220"/>
      <c r="N1134" s="220"/>
      <c r="O1134" s="220"/>
      <c r="P1134" s="210">
        <f t="shared" si="53"/>
        <v>1024</v>
      </c>
    </row>
    <row r="1135" spans="1:16" x14ac:dyDescent="0.2">
      <c r="A1135" s="216">
        <v>1135</v>
      </c>
      <c r="B1135" s="255">
        <v>76.67</v>
      </c>
      <c r="C1135" s="210">
        <f>'soust.uk.JMK př.č.2'!$O$75+'soust.uk.JMK př.č.2'!$P$75</f>
        <v>18172</v>
      </c>
      <c r="D1135" s="210">
        <f>'soust.uk.JMK př.č.2'!$L$75</f>
        <v>72</v>
      </c>
      <c r="E1135" s="210">
        <f t="shared" si="51"/>
        <v>3940</v>
      </c>
      <c r="F1135" s="210">
        <f t="shared" si="52"/>
        <v>2844</v>
      </c>
      <c r="G1135" s="248"/>
      <c r="H1135" s="249"/>
      <c r="I1135" s="262"/>
      <c r="J1135" s="262"/>
      <c r="K1135" s="217"/>
      <c r="L1135" s="220"/>
      <c r="M1135" s="220"/>
      <c r="N1135" s="220"/>
      <c r="O1135" s="220"/>
      <c r="P1135" s="210">
        <f t="shared" si="53"/>
        <v>1024</v>
      </c>
    </row>
    <row r="1136" spans="1:16" x14ac:dyDescent="0.2">
      <c r="A1136" s="216">
        <v>1136</v>
      </c>
      <c r="B1136" s="255">
        <v>76.680000000000007</v>
      </c>
      <c r="C1136" s="210">
        <f>'soust.uk.JMK př.č.2'!$O$75+'soust.uk.JMK př.č.2'!$P$75</f>
        <v>18172</v>
      </c>
      <c r="D1136" s="210">
        <f>'soust.uk.JMK př.č.2'!$L$75</f>
        <v>72</v>
      </c>
      <c r="E1136" s="210">
        <f t="shared" si="51"/>
        <v>3940</v>
      </c>
      <c r="F1136" s="210">
        <f t="shared" si="52"/>
        <v>2844</v>
      </c>
      <c r="G1136" s="248"/>
      <c r="H1136" s="249"/>
      <c r="I1136" s="262"/>
      <c r="J1136" s="262"/>
      <c r="K1136" s="217"/>
      <c r="L1136" s="220"/>
      <c r="M1136" s="220"/>
      <c r="N1136" s="220"/>
      <c r="O1136" s="220"/>
      <c r="P1136" s="210">
        <f t="shared" si="53"/>
        <v>1024</v>
      </c>
    </row>
    <row r="1137" spans="1:16" x14ac:dyDescent="0.2">
      <c r="A1137" s="216">
        <v>1137</v>
      </c>
      <c r="B1137" s="255">
        <v>76.69</v>
      </c>
      <c r="C1137" s="210">
        <f>'soust.uk.JMK př.č.2'!$O$75+'soust.uk.JMK př.č.2'!$P$75</f>
        <v>18172</v>
      </c>
      <c r="D1137" s="210">
        <f>'soust.uk.JMK př.č.2'!$L$75</f>
        <v>72</v>
      </c>
      <c r="E1137" s="210">
        <f t="shared" si="51"/>
        <v>3938</v>
      </c>
      <c r="F1137" s="210">
        <f t="shared" si="52"/>
        <v>2843</v>
      </c>
      <c r="G1137" s="248"/>
      <c r="H1137" s="249"/>
      <c r="I1137" s="262"/>
      <c r="J1137" s="262"/>
      <c r="K1137" s="217"/>
      <c r="L1137" s="220"/>
      <c r="M1137" s="220"/>
      <c r="N1137" s="220"/>
      <c r="O1137" s="220"/>
      <c r="P1137" s="210">
        <f t="shared" si="53"/>
        <v>1023</v>
      </c>
    </row>
    <row r="1138" spans="1:16" x14ac:dyDescent="0.2">
      <c r="A1138" s="216">
        <v>1138</v>
      </c>
      <c r="B1138" s="255">
        <v>76.7</v>
      </c>
      <c r="C1138" s="210">
        <f>'soust.uk.JMK př.č.2'!$O$75+'soust.uk.JMK př.č.2'!$P$75</f>
        <v>18172</v>
      </c>
      <c r="D1138" s="210">
        <f>'soust.uk.JMK př.č.2'!$L$75</f>
        <v>72</v>
      </c>
      <c r="E1138" s="210">
        <f t="shared" si="51"/>
        <v>3938</v>
      </c>
      <c r="F1138" s="210">
        <f t="shared" si="52"/>
        <v>2843</v>
      </c>
      <c r="G1138" s="248"/>
      <c r="H1138" s="249"/>
      <c r="I1138" s="262"/>
      <c r="J1138" s="262"/>
      <c r="K1138" s="217"/>
      <c r="L1138" s="220"/>
      <c r="M1138" s="220"/>
      <c r="N1138" s="220"/>
      <c r="O1138" s="220"/>
      <c r="P1138" s="210">
        <f t="shared" si="53"/>
        <v>1023</v>
      </c>
    </row>
    <row r="1139" spans="1:16" x14ac:dyDescent="0.2">
      <c r="A1139" s="216">
        <v>1139</v>
      </c>
      <c r="B1139" s="255">
        <v>76.709999999999994</v>
      </c>
      <c r="C1139" s="210">
        <f>'soust.uk.JMK př.č.2'!$O$75+'soust.uk.JMK př.č.2'!$P$75</f>
        <v>18172</v>
      </c>
      <c r="D1139" s="210">
        <f>'soust.uk.JMK př.č.2'!$L$75</f>
        <v>72</v>
      </c>
      <c r="E1139" s="210">
        <f t="shared" si="51"/>
        <v>3938</v>
      </c>
      <c r="F1139" s="210">
        <f t="shared" si="52"/>
        <v>2843</v>
      </c>
      <c r="G1139" s="248"/>
      <c r="H1139" s="249"/>
      <c r="I1139" s="262"/>
      <c r="J1139" s="262"/>
      <c r="K1139" s="217"/>
      <c r="L1139" s="220"/>
      <c r="M1139" s="220"/>
      <c r="N1139" s="220"/>
      <c r="O1139" s="220"/>
      <c r="P1139" s="210">
        <f t="shared" si="53"/>
        <v>1023</v>
      </c>
    </row>
    <row r="1140" spans="1:16" x14ac:dyDescent="0.2">
      <c r="A1140" s="216">
        <v>1140</v>
      </c>
      <c r="B1140" s="255">
        <v>76.72</v>
      </c>
      <c r="C1140" s="210">
        <f>'soust.uk.JMK př.č.2'!$O$75+'soust.uk.JMK př.č.2'!$P$75</f>
        <v>18172</v>
      </c>
      <c r="D1140" s="210">
        <f>'soust.uk.JMK př.č.2'!$L$75</f>
        <v>72</v>
      </c>
      <c r="E1140" s="210">
        <f t="shared" si="51"/>
        <v>3937</v>
      </c>
      <c r="F1140" s="210">
        <f t="shared" si="52"/>
        <v>2842</v>
      </c>
      <c r="G1140" s="248"/>
      <c r="H1140" s="249"/>
      <c r="I1140" s="262"/>
      <c r="J1140" s="262"/>
      <c r="K1140" s="217"/>
      <c r="L1140" s="220"/>
      <c r="M1140" s="220"/>
      <c r="N1140" s="220"/>
      <c r="O1140" s="220"/>
      <c r="P1140" s="210">
        <f t="shared" si="53"/>
        <v>1023</v>
      </c>
    </row>
    <row r="1141" spans="1:16" x14ac:dyDescent="0.2">
      <c r="A1141" s="216">
        <v>1141</v>
      </c>
      <c r="B1141" s="255">
        <v>76.739999999999995</v>
      </c>
      <c r="C1141" s="210">
        <f>'soust.uk.JMK př.č.2'!$O$75+'soust.uk.JMK př.č.2'!$P$75</f>
        <v>18172</v>
      </c>
      <c r="D1141" s="210">
        <f>'soust.uk.JMK př.č.2'!$L$75</f>
        <v>72</v>
      </c>
      <c r="E1141" s="210">
        <f t="shared" si="51"/>
        <v>3937</v>
      </c>
      <c r="F1141" s="210">
        <f t="shared" si="52"/>
        <v>2842</v>
      </c>
      <c r="G1141" s="248"/>
      <c r="H1141" s="249"/>
      <c r="I1141" s="262"/>
      <c r="J1141" s="262"/>
      <c r="K1141" s="217"/>
      <c r="L1141" s="220"/>
      <c r="M1141" s="220"/>
      <c r="N1141" s="220"/>
      <c r="O1141" s="220"/>
      <c r="P1141" s="210">
        <f t="shared" si="53"/>
        <v>1023</v>
      </c>
    </row>
    <row r="1142" spans="1:16" x14ac:dyDescent="0.2">
      <c r="A1142" s="216">
        <v>1142</v>
      </c>
      <c r="B1142" s="255">
        <v>76.75</v>
      </c>
      <c r="C1142" s="210">
        <f>'soust.uk.JMK př.č.2'!$O$75+'soust.uk.JMK př.č.2'!$P$75</f>
        <v>18172</v>
      </c>
      <c r="D1142" s="210">
        <f>'soust.uk.JMK př.č.2'!$L$75</f>
        <v>72</v>
      </c>
      <c r="E1142" s="210">
        <f t="shared" si="51"/>
        <v>3936</v>
      </c>
      <c r="F1142" s="210">
        <f t="shared" si="52"/>
        <v>2841</v>
      </c>
      <c r="G1142" s="248"/>
      <c r="H1142" s="249"/>
      <c r="I1142" s="262"/>
      <c r="J1142" s="262"/>
      <c r="K1142" s="217"/>
      <c r="L1142" s="220"/>
      <c r="M1142" s="220"/>
      <c r="N1142" s="220"/>
      <c r="O1142" s="220"/>
      <c r="P1142" s="210">
        <f t="shared" si="53"/>
        <v>1023</v>
      </c>
    </row>
    <row r="1143" spans="1:16" x14ac:dyDescent="0.2">
      <c r="A1143" s="216">
        <v>1143</v>
      </c>
      <c r="B1143" s="255">
        <v>76.760000000000005</v>
      </c>
      <c r="C1143" s="210">
        <f>'soust.uk.JMK př.č.2'!$O$75+'soust.uk.JMK př.č.2'!$P$75</f>
        <v>18172</v>
      </c>
      <c r="D1143" s="210">
        <f>'soust.uk.JMK př.č.2'!$L$75</f>
        <v>72</v>
      </c>
      <c r="E1143" s="210">
        <f t="shared" si="51"/>
        <v>3936</v>
      </c>
      <c r="F1143" s="210">
        <f t="shared" si="52"/>
        <v>2841</v>
      </c>
      <c r="G1143" s="248"/>
      <c r="H1143" s="249"/>
      <c r="I1143" s="262"/>
      <c r="J1143" s="262"/>
      <c r="K1143" s="217"/>
      <c r="L1143" s="220"/>
      <c r="M1143" s="220"/>
      <c r="N1143" s="220"/>
      <c r="O1143" s="220"/>
      <c r="P1143" s="210">
        <f t="shared" si="53"/>
        <v>1023</v>
      </c>
    </row>
    <row r="1144" spans="1:16" x14ac:dyDescent="0.2">
      <c r="A1144" s="216">
        <v>1144</v>
      </c>
      <c r="B1144" s="255">
        <v>76.77</v>
      </c>
      <c r="C1144" s="210">
        <f>'soust.uk.JMK př.č.2'!$O$75+'soust.uk.JMK př.č.2'!$P$75</f>
        <v>18172</v>
      </c>
      <c r="D1144" s="210">
        <f>'soust.uk.JMK př.č.2'!$L$75</f>
        <v>72</v>
      </c>
      <c r="E1144" s="210">
        <f t="shared" si="51"/>
        <v>3934</v>
      </c>
      <c r="F1144" s="210">
        <f t="shared" si="52"/>
        <v>2840</v>
      </c>
      <c r="G1144" s="248"/>
      <c r="H1144" s="249"/>
      <c r="I1144" s="262"/>
      <c r="J1144" s="262"/>
      <c r="K1144" s="217"/>
      <c r="L1144" s="220"/>
      <c r="M1144" s="220"/>
      <c r="N1144" s="220"/>
      <c r="O1144" s="220"/>
      <c r="P1144" s="210">
        <f t="shared" si="53"/>
        <v>1022</v>
      </c>
    </row>
    <row r="1145" spans="1:16" x14ac:dyDescent="0.2">
      <c r="A1145" s="216">
        <v>1145</v>
      </c>
      <c r="B1145" s="255">
        <v>76.78</v>
      </c>
      <c r="C1145" s="210">
        <f>'soust.uk.JMK př.č.2'!$O$75+'soust.uk.JMK př.č.2'!$P$75</f>
        <v>18172</v>
      </c>
      <c r="D1145" s="210">
        <f>'soust.uk.JMK př.č.2'!$L$75</f>
        <v>72</v>
      </c>
      <c r="E1145" s="210">
        <f t="shared" si="51"/>
        <v>3934</v>
      </c>
      <c r="F1145" s="210">
        <f t="shared" si="52"/>
        <v>2840</v>
      </c>
      <c r="G1145" s="248"/>
      <c r="H1145" s="249"/>
      <c r="I1145" s="262"/>
      <c r="J1145" s="262"/>
      <c r="K1145" s="217"/>
      <c r="L1145" s="220"/>
      <c r="M1145" s="220"/>
      <c r="N1145" s="220"/>
      <c r="O1145" s="220"/>
      <c r="P1145" s="210">
        <f t="shared" si="53"/>
        <v>1022</v>
      </c>
    </row>
    <row r="1146" spans="1:16" x14ac:dyDescent="0.2">
      <c r="A1146" s="216">
        <v>1146</v>
      </c>
      <c r="B1146" s="255">
        <v>76.790000000000006</v>
      </c>
      <c r="C1146" s="210">
        <f>'soust.uk.JMK př.č.2'!$O$75+'soust.uk.JMK př.č.2'!$P$75</f>
        <v>18172</v>
      </c>
      <c r="D1146" s="210">
        <f>'soust.uk.JMK př.č.2'!$L$75</f>
        <v>72</v>
      </c>
      <c r="E1146" s="210">
        <f t="shared" si="51"/>
        <v>3934</v>
      </c>
      <c r="F1146" s="210">
        <f t="shared" si="52"/>
        <v>2840</v>
      </c>
      <c r="G1146" s="248"/>
      <c r="H1146" s="249"/>
      <c r="I1146" s="262"/>
      <c r="J1146" s="262"/>
      <c r="K1146" s="217"/>
      <c r="L1146" s="220"/>
      <c r="M1146" s="220"/>
      <c r="N1146" s="220"/>
      <c r="O1146" s="220"/>
      <c r="P1146" s="210">
        <f t="shared" si="53"/>
        <v>1022</v>
      </c>
    </row>
    <row r="1147" spans="1:16" x14ac:dyDescent="0.2">
      <c r="A1147" s="216">
        <v>1147</v>
      </c>
      <c r="B1147" s="255">
        <v>76.8</v>
      </c>
      <c r="C1147" s="210">
        <f>'soust.uk.JMK př.č.2'!$O$75+'soust.uk.JMK př.č.2'!$P$75</f>
        <v>18172</v>
      </c>
      <c r="D1147" s="210">
        <f>'soust.uk.JMK př.č.2'!$L$75</f>
        <v>72</v>
      </c>
      <c r="E1147" s="210">
        <f t="shared" si="51"/>
        <v>3933</v>
      </c>
      <c r="F1147" s="210">
        <f t="shared" si="52"/>
        <v>2839</v>
      </c>
      <c r="G1147" s="248"/>
      <c r="H1147" s="249"/>
      <c r="I1147" s="262"/>
      <c r="J1147" s="262"/>
      <c r="K1147" s="217"/>
      <c r="L1147" s="220"/>
      <c r="M1147" s="220"/>
      <c r="N1147" s="220"/>
      <c r="O1147" s="220"/>
      <c r="P1147" s="210">
        <f t="shared" si="53"/>
        <v>1022</v>
      </c>
    </row>
    <row r="1148" spans="1:16" x14ac:dyDescent="0.2">
      <c r="A1148" s="216">
        <v>1148</v>
      </c>
      <c r="B1148" s="255">
        <v>76.819999999999993</v>
      </c>
      <c r="C1148" s="210">
        <f>'soust.uk.JMK př.č.2'!$O$75+'soust.uk.JMK př.č.2'!$P$75</f>
        <v>18172</v>
      </c>
      <c r="D1148" s="210">
        <f>'soust.uk.JMK př.č.2'!$L$75</f>
        <v>72</v>
      </c>
      <c r="E1148" s="210">
        <f t="shared" si="51"/>
        <v>3933</v>
      </c>
      <c r="F1148" s="210">
        <f t="shared" si="52"/>
        <v>2839</v>
      </c>
      <c r="G1148" s="248"/>
      <c r="H1148" s="249"/>
      <c r="I1148" s="262"/>
      <c r="J1148" s="262"/>
      <c r="K1148" s="217"/>
      <c r="L1148" s="220"/>
      <c r="M1148" s="220"/>
      <c r="N1148" s="220"/>
      <c r="O1148" s="220"/>
      <c r="P1148" s="210">
        <f t="shared" si="53"/>
        <v>1022</v>
      </c>
    </row>
    <row r="1149" spans="1:16" x14ac:dyDescent="0.2">
      <c r="A1149" s="216">
        <v>1149</v>
      </c>
      <c r="B1149" s="255">
        <v>76.83</v>
      </c>
      <c r="C1149" s="210">
        <f>'soust.uk.JMK př.č.2'!$O$75+'soust.uk.JMK př.č.2'!$P$75</f>
        <v>18172</v>
      </c>
      <c r="D1149" s="210">
        <f>'soust.uk.JMK př.č.2'!$L$75</f>
        <v>72</v>
      </c>
      <c r="E1149" s="210">
        <f t="shared" si="51"/>
        <v>3932</v>
      </c>
      <c r="F1149" s="210">
        <f t="shared" si="52"/>
        <v>2838</v>
      </c>
      <c r="G1149" s="248"/>
      <c r="H1149" s="249"/>
      <c r="I1149" s="262"/>
      <c r="J1149" s="262"/>
      <c r="K1149" s="217"/>
      <c r="L1149" s="220"/>
      <c r="M1149" s="220"/>
      <c r="N1149" s="220"/>
      <c r="O1149" s="220"/>
      <c r="P1149" s="210">
        <f t="shared" si="53"/>
        <v>1022</v>
      </c>
    </row>
    <row r="1150" spans="1:16" x14ac:dyDescent="0.2">
      <c r="A1150" s="216">
        <v>1150</v>
      </c>
      <c r="B1150" s="255">
        <v>76.84</v>
      </c>
      <c r="C1150" s="210">
        <f>'soust.uk.JMK př.č.2'!$O$75+'soust.uk.JMK př.č.2'!$P$75</f>
        <v>18172</v>
      </c>
      <c r="D1150" s="210">
        <f>'soust.uk.JMK př.č.2'!$L$75</f>
        <v>72</v>
      </c>
      <c r="E1150" s="210">
        <f t="shared" si="51"/>
        <v>3932</v>
      </c>
      <c r="F1150" s="210">
        <f t="shared" si="52"/>
        <v>2838</v>
      </c>
      <c r="G1150" s="248"/>
      <c r="H1150" s="249"/>
      <c r="I1150" s="262"/>
      <c r="J1150" s="262"/>
      <c r="K1150" s="217"/>
      <c r="L1150" s="220"/>
      <c r="M1150" s="220"/>
      <c r="N1150" s="220"/>
      <c r="O1150" s="220"/>
      <c r="P1150" s="210">
        <f t="shared" si="53"/>
        <v>1022</v>
      </c>
    </row>
    <row r="1151" spans="1:16" x14ac:dyDescent="0.2">
      <c r="A1151" s="216">
        <v>1151</v>
      </c>
      <c r="B1151" s="255">
        <v>76.849999999999994</v>
      </c>
      <c r="C1151" s="210">
        <f>'soust.uk.JMK př.č.2'!$O$75+'soust.uk.JMK př.č.2'!$P$75</f>
        <v>18172</v>
      </c>
      <c r="D1151" s="210">
        <f>'soust.uk.JMK př.č.2'!$L$75</f>
        <v>72</v>
      </c>
      <c r="E1151" s="210">
        <f t="shared" si="51"/>
        <v>3932</v>
      </c>
      <c r="F1151" s="210">
        <f t="shared" si="52"/>
        <v>2838</v>
      </c>
      <c r="G1151" s="248"/>
      <c r="H1151" s="249"/>
      <c r="I1151" s="262"/>
      <c r="J1151" s="262"/>
      <c r="K1151" s="217"/>
      <c r="L1151" s="220"/>
      <c r="M1151" s="220"/>
      <c r="N1151" s="220"/>
      <c r="O1151" s="220"/>
      <c r="P1151" s="210">
        <f t="shared" si="53"/>
        <v>1022</v>
      </c>
    </row>
    <row r="1152" spans="1:16" x14ac:dyDescent="0.2">
      <c r="A1152" s="216">
        <v>1152</v>
      </c>
      <c r="B1152" s="255">
        <v>76.86</v>
      </c>
      <c r="C1152" s="210">
        <f>'soust.uk.JMK př.č.2'!$O$75+'soust.uk.JMK př.č.2'!$P$75</f>
        <v>18172</v>
      </c>
      <c r="D1152" s="210">
        <f>'soust.uk.JMK př.č.2'!$L$75</f>
        <v>72</v>
      </c>
      <c r="E1152" s="210">
        <f t="shared" si="51"/>
        <v>3930</v>
      </c>
      <c r="F1152" s="210">
        <f t="shared" si="52"/>
        <v>2837</v>
      </c>
      <c r="G1152" s="248"/>
      <c r="H1152" s="249"/>
      <c r="I1152" s="262"/>
      <c r="J1152" s="262"/>
      <c r="K1152" s="217"/>
      <c r="L1152" s="220"/>
      <c r="M1152" s="220"/>
      <c r="N1152" s="220"/>
      <c r="O1152" s="220"/>
      <c r="P1152" s="210">
        <f t="shared" si="53"/>
        <v>1021</v>
      </c>
    </row>
    <row r="1153" spans="1:16" x14ac:dyDescent="0.2">
      <c r="A1153" s="216">
        <v>1153</v>
      </c>
      <c r="B1153" s="255">
        <v>76.87</v>
      </c>
      <c r="C1153" s="210">
        <f>'soust.uk.JMK př.č.2'!$O$75+'soust.uk.JMK př.č.2'!$P$75</f>
        <v>18172</v>
      </c>
      <c r="D1153" s="210">
        <f>'soust.uk.JMK př.č.2'!$L$75</f>
        <v>72</v>
      </c>
      <c r="E1153" s="210">
        <f t="shared" si="51"/>
        <v>3930</v>
      </c>
      <c r="F1153" s="210">
        <f t="shared" si="52"/>
        <v>2837</v>
      </c>
      <c r="G1153" s="248"/>
      <c r="H1153" s="249"/>
      <c r="I1153" s="262"/>
      <c r="J1153" s="262"/>
      <c r="K1153" s="217"/>
      <c r="L1153" s="220"/>
      <c r="M1153" s="220"/>
      <c r="N1153" s="220"/>
      <c r="O1153" s="220"/>
      <c r="P1153" s="210">
        <f t="shared" si="53"/>
        <v>1021</v>
      </c>
    </row>
    <row r="1154" spans="1:16" x14ac:dyDescent="0.2">
      <c r="A1154" s="216">
        <v>1154</v>
      </c>
      <c r="B1154" s="255">
        <v>76.88</v>
      </c>
      <c r="C1154" s="210">
        <f>'soust.uk.JMK př.č.2'!$O$75+'soust.uk.JMK př.č.2'!$P$75</f>
        <v>18172</v>
      </c>
      <c r="D1154" s="210">
        <f>'soust.uk.JMK př.č.2'!$L$75</f>
        <v>72</v>
      </c>
      <c r="E1154" s="210">
        <f t="shared" si="51"/>
        <v>3929</v>
      </c>
      <c r="F1154" s="210">
        <f t="shared" si="52"/>
        <v>2836</v>
      </c>
      <c r="G1154" s="248"/>
      <c r="H1154" s="249"/>
      <c r="I1154" s="262"/>
      <c r="J1154" s="262"/>
      <c r="K1154" s="217"/>
      <c r="L1154" s="220"/>
      <c r="M1154" s="220"/>
      <c r="N1154" s="220"/>
      <c r="O1154" s="220"/>
      <c r="P1154" s="210">
        <f t="shared" si="53"/>
        <v>1021</v>
      </c>
    </row>
    <row r="1155" spans="1:16" x14ac:dyDescent="0.2">
      <c r="A1155" s="216">
        <v>1155</v>
      </c>
      <c r="B1155" s="255">
        <v>76.900000000000006</v>
      </c>
      <c r="C1155" s="210">
        <f>'soust.uk.JMK př.č.2'!$O$75+'soust.uk.JMK př.č.2'!$P$75</f>
        <v>18172</v>
      </c>
      <c r="D1155" s="210">
        <f>'soust.uk.JMK př.č.2'!$L$75</f>
        <v>72</v>
      </c>
      <c r="E1155" s="210">
        <f t="shared" si="51"/>
        <v>3929</v>
      </c>
      <c r="F1155" s="210">
        <f t="shared" si="52"/>
        <v>2836</v>
      </c>
      <c r="G1155" s="248"/>
      <c r="H1155" s="249"/>
      <c r="I1155" s="262"/>
      <c r="J1155" s="262"/>
      <c r="K1155" s="217"/>
      <c r="L1155" s="220"/>
      <c r="M1155" s="220"/>
      <c r="N1155" s="220"/>
      <c r="O1155" s="220"/>
      <c r="P1155" s="210">
        <f t="shared" si="53"/>
        <v>1021</v>
      </c>
    </row>
    <row r="1156" spans="1:16" x14ac:dyDescent="0.2">
      <c r="A1156" s="216">
        <v>1156</v>
      </c>
      <c r="B1156" s="255">
        <v>76.91</v>
      </c>
      <c r="C1156" s="210">
        <f>'soust.uk.JMK př.č.2'!$O$75+'soust.uk.JMK př.č.2'!$P$75</f>
        <v>18172</v>
      </c>
      <c r="D1156" s="210">
        <f>'soust.uk.JMK př.č.2'!$L$75</f>
        <v>72</v>
      </c>
      <c r="E1156" s="210">
        <f t="shared" si="51"/>
        <v>3928</v>
      </c>
      <c r="F1156" s="210">
        <f t="shared" si="52"/>
        <v>2835</v>
      </c>
      <c r="G1156" s="248"/>
      <c r="H1156" s="249"/>
      <c r="I1156" s="262"/>
      <c r="J1156" s="262"/>
      <c r="K1156" s="217"/>
      <c r="L1156" s="220"/>
      <c r="M1156" s="220"/>
      <c r="N1156" s="220"/>
      <c r="O1156" s="220"/>
      <c r="P1156" s="210">
        <f t="shared" si="53"/>
        <v>1021</v>
      </c>
    </row>
    <row r="1157" spans="1:16" x14ac:dyDescent="0.2">
      <c r="A1157" s="216">
        <v>1157</v>
      </c>
      <c r="B1157" s="255">
        <v>76.92</v>
      </c>
      <c r="C1157" s="210">
        <f>'soust.uk.JMK př.č.2'!$O$75+'soust.uk.JMK př.č.2'!$P$75</f>
        <v>18172</v>
      </c>
      <c r="D1157" s="210">
        <f>'soust.uk.JMK př.č.2'!$L$75</f>
        <v>72</v>
      </c>
      <c r="E1157" s="210">
        <f t="shared" si="51"/>
        <v>3928</v>
      </c>
      <c r="F1157" s="210">
        <f t="shared" si="52"/>
        <v>2835</v>
      </c>
      <c r="G1157" s="248"/>
      <c r="H1157" s="249"/>
      <c r="I1157" s="262"/>
      <c r="J1157" s="262"/>
      <c r="K1157" s="217"/>
      <c r="L1157" s="220"/>
      <c r="M1157" s="220"/>
      <c r="N1157" s="220"/>
      <c r="O1157" s="220"/>
      <c r="P1157" s="210">
        <f t="shared" si="53"/>
        <v>1021</v>
      </c>
    </row>
    <row r="1158" spans="1:16" x14ac:dyDescent="0.2">
      <c r="A1158" s="216">
        <v>1158</v>
      </c>
      <c r="B1158" s="255">
        <v>76.930000000000007</v>
      </c>
      <c r="C1158" s="210">
        <f>'soust.uk.JMK př.č.2'!$O$75+'soust.uk.JMK př.č.2'!$P$75</f>
        <v>18172</v>
      </c>
      <c r="D1158" s="210">
        <f>'soust.uk.JMK př.č.2'!$L$75</f>
        <v>72</v>
      </c>
      <c r="E1158" s="210">
        <f t="shared" si="51"/>
        <v>3928</v>
      </c>
      <c r="F1158" s="210">
        <f t="shared" si="52"/>
        <v>2835</v>
      </c>
      <c r="G1158" s="248"/>
      <c r="H1158" s="249"/>
      <c r="I1158" s="262"/>
      <c r="J1158" s="262"/>
      <c r="K1158" s="217"/>
      <c r="L1158" s="220"/>
      <c r="M1158" s="220"/>
      <c r="N1158" s="220"/>
      <c r="O1158" s="220"/>
      <c r="P1158" s="210">
        <f t="shared" si="53"/>
        <v>1021</v>
      </c>
    </row>
    <row r="1159" spans="1:16" x14ac:dyDescent="0.2">
      <c r="A1159" s="216">
        <v>1159</v>
      </c>
      <c r="B1159" s="255">
        <v>76.94</v>
      </c>
      <c r="C1159" s="210">
        <f>'soust.uk.JMK př.č.2'!$O$75+'soust.uk.JMK př.č.2'!$P$75</f>
        <v>18172</v>
      </c>
      <c r="D1159" s="210">
        <f>'soust.uk.JMK př.č.2'!$L$75</f>
        <v>72</v>
      </c>
      <c r="E1159" s="210">
        <f t="shared" si="51"/>
        <v>3926</v>
      </c>
      <c r="F1159" s="210">
        <f t="shared" si="52"/>
        <v>2834</v>
      </c>
      <c r="G1159" s="248"/>
      <c r="H1159" s="249"/>
      <c r="I1159" s="262"/>
      <c r="J1159" s="262"/>
      <c r="K1159" s="217"/>
      <c r="L1159" s="220"/>
      <c r="M1159" s="220"/>
      <c r="N1159" s="220"/>
      <c r="O1159" s="220"/>
      <c r="P1159" s="210">
        <f t="shared" si="53"/>
        <v>1020</v>
      </c>
    </row>
    <row r="1160" spans="1:16" x14ac:dyDescent="0.2">
      <c r="A1160" s="216">
        <v>1160</v>
      </c>
      <c r="B1160" s="255">
        <v>76.95</v>
      </c>
      <c r="C1160" s="210">
        <f>'soust.uk.JMK př.č.2'!$O$75+'soust.uk.JMK př.č.2'!$P$75</f>
        <v>18172</v>
      </c>
      <c r="D1160" s="210">
        <f>'soust.uk.JMK př.č.2'!$L$75</f>
        <v>72</v>
      </c>
      <c r="E1160" s="210">
        <f t="shared" si="51"/>
        <v>3926</v>
      </c>
      <c r="F1160" s="210">
        <f t="shared" si="52"/>
        <v>2834</v>
      </c>
      <c r="G1160" s="248"/>
      <c r="H1160" s="249"/>
      <c r="I1160" s="262"/>
      <c r="J1160" s="262"/>
      <c r="K1160" s="217"/>
      <c r="L1160" s="220"/>
      <c r="M1160" s="220"/>
      <c r="N1160" s="220"/>
      <c r="O1160" s="220"/>
      <c r="P1160" s="210">
        <f t="shared" si="53"/>
        <v>1020</v>
      </c>
    </row>
    <row r="1161" spans="1:16" x14ac:dyDescent="0.2">
      <c r="A1161" s="216">
        <v>1161</v>
      </c>
      <c r="B1161" s="255">
        <v>76.959999999999994</v>
      </c>
      <c r="C1161" s="210">
        <f>'soust.uk.JMK př.č.2'!$O$75+'soust.uk.JMK př.č.2'!$P$75</f>
        <v>18172</v>
      </c>
      <c r="D1161" s="210">
        <f>'soust.uk.JMK př.č.2'!$L$75</f>
        <v>72</v>
      </c>
      <c r="E1161" s="210">
        <f t="shared" si="51"/>
        <v>3925</v>
      </c>
      <c r="F1161" s="210">
        <f t="shared" si="52"/>
        <v>2833</v>
      </c>
      <c r="G1161" s="248"/>
      <c r="H1161" s="249"/>
      <c r="I1161" s="262"/>
      <c r="J1161" s="262"/>
      <c r="K1161" s="217"/>
      <c r="L1161" s="220"/>
      <c r="M1161" s="220"/>
      <c r="N1161" s="220"/>
      <c r="O1161" s="220"/>
      <c r="P1161" s="210">
        <f t="shared" si="53"/>
        <v>1020</v>
      </c>
    </row>
    <row r="1162" spans="1:16" x14ac:dyDescent="0.2">
      <c r="A1162" s="216">
        <v>1162</v>
      </c>
      <c r="B1162" s="255">
        <v>76.98</v>
      </c>
      <c r="C1162" s="210">
        <f>'soust.uk.JMK př.č.2'!$O$75+'soust.uk.JMK př.č.2'!$P$75</f>
        <v>18172</v>
      </c>
      <c r="D1162" s="210">
        <f>'soust.uk.JMK př.č.2'!$L$75</f>
        <v>72</v>
      </c>
      <c r="E1162" s="210">
        <f t="shared" si="51"/>
        <v>3925</v>
      </c>
      <c r="F1162" s="210">
        <f t="shared" si="52"/>
        <v>2833</v>
      </c>
      <c r="G1162" s="248"/>
      <c r="H1162" s="249"/>
      <c r="I1162" s="262"/>
      <c r="J1162" s="262"/>
      <c r="K1162" s="217"/>
      <c r="L1162" s="220"/>
      <c r="M1162" s="220"/>
      <c r="N1162" s="220"/>
      <c r="O1162" s="220"/>
      <c r="P1162" s="210">
        <f t="shared" si="53"/>
        <v>1020</v>
      </c>
    </row>
    <row r="1163" spans="1:16" x14ac:dyDescent="0.2">
      <c r="A1163" s="216">
        <v>1163</v>
      </c>
      <c r="B1163" s="255">
        <v>76.989999999999995</v>
      </c>
      <c r="C1163" s="210">
        <f>'soust.uk.JMK př.č.2'!$O$75+'soust.uk.JMK př.č.2'!$P$75</f>
        <v>18172</v>
      </c>
      <c r="D1163" s="210">
        <f>'soust.uk.JMK př.č.2'!$L$75</f>
        <v>72</v>
      </c>
      <c r="E1163" s="210">
        <f t="shared" si="51"/>
        <v>3924</v>
      </c>
      <c r="F1163" s="210">
        <f t="shared" si="52"/>
        <v>2832</v>
      </c>
      <c r="G1163" s="248"/>
      <c r="H1163" s="249"/>
      <c r="I1163" s="262"/>
      <c r="J1163" s="262"/>
      <c r="K1163" s="217"/>
      <c r="L1163" s="220"/>
      <c r="M1163" s="220"/>
      <c r="N1163" s="220"/>
      <c r="O1163" s="220"/>
      <c r="P1163" s="210">
        <f t="shared" si="53"/>
        <v>1020</v>
      </c>
    </row>
    <row r="1164" spans="1:16" x14ac:dyDescent="0.2">
      <c r="A1164" s="216">
        <v>1164</v>
      </c>
      <c r="B1164" s="255">
        <v>77</v>
      </c>
      <c r="C1164" s="210">
        <f>'soust.uk.JMK př.č.2'!$O$75+'soust.uk.JMK př.č.2'!$P$75</f>
        <v>18172</v>
      </c>
      <c r="D1164" s="210">
        <f>'soust.uk.JMK př.č.2'!$L$75</f>
        <v>72</v>
      </c>
      <c r="E1164" s="210">
        <f t="shared" si="51"/>
        <v>3924</v>
      </c>
      <c r="F1164" s="210">
        <f t="shared" si="52"/>
        <v>2832</v>
      </c>
      <c r="G1164" s="248"/>
      <c r="H1164" s="249"/>
      <c r="I1164" s="262"/>
      <c r="J1164" s="262"/>
      <c r="K1164" s="217"/>
      <c r="L1164" s="220"/>
      <c r="M1164" s="220"/>
      <c r="N1164" s="220"/>
      <c r="O1164" s="220"/>
      <c r="P1164" s="210">
        <f t="shared" si="53"/>
        <v>1020</v>
      </c>
    </row>
    <row r="1165" spans="1:16" x14ac:dyDescent="0.2">
      <c r="A1165" s="216">
        <v>1165</v>
      </c>
      <c r="B1165" s="255">
        <v>77.010000000000005</v>
      </c>
      <c r="C1165" s="210">
        <f>'soust.uk.JMK př.č.2'!$O$75+'soust.uk.JMK př.č.2'!$P$75</f>
        <v>18172</v>
      </c>
      <c r="D1165" s="210">
        <f>'soust.uk.JMK př.č.2'!$L$75</f>
        <v>72</v>
      </c>
      <c r="E1165" s="210">
        <f t="shared" si="51"/>
        <v>3924</v>
      </c>
      <c r="F1165" s="210">
        <f t="shared" si="52"/>
        <v>2832</v>
      </c>
      <c r="G1165" s="248"/>
      <c r="H1165" s="249"/>
      <c r="I1165" s="262"/>
      <c r="J1165" s="262"/>
      <c r="K1165" s="217"/>
      <c r="L1165" s="220"/>
      <c r="M1165" s="220"/>
      <c r="N1165" s="220"/>
      <c r="O1165" s="220"/>
      <c r="P1165" s="210">
        <f t="shared" si="53"/>
        <v>1020</v>
      </c>
    </row>
    <row r="1166" spans="1:16" x14ac:dyDescent="0.2">
      <c r="A1166" s="216">
        <v>1166</v>
      </c>
      <c r="B1166" s="255">
        <v>77.02</v>
      </c>
      <c r="C1166" s="210">
        <f>'soust.uk.JMK př.č.2'!$O$75+'soust.uk.JMK př.č.2'!$P$75</f>
        <v>18172</v>
      </c>
      <c r="D1166" s="210">
        <f>'soust.uk.JMK př.č.2'!$L$75</f>
        <v>72</v>
      </c>
      <c r="E1166" s="210">
        <f t="shared" ref="E1166:E1229" si="54">SUM(F1166,P1166,D1166)</f>
        <v>3922</v>
      </c>
      <c r="F1166" s="210">
        <f t="shared" si="52"/>
        <v>2831</v>
      </c>
      <c r="G1166" s="248"/>
      <c r="H1166" s="249"/>
      <c r="I1166" s="262"/>
      <c r="J1166" s="262"/>
      <c r="K1166" s="217"/>
      <c r="L1166" s="220"/>
      <c r="M1166" s="220"/>
      <c r="N1166" s="220"/>
      <c r="O1166" s="220"/>
      <c r="P1166" s="210">
        <f t="shared" si="53"/>
        <v>1019</v>
      </c>
    </row>
    <row r="1167" spans="1:16" x14ac:dyDescent="0.2">
      <c r="A1167" s="216">
        <v>1167</v>
      </c>
      <c r="B1167" s="255">
        <v>77.03</v>
      </c>
      <c r="C1167" s="210">
        <f>'soust.uk.JMK př.č.2'!$O$75+'soust.uk.JMK př.č.2'!$P$75</f>
        <v>18172</v>
      </c>
      <c r="D1167" s="210">
        <f>'soust.uk.JMK př.č.2'!$L$75</f>
        <v>72</v>
      </c>
      <c r="E1167" s="210">
        <f t="shared" si="54"/>
        <v>3922</v>
      </c>
      <c r="F1167" s="210">
        <f t="shared" ref="F1167:F1230" si="55">ROUND(1/B1167*C1167*12,0)</f>
        <v>2831</v>
      </c>
      <c r="G1167" s="248"/>
      <c r="H1167" s="249"/>
      <c r="I1167" s="262"/>
      <c r="J1167" s="262"/>
      <c r="K1167" s="217"/>
      <c r="L1167" s="220"/>
      <c r="M1167" s="220"/>
      <c r="N1167" s="220"/>
      <c r="O1167" s="220"/>
      <c r="P1167" s="210">
        <f t="shared" ref="P1167:P1230" si="56">ROUND((F1167*36%),0)</f>
        <v>1019</v>
      </c>
    </row>
    <row r="1168" spans="1:16" x14ac:dyDescent="0.2">
      <c r="A1168" s="216">
        <v>1168</v>
      </c>
      <c r="B1168" s="255">
        <v>77.040000000000006</v>
      </c>
      <c r="C1168" s="210">
        <f>'soust.uk.JMK př.č.2'!$O$75+'soust.uk.JMK př.č.2'!$P$75</f>
        <v>18172</v>
      </c>
      <c r="D1168" s="210">
        <f>'soust.uk.JMK př.č.2'!$L$75</f>
        <v>72</v>
      </c>
      <c r="E1168" s="210">
        <f t="shared" si="54"/>
        <v>3922</v>
      </c>
      <c r="F1168" s="210">
        <f t="shared" si="55"/>
        <v>2831</v>
      </c>
      <c r="G1168" s="248"/>
      <c r="H1168" s="249"/>
      <c r="I1168" s="262"/>
      <c r="J1168" s="262"/>
      <c r="K1168" s="217"/>
      <c r="L1168" s="220"/>
      <c r="M1168" s="220"/>
      <c r="N1168" s="220"/>
      <c r="O1168" s="220"/>
      <c r="P1168" s="210">
        <f t="shared" si="56"/>
        <v>1019</v>
      </c>
    </row>
    <row r="1169" spans="1:16" x14ac:dyDescent="0.2">
      <c r="A1169" s="216">
        <v>1169</v>
      </c>
      <c r="B1169" s="255">
        <v>77.05</v>
      </c>
      <c r="C1169" s="210">
        <f>'soust.uk.JMK př.č.2'!$O$75+'soust.uk.JMK př.č.2'!$P$75</f>
        <v>18172</v>
      </c>
      <c r="D1169" s="210">
        <f>'soust.uk.JMK př.č.2'!$L$75</f>
        <v>72</v>
      </c>
      <c r="E1169" s="210">
        <f t="shared" si="54"/>
        <v>3921</v>
      </c>
      <c r="F1169" s="210">
        <f t="shared" si="55"/>
        <v>2830</v>
      </c>
      <c r="G1169" s="248"/>
      <c r="H1169" s="249"/>
      <c r="I1169" s="262"/>
      <c r="J1169" s="262"/>
      <c r="K1169" s="217"/>
      <c r="L1169" s="220"/>
      <c r="M1169" s="220"/>
      <c r="N1169" s="220"/>
      <c r="O1169" s="220"/>
      <c r="P1169" s="210">
        <f t="shared" si="56"/>
        <v>1019</v>
      </c>
    </row>
    <row r="1170" spans="1:16" x14ac:dyDescent="0.2">
      <c r="A1170" s="216">
        <v>1170</v>
      </c>
      <c r="B1170" s="255">
        <v>77.06</v>
      </c>
      <c r="C1170" s="210">
        <f>'soust.uk.JMK př.č.2'!$O$75+'soust.uk.JMK př.č.2'!$P$75</f>
        <v>18172</v>
      </c>
      <c r="D1170" s="210">
        <f>'soust.uk.JMK př.č.2'!$L$75</f>
        <v>72</v>
      </c>
      <c r="E1170" s="210">
        <f t="shared" si="54"/>
        <v>3921</v>
      </c>
      <c r="F1170" s="210">
        <f t="shared" si="55"/>
        <v>2830</v>
      </c>
      <c r="G1170" s="248"/>
      <c r="H1170" s="249"/>
      <c r="I1170" s="262"/>
      <c r="J1170" s="262"/>
      <c r="K1170" s="217"/>
      <c r="L1170" s="220"/>
      <c r="M1170" s="220"/>
      <c r="N1170" s="220"/>
      <c r="O1170" s="220"/>
      <c r="P1170" s="210">
        <f t="shared" si="56"/>
        <v>1019</v>
      </c>
    </row>
    <row r="1171" spans="1:16" x14ac:dyDescent="0.2">
      <c r="A1171" s="216">
        <v>1171</v>
      </c>
      <c r="B1171" s="255">
        <v>77.08</v>
      </c>
      <c r="C1171" s="210">
        <f>'soust.uk.JMK př.č.2'!$O$75+'soust.uk.JMK př.č.2'!$P$75</f>
        <v>18172</v>
      </c>
      <c r="D1171" s="210">
        <f>'soust.uk.JMK př.č.2'!$L$75</f>
        <v>72</v>
      </c>
      <c r="E1171" s="210">
        <f t="shared" si="54"/>
        <v>3919</v>
      </c>
      <c r="F1171" s="210">
        <f t="shared" si="55"/>
        <v>2829</v>
      </c>
      <c r="G1171" s="248"/>
      <c r="H1171" s="249"/>
      <c r="I1171" s="262"/>
      <c r="J1171" s="262"/>
      <c r="K1171" s="217"/>
      <c r="L1171" s="220"/>
      <c r="M1171" s="220"/>
      <c r="N1171" s="220"/>
      <c r="O1171" s="220"/>
      <c r="P1171" s="210">
        <f t="shared" si="56"/>
        <v>1018</v>
      </c>
    </row>
    <row r="1172" spans="1:16" x14ac:dyDescent="0.2">
      <c r="A1172" s="216">
        <v>1172</v>
      </c>
      <c r="B1172" s="255">
        <v>77.09</v>
      </c>
      <c r="C1172" s="210">
        <f>'soust.uk.JMK př.č.2'!$O$75+'soust.uk.JMK př.č.2'!$P$75</f>
        <v>18172</v>
      </c>
      <c r="D1172" s="210">
        <f>'soust.uk.JMK př.č.2'!$L$75</f>
        <v>72</v>
      </c>
      <c r="E1172" s="210">
        <f t="shared" si="54"/>
        <v>3919</v>
      </c>
      <c r="F1172" s="210">
        <f t="shared" si="55"/>
        <v>2829</v>
      </c>
      <c r="G1172" s="248"/>
      <c r="H1172" s="249"/>
      <c r="I1172" s="262"/>
      <c r="J1172" s="262"/>
      <c r="K1172" s="217"/>
      <c r="L1172" s="220"/>
      <c r="M1172" s="220"/>
      <c r="N1172" s="220"/>
      <c r="O1172" s="220"/>
      <c r="P1172" s="210">
        <f t="shared" si="56"/>
        <v>1018</v>
      </c>
    </row>
    <row r="1173" spans="1:16" x14ac:dyDescent="0.2">
      <c r="A1173" s="216">
        <v>1173</v>
      </c>
      <c r="B1173" s="255">
        <v>77.099999999999994</v>
      </c>
      <c r="C1173" s="210">
        <f>'soust.uk.JMK př.č.2'!$O$75+'soust.uk.JMK př.č.2'!$P$75</f>
        <v>18172</v>
      </c>
      <c r="D1173" s="210">
        <f>'soust.uk.JMK př.č.2'!$L$75</f>
        <v>72</v>
      </c>
      <c r="E1173" s="210">
        <f t="shared" si="54"/>
        <v>3918</v>
      </c>
      <c r="F1173" s="210">
        <f t="shared" si="55"/>
        <v>2828</v>
      </c>
      <c r="G1173" s="248"/>
      <c r="H1173" s="249"/>
      <c r="I1173" s="262"/>
      <c r="J1173" s="262"/>
      <c r="K1173" s="217"/>
      <c r="L1173" s="220"/>
      <c r="M1173" s="220"/>
      <c r="N1173" s="220"/>
      <c r="O1173" s="220"/>
      <c r="P1173" s="210">
        <f t="shared" si="56"/>
        <v>1018</v>
      </c>
    </row>
    <row r="1174" spans="1:16" x14ac:dyDescent="0.2">
      <c r="A1174" s="216">
        <v>1174</v>
      </c>
      <c r="B1174" s="255">
        <v>77.11</v>
      </c>
      <c r="C1174" s="210">
        <f>'soust.uk.JMK př.č.2'!$O$75+'soust.uk.JMK př.č.2'!$P$75</f>
        <v>18172</v>
      </c>
      <c r="D1174" s="210">
        <f>'soust.uk.JMK př.č.2'!$L$75</f>
        <v>72</v>
      </c>
      <c r="E1174" s="210">
        <f t="shared" si="54"/>
        <v>3918</v>
      </c>
      <c r="F1174" s="210">
        <f t="shared" si="55"/>
        <v>2828</v>
      </c>
      <c r="G1174" s="248"/>
      <c r="H1174" s="249"/>
      <c r="I1174" s="262"/>
      <c r="J1174" s="262"/>
      <c r="K1174" s="217"/>
      <c r="L1174" s="220"/>
      <c r="M1174" s="220"/>
      <c r="N1174" s="220"/>
      <c r="O1174" s="220"/>
      <c r="P1174" s="210">
        <f t="shared" si="56"/>
        <v>1018</v>
      </c>
    </row>
    <row r="1175" spans="1:16" x14ac:dyDescent="0.2">
      <c r="A1175" s="216">
        <v>1175</v>
      </c>
      <c r="B1175" s="255">
        <v>77.12</v>
      </c>
      <c r="C1175" s="210">
        <f>'soust.uk.JMK př.č.2'!$O$75+'soust.uk.JMK př.č.2'!$P$75</f>
        <v>18172</v>
      </c>
      <c r="D1175" s="210">
        <f>'soust.uk.JMK př.č.2'!$L$75</f>
        <v>72</v>
      </c>
      <c r="E1175" s="210">
        <f t="shared" si="54"/>
        <v>3918</v>
      </c>
      <c r="F1175" s="210">
        <f t="shared" si="55"/>
        <v>2828</v>
      </c>
      <c r="G1175" s="248"/>
      <c r="H1175" s="249"/>
      <c r="I1175" s="262"/>
      <c r="J1175" s="262"/>
      <c r="K1175" s="217"/>
      <c r="L1175" s="220"/>
      <c r="M1175" s="220"/>
      <c r="N1175" s="220"/>
      <c r="O1175" s="220"/>
      <c r="P1175" s="210">
        <f t="shared" si="56"/>
        <v>1018</v>
      </c>
    </row>
    <row r="1176" spans="1:16" x14ac:dyDescent="0.2">
      <c r="A1176" s="216">
        <v>1176</v>
      </c>
      <c r="B1176" s="255">
        <v>77.13</v>
      </c>
      <c r="C1176" s="210">
        <f>'soust.uk.JMK př.č.2'!$O$75+'soust.uk.JMK př.č.2'!$P$75</f>
        <v>18172</v>
      </c>
      <c r="D1176" s="210">
        <f>'soust.uk.JMK př.č.2'!$L$75</f>
        <v>72</v>
      </c>
      <c r="E1176" s="210">
        <f t="shared" si="54"/>
        <v>3917</v>
      </c>
      <c r="F1176" s="210">
        <f t="shared" si="55"/>
        <v>2827</v>
      </c>
      <c r="G1176" s="248"/>
      <c r="H1176" s="249"/>
      <c r="I1176" s="262"/>
      <c r="J1176" s="262"/>
      <c r="K1176" s="217"/>
      <c r="L1176" s="220"/>
      <c r="M1176" s="220"/>
      <c r="N1176" s="220"/>
      <c r="O1176" s="220"/>
      <c r="P1176" s="210">
        <f t="shared" si="56"/>
        <v>1018</v>
      </c>
    </row>
    <row r="1177" spans="1:16" x14ac:dyDescent="0.2">
      <c r="A1177" s="216">
        <v>1177</v>
      </c>
      <c r="B1177" s="255">
        <v>77.14</v>
      </c>
      <c r="C1177" s="210">
        <f>'soust.uk.JMK př.č.2'!$O$75+'soust.uk.JMK př.č.2'!$P$75</f>
        <v>18172</v>
      </c>
      <c r="D1177" s="210">
        <f>'soust.uk.JMK př.č.2'!$L$75</f>
        <v>72</v>
      </c>
      <c r="E1177" s="210">
        <f t="shared" si="54"/>
        <v>3917</v>
      </c>
      <c r="F1177" s="210">
        <f t="shared" si="55"/>
        <v>2827</v>
      </c>
      <c r="G1177" s="248"/>
      <c r="H1177" s="249"/>
      <c r="I1177" s="262"/>
      <c r="J1177" s="262"/>
      <c r="K1177" s="217"/>
      <c r="L1177" s="220"/>
      <c r="M1177" s="220"/>
      <c r="N1177" s="220"/>
      <c r="O1177" s="220"/>
      <c r="P1177" s="210">
        <f t="shared" si="56"/>
        <v>1018</v>
      </c>
    </row>
    <row r="1178" spans="1:16" x14ac:dyDescent="0.2">
      <c r="A1178" s="216">
        <v>1178</v>
      </c>
      <c r="B1178" s="255">
        <v>77.150000000000006</v>
      </c>
      <c r="C1178" s="210">
        <f>'soust.uk.JMK př.č.2'!$O$75+'soust.uk.JMK př.č.2'!$P$75</f>
        <v>18172</v>
      </c>
      <c r="D1178" s="210">
        <f>'soust.uk.JMK př.č.2'!$L$75</f>
        <v>72</v>
      </c>
      <c r="E1178" s="210">
        <f t="shared" si="54"/>
        <v>3915</v>
      </c>
      <c r="F1178" s="210">
        <f t="shared" si="55"/>
        <v>2826</v>
      </c>
      <c r="G1178" s="248"/>
      <c r="H1178" s="249"/>
      <c r="I1178" s="262"/>
      <c r="J1178" s="262"/>
      <c r="K1178" s="217"/>
      <c r="L1178" s="220"/>
      <c r="M1178" s="220"/>
      <c r="N1178" s="220"/>
      <c r="O1178" s="220"/>
      <c r="P1178" s="210">
        <f t="shared" si="56"/>
        <v>1017</v>
      </c>
    </row>
    <row r="1179" spans="1:16" x14ac:dyDescent="0.2">
      <c r="A1179" s="216">
        <v>1179</v>
      </c>
      <c r="B1179" s="255">
        <v>77.16</v>
      </c>
      <c r="C1179" s="210">
        <f>'soust.uk.JMK př.č.2'!$O$75+'soust.uk.JMK př.č.2'!$P$75</f>
        <v>18172</v>
      </c>
      <c r="D1179" s="210">
        <f>'soust.uk.JMK př.č.2'!$L$75</f>
        <v>72</v>
      </c>
      <c r="E1179" s="210">
        <f t="shared" si="54"/>
        <v>3915</v>
      </c>
      <c r="F1179" s="210">
        <f t="shared" si="55"/>
        <v>2826</v>
      </c>
      <c r="G1179" s="248"/>
      <c r="H1179" s="249"/>
      <c r="I1179" s="262"/>
      <c r="J1179" s="262"/>
      <c r="K1179" s="217"/>
      <c r="L1179" s="220"/>
      <c r="M1179" s="220"/>
      <c r="N1179" s="220"/>
      <c r="O1179" s="220"/>
      <c r="P1179" s="210">
        <f t="shared" si="56"/>
        <v>1017</v>
      </c>
    </row>
    <row r="1180" spans="1:16" x14ac:dyDescent="0.2">
      <c r="A1180" s="216">
        <v>1180</v>
      </c>
      <c r="B1180" s="255">
        <v>77.17</v>
      </c>
      <c r="C1180" s="210">
        <f>'soust.uk.JMK př.č.2'!$O$75+'soust.uk.JMK př.č.2'!$P$75</f>
        <v>18172</v>
      </c>
      <c r="D1180" s="210">
        <f>'soust.uk.JMK př.č.2'!$L$75</f>
        <v>72</v>
      </c>
      <c r="E1180" s="210">
        <f t="shared" si="54"/>
        <v>3915</v>
      </c>
      <c r="F1180" s="210">
        <f t="shared" si="55"/>
        <v>2826</v>
      </c>
      <c r="G1180" s="248"/>
      <c r="H1180" s="249"/>
      <c r="I1180" s="262"/>
      <c r="J1180" s="262"/>
      <c r="K1180" s="217"/>
      <c r="L1180" s="220"/>
      <c r="M1180" s="220"/>
      <c r="N1180" s="220"/>
      <c r="O1180" s="220"/>
      <c r="P1180" s="210">
        <f t="shared" si="56"/>
        <v>1017</v>
      </c>
    </row>
    <row r="1181" spans="1:16" x14ac:dyDescent="0.2">
      <c r="A1181" s="216">
        <v>1181</v>
      </c>
      <c r="B1181" s="255">
        <v>77.19</v>
      </c>
      <c r="C1181" s="210">
        <f>'soust.uk.JMK př.č.2'!$O$75+'soust.uk.JMK př.č.2'!$P$75</f>
        <v>18172</v>
      </c>
      <c r="D1181" s="210">
        <f>'soust.uk.JMK př.č.2'!$L$75</f>
        <v>72</v>
      </c>
      <c r="E1181" s="210">
        <f t="shared" si="54"/>
        <v>3914</v>
      </c>
      <c r="F1181" s="210">
        <f t="shared" si="55"/>
        <v>2825</v>
      </c>
      <c r="G1181" s="248"/>
      <c r="H1181" s="249"/>
      <c r="I1181" s="262"/>
      <c r="J1181" s="262"/>
      <c r="K1181" s="217"/>
      <c r="L1181" s="220"/>
      <c r="M1181" s="220"/>
      <c r="N1181" s="220"/>
      <c r="O1181" s="220"/>
      <c r="P1181" s="210">
        <f t="shared" si="56"/>
        <v>1017</v>
      </c>
    </row>
    <row r="1182" spans="1:16" x14ac:dyDescent="0.2">
      <c r="A1182" s="216">
        <v>1182</v>
      </c>
      <c r="B1182" s="255">
        <v>77.2</v>
      </c>
      <c r="C1182" s="210">
        <f>'soust.uk.JMK př.č.2'!$O$75+'soust.uk.JMK př.č.2'!$P$75</f>
        <v>18172</v>
      </c>
      <c r="D1182" s="210">
        <f>'soust.uk.JMK př.č.2'!$L$75</f>
        <v>72</v>
      </c>
      <c r="E1182" s="210">
        <f t="shared" si="54"/>
        <v>3914</v>
      </c>
      <c r="F1182" s="210">
        <f t="shared" si="55"/>
        <v>2825</v>
      </c>
      <c r="G1182" s="248"/>
      <c r="H1182" s="249"/>
      <c r="I1182" s="262"/>
      <c r="J1182" s="262"/>
      <c r="K1182" s="217"/>
      <c r="L1182" s="220"/>
      <c r="M1182" s="220"/>
      <c r="N1182" s="220"/>
      <c r="O1182" s="220"/>
      <c r="P1182" s="210">
        <f t="shared" si="56"/>
        <v>1017</v>
      </c>
    </row>
    <row r="1183" spans="1:16" x14ac:dyDescent="0.2">
      <c r="A1183" s="216">
        <v>1183</v>
      </c>
      <c r="B1183" s="255">
        <v>77.209999999999994</v>
      </c>
      <c r="C1183" s="210">
        <f>'soust.uk.JMK př.č.2'!$O$75+'soust.uk.JMK př.č.2'!$P$75</f>
        <v>18172</v>
      </c>
      <c r="D1183" s="210">
        <f>'soust.uk.JMK př.č.2'!$L$75</f>
        <v>72</v>
      </c>
      <c r="E1183" s="210">
        <f t="shared" si="54"/>
        <v>3913</v>
      </c>
      <c r="F1183" s="210">
        <f t="shared" si="55"/>
        <v>2824</v>
      </c>
      <c r="G1183" s="248"/>
      <c r="H1183" s="249"/>
      <c r="I1183" s="262"/>
      <c r="J1183" s="262"/>
      <c r="K1183" s="217"/>
      <c r="L1183" s="220"/>
      <c r="M1183" s="220"/>
      <c r="N1183" s="220"/>
      <c r="O1183" s="220"/>
      <c r="P1183" s="210">
        <f t="shared" si="56"/>
        <v>1017</v>
      </c>
    </row>
    <row r="1184" spans="1:16" x14ac:dyDescent="0.2">
      <c r="A1184" s="216">
        <v>1184</v>
      </c>
      <c r="B1184" s="255">
        <v>77.22</v>
      </c>
      <c r="C1184" s="210">
        <f>'soust.uk.JMK př.č.2'!$O$75+'soust.uk.JMK př.č.2'!$P$75</f>
        <v>18172</v>
      </c>
      <c r="D1184" s="210">
        <f>'soust.uk.JMK př.č.2'!$L$75</f>
        <v>72</v>
      </c>
      <c r="E1184" s="210">
        <f t="shared" si="54"/>
        <v>3913</v>
      </c>
      <c r="F1184" s="210">
        <f t="shared" si="55"/>
        <v>2824</v>
      </c>
      <c r="G1184" s="248"/>
      <c r="H1184" s="249"/>
      <c r="I1184" s="262"/>
      <c r="J1184" s="262"/>
      <c r="K1184" s="217"/>
      <c r="L1184" s="220"/>
      <c r="M1184" s="220"/>
      <c r="N1184" s="220"/>
      <c r="O1184" s="220"/>
      <c r="P1184" s="210">
        <f t="shared" si="56"/>
        <v>1017</v>
      </c>
    </row>
    <row r="1185" spans="1:16" x14ac:dyDescent="0.2">
      <c r="A1185" s="216">
        <v>1185</v>
      </c>
      <c r="B1185" s="255">
        <v>77.23</v>
      </c>
      <c r="C1185" s="210">
        <f>'soust.uk.JMK př.č.2'!$O$75+'soust.uk.JMK př.č.2'!$P$75</f>
        <v>18172</v>
      </c>
      <c r="D1185" s="210">
        <f>'soust.uk.JMK př.č.2'!$L$75</f>
        <v>72</v>
      </c>
      <c r="E1185" s="210">
        <f t="shared" si="54"/>
        <v>3913</v>
      </c>
      <c r="F1185" s="210">
        <f t="shared" si="55"/>
        <v>2824</v>
      </c>
      <c r="G1185" s="248"/>
      <c r="H1185" s="249"/>
      <c r="I1185" s="262"/>
      <c r="J1185" s="262"/>
      <c r="K1185" s="217"/>
      <c r="L1185" s="220"/>
      <c r="M1185" s="220"/>
      <c r="N1185" s="220"/>
      <c r="O1185" s="220"/>
      <c r="P1185" s="210">
        <f t="shared" si="56"/>
        <v>1017</v>
      </c>
    </row>
    <row r="1186" spans="1:16" x14ac:dyDescent="0.2">
      <c r="A1186" s="216">
        <v>1186</v>
      </c>
      <c r="B1186" s="255">
        <v>77.239999999999995</v>
      </c>
      <c r="C1186" s="210">
        <f>'soust.uk.JMK př.č.2'!$O$75+'soust.uk.JMK př.č.2'!$P$75</f>
        <v>18172</v>
      </c>
      <c r="D1186" s="210">
        <f>'soust.uk.JMK př.č.2'!$L$75</f>
        <v>72</v>
      </c>
      <c r="E1186" s="210">
        <f t="shared" si="54"/>
        <v>3911</v>
      </c>
      <c r="F1186" s="210">
        <f t="shared" si="55"/>
        <v>2823</v>
      </c>
      <c r="G1186" s="248"/>
      <c r="H1186" s="249"/>
      <c r="I1186" s="262"/>
      <c r="J1186" s="262"/>
      <c r="K1186" s="217"/>
      <c r="L1186" s="220"/>
      <c r="M1186" s="220"/>
      <c r="N1186" s="220"/>
      <c r="O1186" s="220"/>
      <c r="P1186" s="210">
        <f t="shared" si="56"/>
        <v>1016</v>
      </c>
    </row>
    <row r="1187" spans="1:16" x14ac:dyDescent="0.2">
      <c r="A1187" s="216">
        <v>1187</v>
      </c>
      <c r="B1187" s="255">
        <v>77.25</v>
      </c>
      <c r="C1187" s="210">
        <f>'soust.uk.JMK př.č.2'!$O$75+'soust.uk.JMK př.č.2'!$P$75</f>
        <v>18172</v>
      </c>
      <c r="D1187" s="210">
        <f>'soust.uk.JMK př.č.2'!$L$75</f>
        <v>72</v>
      </c>
      <c r="E1187" s="210">
        <f t="shared" si="54"/>
        <v>3911</v>
      </c>
      <c r="F1187" s="210">
        <f t="shared" si="55"/>
        <v>2823</v>
      </c>
      <c r="G1187" s="248"/>
      <c r="H1187" s="249"/>
      <c r="I1187" s="262"/>
      <c r="J1187" s="262"/>
      <c r="K1187" s="217"/>
      <c r="L1187" s="220"/>
      <c r="M1187" s="220"/>
      <c r="N1187" s="220"/>
      <c r="O1187" s="220"/>
      <c r="P1187" s="210">
        <f t="shared" si="56"/>
        <v>1016</v>
      </c>
    </row>
    <row r="1188" spans="1:16" x14ac:dyDescent="0.2">
      <c r="A1188" s="216">
        <v>1188</v>
      </c>
      <c r="B1188" s="255">
        <v>77.260000000000005</v>
      </c>
      <c r="C1188" s="210">
        <f>'soust.uk.JMK př.č.2'!$O$75+'soust.uk.JMK př.č.2'!$P$75</f>
        <v>18172</v>
      </c>
      <c r="D1188" s="210">
        <f>'soust.uk.JMK př.č.2'!$L$75</f>
        <v>72</v>
      </c>
      <c r="E1188" s="210">
        <f t="shared" si="54"/>
        <v>3910</v>
      </c>
      <c r="F1188" s="210">
        <f t="shared" si="55"/>
        <v>2822</v>
      </c>
      <c r="G1188" s="248"/>
      <c r="H1188" s="249"/>
      <c r="I1188" s="262"/>
      <c r="J1188" s="262"/>
      <c r="K1188" s="217"/>
      <c r="L1188" s="220"/>
      <c r="M1188" s="220"/>
      <c r="N1188" s="220"/>
      <c r="O1188" s="220"/>
      <c r="P1188" s="210">
        <f t="shared" si="56"/>
        <v>1016</v>
      </c>
    </row>
    <row r="1189" spans="1:16" x14ac:dyDescent="0.2">
      <c r="A1189" s="216">
        <v>1189</v>
      </c>
      <c r="B1189" s="255">
        <v>77.27</v>
      </c>
      <c r="C1189" s="210">
        <f>'soust.uk.JMK př.č.2'!$O$75+'soust.uk.JMK př.č.2'!$P$75</f>
        <v>18172</v>
      </c>
      <c r="D1189" s="210">
        <f>'soust.uk.JMK př.č.2'!$L$75</f>
        <v>72</v>
      </c>
      <c r="E1189" s="210">
        <f t="shared" si="54"/>
        <v>3910</v>
      </c>
      <c r="F1189" s="210">
        <f t="shared" si="55"/>
        <v>2822</v>
      </c>
      <c r="G1189" s="248"/>
      <c r="H1189" s="249"/>
      <c r="I1189" s="262"/>
      <c r="J1189" s="262"/>
      <c r="K1189" s="217"/>
      <c r="L1189" s="220"/>
      <c r="M1189" s="220"/>
      <c r="N1189" s="220"/>
      <c r="O1189" s="220"/>
      <c r="P1189" s="210">
        <f t="shared" si="56"/>
        <v>1016</v>
      </c>
    </row>
    <row r="1190" spans="1:16" x14ac:dyDescent="0.2">
      <c r="A1190" s="216">
        <v>1190</v>
      </c>
      <c r="B1190" s="255">
        <v>77.28</v>
      </c>
      <c r="C1190" s="210">
        <f>'soust.uk.JMK př.č.2'!$O$75+'soust.uk.JMK př.č.2'!$P$75</f>
        <v>18172</v>
      </c>
      <c r="D1190" s="210">
        <f>'soust.uk.JMK př.č.2'!$L$75</f>
        <v>72</v>
      </c>
      <c r="E1190" s="210">
        <f t="shared" si="54"/>
        <v>3910</v>
      </c>
      <c r="F1190" s="210">
        <f t="shared" si="55"/>
        <v>2822</v>
      </c>
      <c r="G1190" s="248"/>
      <c r="H1190" s="249"/>
      <c r="I1190" s="262"/>
      <c r="J1190" s="262"/>
      <c r="K1190" s="217"/>
      <c r="L1190" s="220"/>
      <c r="M1190" s="220"/>
      <c r="N1190" s="220"/>
      <c r="O1190" s="220"/>
      <c r="P1190" s="210">
        <f t="shared" si="56"/>
        <v>1016</v>
      </c>
    </row>
    <row r="1191" spans="1:16" x14ac:dyDescent="0.2">
      <c r="A1191" s="216">
        <v>1191</v>
      </c>
      <c r="B1191" s="255">
        <v>77.290000000000006</v>
      </c>
      <c r="C1191" s="210">
        <f>'soust.uk.JMK př.č.2'!$O$75+'soust.uk.JMK př.č.2'!$P$75</f>
        <v>18172</v>
      </c>
      <c r="D1191" s="210">
        <f>'soust.uk.JMK př.č.2'!$L$75</f>
        <v>72</v>
      </c>
      <c r="E1191" s="210">
        <f t="shared" si="54"/>
        <v>3909</v>
      </c>
      <c r="F1191" s="210">
        <f t="shared" si="55"/>
        <v>2821</v>
      </c>
      <c r="G1191" s="248"/>
      <c r="H1191" s="249"/>
      <c r="I1191" s="262"/>
      <c r="J1191" s="262"/>
      <c r="K1191" s="217"/>
      <c r="L1191" s="220"/>
      <c r="M1191" s="220"/>
      <c r="N1191" s="220"/>
      <c r="O1191" s="220"/>
      <c r="P1191" s="210">
        <f t="shared" si="56"/>
        <v>1016</v>
      </c>
    </row>
    <row r="1192" spans="1:16" x14ac:dyDescent="0.2">
      <c r="A1192" s="216">
        <v>1192</v>
      </c>
      <c r="B1192" s="255">
        <v>77.3</v>
      </c>
      <c r="C1192" s="210">
        <f>'soust.uk.JMK př.č.2'!$O$75+'soust.uk.JMK př.č.2'!$P$75</f>
        <v>18172</v>
      </c>
      <c r="D1192" s="210">
        <f>'soust.uk.JMK př.č.2'!$L$75</f>
        <v>72</v>
      </c>
      <c r="E1192" s="210">
        <f t="shared" si="54"/>
        <v>3909</v>
      </c>
      <c r="F1192" s="210">
        <f t="shared" si="55"/>
        <v>2821</v>
      </c>
      <c r="G1192" s="248"/>
      <c r="H1192" s="249"/>
      <c r="I1192" s="262"/>
      <c r="J1192" s="262"/>
      <c r="K1192" s="217"/>
      <c r="L1192" s="220"/>
      <c r="M1192" s="220"/>
      <c r="N1192" s="220"/>
      <c r="O1192" s="220"/>
      <c r="P1192" s="210">
        <f t="shared" si="56"/>
        <v>1016</v>
      </c>
    </row>
    <row r="1193" spans="1:16" x14ac:dyDescent="0.2">
      <c r="A1193" s="216">
        <v>1193</v>
      </c>
      <c r="B1193" s="255">
        <v>77.319999999999993</v>
      </c>
      <c r="C1193" s="210">
        <f>'soust.uk.JMK př.č.2'!$O$75+'soust.uk.JMK př.č.2'!$P$75</f>
        <v>18172</v>
      </c>
      <c r="D1193" s="210">
        <f>'soust.uk.JMK př.č.2'!$L$75</f>
        <v>72</v>
      </c>
      <c r="E1193" s="210">
        <f t="shared" si="54"/>
        <v>3907</v>
      </c>
      <c r="F1193" s="210">
        <f t="shared" si="55"/>
        <v>2820</v>
      </c>
      <c r="G1193" s="248"/>
      <c r="H1193" s="249"/>
      <c r="I1193" s="262"/>
      <c r="J1193" s="262"/>
      <c r="K1193" s="217"/>
      <c r="L1193" s="220"/>
      <c r="M1193" s="220"/>
      <c r="N1193" s="220"/>
      <c r="O1193" s="220"/>
      <c r="P1193" s="210">
        <f t="shared" si="56"/>
        <v>1015</v>
      </c>
    </row>
    <row r="1194" spans="1:16" x14ac:dyDescent="0.2">
      <c r="A1194" s="216">
        <v>1194</v>
      </c>
      <c r="B1194" s="255">
        <v>77.33</v>
      </c>
      <c r="C1194" s="210">
        <f>'soust.uk.JMK př.č.2'!$O$75+'soust.uk.JMK př.č.2'!$P$75</f>
        <v>18172</v>
      </c>
      <c r="D1194" s="210">
        <f>'soust.uk.JMK př.č.2'!$L$75</f>
        <v>72</v>
      </c>
      <c r="E1194" s="210">
        <f t="shared" si="54"/>
        <v>3907</v>
      </c>
      <c r="F1194" s="210">
        <f t="shared" si="55"/>
        <v>2820</v>
      </c>
      <c r="G1194" s="248"/>
      <c r="H1194" s="249"/>
      <c r="I1194" s="262"/>
      <c r="J1194" s="262"/>
      <c r="K1194" s="217"/>
      <c r="L1194" s="220"/>
      <c r="M1194" s="220"/>
      <c r="N1194" s="220"/>
      <c r="O1194" s="220"/>
      <c r="P1194" s="210">
        <f t="shared" si="56"/>
        <v>1015</v>
      </c>
    </row>
    <row r="1195" spans="1:16" x14ac:dyDescent="0.2">
      <c r="A1195" s="216">
        <v>1195</v>
      </c>
      <c r="B1195" s="255">
        <v>77.34</v>
      </c>
      <c r="C1195" s="210">
        <f>'soust.uk.JMK př.č.2'!$O$75+'soust.uk.JMK př.č.2'!$P$75</f>
        <v>18172</v>
      </c>
      <c r="D1195" s="210">
        <f>'soust.uk.JMK př.č.2'!$L$75</f>
        <v>72</v>
      </c>
      <c r="E1195" s="210">
        <f t="shared" si="54"/>
        <v>3907</v>
      </c>
      <c r="F1195" s="210">
        <f t="shared" si="55"/>
        <v>2820</v>
      </c>
      <c r="G1195" s="248"/>
      <c r="H1195" s="249"/>
      <c r="I1195" s="262"/>
      <c r="J1195" s="262"/>
      <c r="K1195" s="217"/>
      <c r="L1195" s="220"/>
      <c r="M1195" s="220"/>
      <c r="N1195" s="220"/>
      <c r="O1195" s="220"/>
      <c r="P1195" s="210">
        <f t="shared" si="56"/>
        <v>1015</v>
      </c>
    </row>
    <row r="1196" spans="1:16" x14ac:dyDescent="0.2">
      <c r="A1196" s="216">
        <v>1196</v>
      </c>
      <c r="B1196" s="255">
        <v>77.349999999999994</v>
      </c>
      <c r="C1196" s="210">
        <f>'soust.uk.JMK př.č.2'!$O$75+'soust.uk.JMK př.č.2'!$P$75</f>
        <v>18172</v>
      </c>
      <c r="D1196" s="210">
        <f>'soust.uk.JMK př.č.2'!$L$75</f>
        <v>72</v>
      </c>
      <c r="E1196" s="210">
        <f t="shared" si="54"/>
        <v>3906</v>
      </c>
      <c r="F1196" s="210">
        <f t="shared" si="55"/>
        <v>2819</v>
      </c>
      <c r="G1196" s="248"/>
      <c r="H1196" s="249"/>
      <c r="I1196" s="262"/>
      <c r="J1196" s="262"/>
      <c r="K1196" s="217"/>
      <c r="L1196" s="220"/>
      <c r="M1196" s="220"/>
      <c r="N1196" s="220"/>
      <c r="O1196" s="220"/>
      <c r="P1196" s="210">
        <f t="shared" si="56"/>
        <v>1015</v>
      </c>
    </row>
    <row r="1197" spans="1:16" x14ac:dyDescent="0.2">
      <c r="A1197" s="216">
        <v>1197</v>
      </c>
      <c r="B1197" s="255">
        <v>77.36</v>
      </c>
      <c r="C1197" s="210">
        <f>'soust.uk.JMK př.č.2'!$O$75+'soust.uk.JMK př.č.2'!$P$75</f>
        <v>18172</v>
      </c>
      <c r="D1197" s="210">
        <f>'soust.uk.JMK př.č.2'!$L$75</f>
        <v>72</v>
      </c>
      <c r="E1197" s="210">
        <f t="shared" si="54"/>
        <v>3906</v>
      </c>
      <c r="F1197" s="210">
        <f t="shared" si="55"/>
        <v>2819</v>
      </c>
      <c r="G1197" s="248"/>
      <c r="H1197" s="249"/>
      <c r="I1197" s="262"/>
      <c r="J1197" s="262"/>
      <c r="K1197" s="217"/>
      <c r="L1197" s="220"/>
      <c r="M1197" s="220"/>
      <c r="N1197" s="220"/>
      <c r="O1197" s="220"/>
      <c r="P1197" s="210">
        <f t="shared" si="56"/>
        <v>1015</v>
      </c>
    </row>
    <row r="1198" spans="1:16" x14ac:dyDescent="0.2">
      <c r="A1198" s="216">
        <v>1198</v>
      </c>
      <c r="B1198" s="255">
        <v>77.37</v>
      </c>
      <c r="C1198" s="210">
        <f>'soust.uk.JMK př.č.2'!$O$75+'soust.uk.JMK př.č.2'!$P$75</f>
        <v>18172</v>
      </c>
      <c r="D1198" s="210">
        <f>'soust.uk.JMK př.č.2'!$L$75</f>
        <v>72</v>
      </c>
      <c r="E1198" s="210">
        <f t="shared" si="54"/>
        <v>3904</v>
      </c>
      <c r="F1198" s="210">
        <f t="shared" si="55"/>
        <v>2818</v>
      </c>
      <c r="G1198" s="248"/>
      <c r="H1198" s="249"/>
      <c r="I1198" s="262"/>
      <c r="J1198" s="262"/>
      <c r="K1198" s="217"/>
      <c r="L1198" s="220"/>
      <c r="M1198" s="220"/>
      <c r="N1198" s="220"/>
      <c r="O1198" s="220"/>
      <c r="P1198" s="210">
        <f t="shared" si="56"/>
        <v>1014</v>
      </c>
    </row>
    <row r="1199" spans="1:16" x14ac:dyDescent="0.2">
      <c r="A1199" s="216">
        <v>1199</v>
      </c>
      <c r="B1199" s="255">
        <v>77.38</v>
      </c>
      <c r="C1199" s="210">
        <f>'soust.uk.JMK př.č.2'!$O$75+'soust.uk.JMK př.č.2'!$P$75</f>
        <v>18172</v>
      </c>
      <c r="D1199" s="210">
        <f>'soust.uk.JMK př.č.2'!$L$75</f>
        <v>72</v>
      </c>
      <c r="E1199" s="210">
        <f t="shared" si="54"/>
        <v>3904</v>
      </c>
      <c r="F1199" s="210">
        <f t="shared" si="55"/>
        <v>2818</v>
      </c>
      <c r="G1199" s="248"/>
      <c r="H1199" s="249"/>
      <c r="I1199" s="262"/>
      <c r="J1199" s="262"/>
      <c r="K1199" s="217"/>
      <c r="L1199" s="220"/>
      <c r="M1199" s="220"/>
      <c r="N1199" s="220"/>
      <c r="O1199" s="220"/>
      <c r="P1199" s="210">
        <f t="shared" si="56"/>
        <v>1014</v>
      </c>
    </row>
    <row r="1200" spans="1:16" x14ac:dyDescent="0.2">
      <c r="A1200" s="216">
        <v>1200</v>
      </c>
      <c r="B1200" s="255">
        <v>77.39</v>
      </c>
      <c r="C1200" s="210">
        <f>'soust.uk.JMK př.č.2'!$O$75+'soust.uk.JMK př.č.2'!$P$75</f>
        <v>18172</v>
      </c>
      <c r="D1200" s="210">
        <f>'soust.uk.JMK př.č.2'!$L$75</f>
        <v>72</v>
      </c>
      <c r="E1200" s="210">
        <f t="shared" si="54"/>
        <v>3904</v>
      </c>
      <c r="F1200" s="210">
        <f t="shared" si="55"/>
        <v>2818</v>
      </c>
      <c r="G1200" s="248"/>
      <c r="H1200" s="249"/>
      <c r="I1200" s="262"/>
      <c r="J1200" s="262"/>
      <c r="K1200" s="217"/>
      <c r="L1200" s="220"/>
      <c r="M1200" s="220"/>
      <c r="N1200" s="220"/>
      <c r="O1200" s="220"/>
      <c r="P1200" s="210">
        <f t="shared" si="56"/>
        <v>1014</v>
      </c>
    </row>
    <row r="1201" spans="1:16" x14ac:dyDescent="0.2">
      <c r="A1201" s="216">
        <v>1201</v>
      </c>
      <c r="B1201" s="255">
        <v>77.400000000000006</v>
      </c>
      <c r="C1201" s="210">
        <f>'soust.uk.JMK př.č.2'!$O$75+'soust.uk.JMK př.č.2'!$P$75</f>
        <v>18172</v>
      </c>
      <c r="D1201" s="210">
        <f>'soust.uk.JMK př.č.2'!$L$75</f>
        <v>72</v>
      </c>
      <c r="E1201" s="210">
        <f t="shared" si="54"/>
        <v>3903</v>
      </c>
      <c r="F1201" s="210">
        <f t="shared" si="55"/>
        <v>2817</v>
      </c>
      <c r="G1201" s="248"/>
      <c r="H1201" s="249"/>
      <c r="I1201" s="262"/>
      <c r="J1201" s="262"/>
      <c r="K1201" s="217"/>
      <c r="L1201" s="220"/>
      <c r="M1201" s="220"/>
      <c r="N1201" s="220"/>
      <c r="O1201" s="220"/>
      <c r="P1201" s="210">
        <f t="shared" si="56"/>
        <v>1014</v>
      </c>
    </row>
    <row r="1202" spans="1:16" x14ac:dyDescent="0.2">
      <c r="A1202" s="216">
        <v>1202</v>
      </c>
      <c r="B1202" s="255">
        <v>77.41</v>
      </c>
      <c r="C1202" s="210">
        <f>'soust.uk.JMK př.č.2'!$O$75+'soust.uk.JMK př.č.2'!$P$75</f>
        <v>18172</v>
      </c>
      <c r="D1202" s="210">
        <f>'soust.uk.JMK př.č.2'!$L$75</f>
        <v>72</v>
      </c>
      <c r="E1202" s="210">
        <f t="shared" si="54"/>
        <v>3903</v>
      </c>
      <c r="F1202" s="210">
        <f t="shared" si="55"/>
        <v>2817</v>
      </c>
      <c r="G1202" s="248"/>
      <c r="H1202" s="249"/>
      <c r="I1202" s="262"/>
      <c r="J1202" s="262"/>
      <c r="K1202" s="217"/>
      <c r="L1202" s="220"/>
      <c r="M1202" s="220"/>
      <c r="N1202" s="220"/>
      <c r="O1202" s="220"/>
      <c r="P1202" s="210">
        <f t="shared" si="56"/>
        <v>1014</v>
      </c>
    </row>
    <row r="1203" spans="1:16" x14ac:dyDescent="0.2">
      <c r="A1203" s="216">
        <v>1203</v>
      </c>
      <c r="B1203" s="255">
        <v>77.42</v>
      </c>
      <c r="C1203" s="210">
        <f>'soust.uk.JMK př.č.2'!$O$75+'soust.uk.JMK př.č.2'!$P$75</f>
        <v>18172</v>
      </c>
      <c r="D1203" s="210">
        <f>'soust.uk.JMK př.č.2'!$L$75</f>
        <v>72</v>
      </c>
      <c r="E1203" s="210">
        <f t="shared" si="54"/>
        <v>3903</v>
      </c>
      <c r="F1203" s="210">
        <f t="shared" si="55"/>
        <v>2817</v>
      </c>
      <c r="G1203" s="248"/>
      <c r="H1203" s="249"/>
      <c r="I1203" s="262"/>
      <c r="J1203" s="262"/>
      <c r="K1203" s="217"/>
      <c r="L1203" s="220"/>
      <c r="M1203" s="220"/>
      <c r="N1203" s="220"/>
      <c r="O1203" s="220"/>
      <c r="P1203" s="210">
        <f t="shared" si="56"/>
        <v>1014</v>
      </c>
    </row>
    <row r="1204" spans="1:16" x14ac:dyDescent="0.2">
      <c r="A1204" s="216">
        <v>1204</v>
      </c>
      <c r="B1204" s="255">
        <v>77.430000000000007</v>
      </c>
      <c r="C1204" s="210">
        <f>'soust.uk.JMK př.č.2'!$O$75+'soust.uk.JMK př.č.2'!$P$75</f>
        <v>18172</v>
      </c>
      <c r="D1204" s="210">
        <f>'soust.uk.JMK př.č.2'!$L$75</f>
        <v>72</v>
      </c>
      <c r="E1204" s="210">
        <f t="shared" si="54"/>
        <v>3902</v>
      </c>
      <c r="F1204" s="210">
        <f t="shared" si="55"/>
        <v>2816</v>
      </c>
      <c r="G1204" s="248"/>
      <c r="H1204" s="249"/>
      <c r="I1204" s="262"/>
      <c r="J1204" s="262"/>
      <c r="K1204" s="217"/>
      <c r="L1204" s="220"/>
      <c r="M1204" s="220"/>
      <c r="N1204" s="220"/>
      <c r="O1204" s="220"/>
      <c r="P1204" s="210">
        <f t="shared" si="56"/>
        <v>1014</v>
      </c>
    </row>
    <row r="1205" spans="1:16" x14ac:dyDescent="0.2">
      <c r="A1205" s="216">
        <v>1205</v>
      </c>
      <c r="B1205" s="255">
        <v>77.44</v>
      </c>
      <c r="C1205" s="210">
        <f>'soust.uk.JMK př.č.2'!$O$75+'soust.uk.JMK př.č.2'!$P$75</f>
        <v>18172</v>
      </c>
      <c r="D1205" s="210">
        <f>'soust.uk.JMK př.č.2'!$L$75</f>
        <v>72</v>
      </c>
      <c r="E1205" s="210">
        <f t="shared" si="54"/>
        <v>3902</v>
      </c>
      <c r="F1205" s="210">
        <f t="shared" si="55"/>
        <v>2816</v>
      </c>
      <c r="G1205" s="248"/>
      <c r="H1205" s="249"/>
      <c r="I1205" s="262"/>
      <c r="J1205" s="262"/>
      <c r="K1205" s="217"/>
      <c r="L1205" s="220"/>
      <c r="M1205" s="220"/>
      <c r="N1205" s="220"/>
      <c r="O1205" s="220"/>
      <c r="P1205" s="210">
        <f t="shared" si="56"/>
        <v>1014</v>
      </c>
    </row>
    <row r="1206" spans="1:16" x14ac:dyDescent="0.2">
      <c r="A1206" s="216">
        <v>1206</v>
      </c>
      <c r="B1206" s="255">
        <v>77.45</v>
      </c>
      <c r="C1206" s="210">
        <f>'soust.uk.JMK př.č.2'!$O$75+'soust.uk.JMK př.č.2'!$P$75</f>
        <v>18172</v>
      </c>
      <c r="D1206" s="210">
        <f>'soust.uk.JMK př.č.2'!$L$75</f>
        <v>72</v>
      </c>
      <c r="E1206" s="210">
        <f t="shared" si="54"/>
        <v>3902</v>
      </c>
      <c r="F1206" s="210">
        <f t="shared" si="55"/>
        <v>2816</v>
      </c>
      <c r="G1206" s="248"/>
      <c r="H1206" s="249"/>
      <c r="I1206" s="262"/>
      <c r="J1206" s="262"/>
      <c r="K1206" s="217"/>
      <c r="L1206" s="220"/>
      <c r="M1206" s="220"/>
      <c r="N1206" s="220"/>
      <c r="O1206" s="220"/>
      <c r="P1206" s="210">
        <f t="shared" si="56"/>
        <v>1014</v>
      </c>
    </row>
    <row r="1207" spans="1:16" x14ac:dyDescent="0.2">
      <c r="A1207" s="216">
        <v>1207</v>
      </c>
      <c r="B1207" s="255">
        <v>77.459999999999994</v>
      </c>
      <c r="C1207" s="210">
        <f>'soust.uk.JMK př.č.2'!$O$75+'soust.uk.JMK př.č.2'!$P$75</f>
        <v>18172</v>
      </c>
      <c r="D1207" s="210">
        <f>'soust.uk.JMK př.č.2'!$L$75</f>
        <v>72</v>
      </c>
      <c r="E1207" s="210">
        <f t="shared" si="54"/>
        <v>3900</v>
      </c>
      <c r="F1207" s="210">
        <f t="shared" si="55"/>
        <v>2815</v>
      </c>
      <c r="G1207" s="248"/>
      <c r="H1207" s="249"/>
      <c r="I1207" s="262"/>
      <c r="J1207" s="262"/>
      <c r="K1207" s="217"/>
      <c r="L1207" s="220"/>
      <c r="M1207" s="220"/>
      <c r="N1207" s="220"/>
      <c r="O1207" s="220"/>
      <c r="P1207" s="210">
        <f t="shared" si="56"/>
        <v>1013</v>
      </c>
    </row>
    <row r="1208" spans="1:16" x14ac:dyDescent="0.2">
      <c r="A1208" s="216">
        <v>1208</v>
      </c>
      <c r="B1208" s="255">
        <v>77.47</v>
      </c>
      <c r="C1208" s="210">
        <f>'soust.uk.JMK př.č.2'!$O$75+'soust.uk.JMK př.č.2'!$P$75</f>
        <v>18172</v>
      </c>
      <c r="D1208" s="210">
        <f>'soust.uk.JMK př.č.2'!$L$75</f>
        <v>72</v>
      </c>
      <c r="E1208" s="210">
        <f t="shared" si="54"/>
        <v>3900</v>
      </c>
      <c r="F1208" s="210">
        <f t="shared" si="55"/>
        <v>2815</v>
      </c>
      <c r="G1208" s="248"/>
      <c r="H1208" s="249"/>
      <c r="I1208" s="262"/>
      <c r="J1208" s="262"/>
      <c r="K1208" s="217"/>
      <c r="L1208" s="220"/>
      <c r="M1208" s="220"/>
      <c r="N1208" s="220"/>
      <c r="O1208" s="220"/>
      <c r="P1208" s="210">
        <f t="shared" si="56"/>
        <v>1013</v>
      </c>
    </row>
    <row r="1209" spans="1:16" x14ac:dyDescent="0.2">
      <c r="A1209" s="216">
        <v>1209</v>
      </c>
      <c r="B1209" s="255">
        <v>77.48</v>
      </c>
      <c r="C1209" s="210">
        <f>'soust.uk.JMK př.č.2'!$O$75+'soust.uk.JMK př.č.2'!$P$75</f>
        <v>18172</v>
      </c>
      <c r="D1209" s="210">
        <f>'soust.uk.JMK př.č.2'!$L$75</f>
        <v>72</v>
      </c>
      <c r="E1209" s="210">
        <f t="shared" si="54"/>
        <v>3899</v>
      </c>
      <c r="F1209" s="210">
        <f t="shared" si="55"/>
        <v>2814</v>
      </c>
      <c r="G1209" s="248"/>
      <c r="H1209" s="249"/>
      <c r="I1209" s="262"/>
      <c r="J1209" s="262"/>
      <c r="K1209" s="217"/>
      <c r="L1209" s="220"/>
      <c r="M1209" s="220"/>
      <c r="N1209" s="220"/>
      <c r="O1209" s="220"/>
      <c r="P1209" s="210">
        <f t="shared" si="56"/>
        <v>1013</v>
      </c>
    </row>
    <row r="1210" spans="1:16" x14ac:dyDescent="0.2">
      <c r="A1210" s="216">
        <v>1210</v>
      </c>
      <c r="B1210" s="255">
        <v>77.489999999999995</v>
      </c>
      <c r="C1210" s="210">
        <f>'soust.uk.JMK př.č.2'!$O$75+'soust.uk.JMK př.č.2'!$P$75</f>
        <v>18172</v>
      </c>
      <c r="D1210" s="210">
        <f>'soust.uk.JMK př.č.2'!$L$75</f>
        <v>72</v>
      </c>
      <c r="E1210" s="210">
        <f t="shared" si="54"/>
        <v>3899</v>
      </c>
      <c r="F1210" s="210">
        <f t="shared" si="55"/>
        <v>2814</v>
      </c>
      <c r="G1210" s="248"/>
      <c r="H1210" s="249"/>
      <c r="I1210" s="262"/>
      <c r="J1210" s="262"/>
      <c r="K1210" s="217"/>
      <c r="L1210" s="220"/>
      <c r="M1210" s="220"/>
      <c r="N1210" s="220"/>
      <c r="O1210" s="220"/>
      <c r="P1210" s="210">
        <f t="shared" si="56"/>
        <v>1013</v>
      </c>
    </row>
    <row r="1211" spans="1:16" x14ac:dyDescent="0.2">
      <c r="A1211" s="216">
        <v>1211</v>
      </c>
      <c r="B1211" s="255">
        <v>77.5</v>
      </c>
      <c r="C1211" s="210">
        <f>'soust.uk.JMK př.č.2'!$O$75+'soust.uk.JMK př.č.2'!$P$75</f>
        <v>18172</v>
      </c>
      <c r="D1211" s="210">
        <f>'soust.uk.JMK př.č.2'!$L$75</f>
        <v>72</v>
      </c>
      <c r="E1211" s="210">
        <f t="shared" si="54"/>
        <v>3899</v>
      </c>
      <c r="F1211" s="210">
        <f t="shared" si="55"/>
        <v>2814</v>
      </c>
      <c r="G1211" s="248"/>
      <c r="H1211" s="249"/>
      <c r="I1211" s="262"/>
      <c r="J1211" s="262"/>
      <c r="K1211" s="217"/>
      <c r="L1211" s="220"/>
      <c r="M1211" s="220"/>
      <c r="N1211" s="220"/>
      <c r="O1211" s="220"/>
      <c r="P1211" s="210">
        <f t="shared" si="56"/>
        <v>1013</v>
      </c>
    </row>
    <row r="1212" spans="1:16" x14ac:dyDescent="0.2">
      <c r="A1212" s="216">
        <v>1212</v>
      </c>
      <c r="B1212" s="255">
        <v>77.52</v>
      </c>
      <c r="C1212" s="210">
        <f>'soust.uk.JMK př.č.2'!$O$75+'soust.uk.JMK př.č.2'!$P$75</f>
        <v>18172</v>
      </c>
      <c r="D1212" s="210">
        <f>'soust.uk.JMK př.č.2'!$L$75</f>
        <v>72</v>
      </c>
      <c r="E1212" s="210">
        <f t="shared" si="54"/>
        <v>3898</v>
      </c>
      <c r="F1212" s="210">
        <f t="shared" si="55"/>
        <v>2813</v>
      </c>
      <c r="G1212" s="248"/>
      <c r="H1212" s="249"/>
      <c r="I1212" s="262"/>
      <c r="J1212" s="262"/>
      <c r="K1212" s="217"/>
      <c r="L1212" s="220"/>
      <c r="M1212" s="220"/>
      <c r="N1212" s="220"/>
      <c r="O1212" s="220"/>
      <c r="P1212" s="210">
        <f t="shared" si="56"/>
        <v>1013</v>
      </c>
    </row>
    <row r="1213" spans="1:16" x14ac:dyDescent="0.2">
      <c r="A1213" s="216">
        <v>1213</v>
      </c>
      <c r="B1213" s="255">
        <v>77.53</v>
      </c>
      <c r="C1213" s="210">
        <f>'soust.uk.JMK př.č.2'!$O$75+'soust.uk.JMK př.č.2'!$P$75</f>
        <v>18172</v>
      </c>
      <c r="D1213" s="210">
        <f>'soust.uk.JMK př.č.2'!$L$75</f>
        <v>72</v>
      </c>
      <c r="E1213" s="210">
        <f t="shared" si="54"/>
        <v>3898</v>
      </c>
      <c r="F1213" s="210">
        <f t="shared" si="55"/>
        <v>2813</v>
      </c>
      <c r="G1213" s="248"/>
      <c r="H1213" s="249"/>
      <c r="I1213" s="262"/>
      <c r="J1213" s="262"/>
      <c r="K1213" s="217"/>
      <c r="L1213" s="220"/>
      <c r="M1213" s="220"/>
      <c r="N1213" s="220"/>
      <c r="O1213" s="220"/>
      <c r="P1213" s="210">
        <f t="shared" si="56"/>
        <v>1013</v>
      </c>
    </row>
    <row r="1214" spans="1:16" x14ac:dyDescent="0.2">
      <c r="A1214" s="216">
        <v>1214</v>
      </c>
      <c r="B1214" s="255">
        <v>77.540000000000006</v>
      </c>
      <c r="C1214" s="210">
        <f>'soust.uk.JMK př.č.2'!$O$75+'soust.uk.JMK př.č.2'!$P$75</f>
        <v>18172</v>
      </c>
      <c r="D1214" s="210">
        <f>'soust.uk.JMK př.č.2'!$L$75</f>
        <v>72</v>
      </c>
      <c r="E1214" s="210">
        <f t="shared" si="54"/>
        <v>3896</v>
      </c>
      <c r="F1214" s="210">
        <f t="shared" si="55"/>
        <v>2812</v>
      </c>
      <c r="G1214" s="248"/>
      <c r="H1214" s="249"/>
      <c r="I1214" s="262"/>
      <c r="J1214" s="262"/>
      <c r="K1214" s="217"/>
      <c r="L1214" s="220"/>
      <c r="M1214" s="220"/>
      <c r="N1214" s="220"/>
      <c r="O1214" s="220"/>
      <c r="P1214" s="210">
        <f t="shared" si="56"/>
        <v>1012</v>
      </c>
    </row>
    <row r="1215" spans="1:16" x14ac:dyDescent="0.2">
      <c r="A1215" s="216">
        <v>1215</v>
      </c>
      <c r="B1215" s="255">
        <v>77.55</v>
      </c>
      <c r="C1215" s="210">
        <f>'soust.uk.JMK př.č.2'!$O$75+'soust.uk.JMK př.č.2'!$P$75</f>
        <v>18172</v>
      </c>
      <c r="D1215" s="210">
        <f>'soust.uk.JMK př.č.2'!$L$75</f>
        <v>72</v>
      </c>
      <c r="E1215" s="210">
        <f t="shared" si="54"/>
        <v>3896</v>
      </c>
      <c r="F1215" s="210">
        <f t="shared" si="55"/>
        <v>2812</v>
      </c>
      <c r="G1215" s="248"/>
      <c r="H1215" s="249"/>
      <c r="I1215" s="262"/>
      <c r="J1215" s="262"/>
      <c r="K1215" s="217"/>
      <c r="L1215" s="220"/>
      <c r="M1215" s="220"/>
      <c r="N1215" s="220"/>
      <c r="O1215" s="220"/>
      <c r="P1215" s="210">
        <f t="shared" si="56"/>
        <v>1012</v>
      </c>
    </row>
    <row r="1216" spans="1:16" x14ac:dyDescent="0.2">
      <c r="A1216" s="216">
        <v>1216</v>
      </c>
      <c r="B1216" s="255">
        <v>77.56</v>
      </c>
      <c r="C1216" s="210">
        <f>'soust.uk.JMK př.č.2'!$O$75+'soust.uk.JMK př.č.2'!$P$75</f>
        <v>18172</v>
      </c>
      <c r="D1216" s="210">
        <f>'soust.uk.JMK př.č.2'!$L$75</f>
        <v>72</v>
      </c>
      <c r="E1216" s="210">
        <f t="shared" si="54"/>
        <v>3896</v>
      </c>
      <c r="F1216" s="210">
        <f t="shared" si="55"/>
        <v>2812</v>
      </c>
      <c r="G1216" s="248"/>
      <c r="H1216" s="249"/>
      <c r="I1216" s="262"/>
      <c r="J1216" s="262"/>
      <c r="K1216" s="217"/>
      <c r="L1216" s="220"/>
      <c r="M1216" s="220"/>
      <c r="N1216" s="220"/>
      <c r="O1216" s="220"/>
      <c r="P1216" s="210">
        <f t="shared" si="56"/>
        <v>1012</v>
      </c>
    </row>
    <row r="1217" spans="1:16" x14ac:dyDescent="0.2">
      <c r="A1217" s="216">
        <v>1217</v>
      </c>
      <c r="B1217" s="255">
        <v>77.569999999999993</v>
      </c>
      <c r="C1217" s="210">
        <f>'soust.uk.JMK př.č.2'!$O$75+'soust.uk.JMK př.č.2'!$P$75</f>
        <v>18172</v>
      </c>
      <c r="D1217" s="210">
        <f>'soust.uk.JMK př.č.2'!$L$75</f>
        <v>72</v>
      </c>
      <c r="E1217" s="210">
        <f t="shared" si="54"/>
        <v>3895</v>
      </c>
      <c r="F1217" s="210">
        <f t="shared" si="55"/>
        <v>2811</v>
      </c>
      <c r="G1217" s="248"/>
      <c r="H1217" s="249"/>
      <c r="I1217" s="262"/>
      <c r="J1217" s="262"/>
      <c r="K1217" s="217"/>
      <c r="L1217" s="220"/>
      <c r="M1217" s="220"/>
      <c r="N1217" s="220"/>
      <c r="O1217" s="220"/>
      <c r="P1217" s="210">
        <f t="shared" si="56"/>
        <v>1012</v>
      </c>
    </row>
    <row r="1218" spans="1:16" x14ac:dyDescent="0.2">
      <c r="A1218" s="216">
        <v>1218</v>
      </c>
      <c r="B1218" s="255">
        <v>77.58</v>
      </c>
      <c r="C1218" s="210">
        <f>'soust.uk.JMK př.č.2'!$O$75+'soust.uk.JMK př.č.2'!$P$75</f>
        <v>18172</v>
      </c>
      <c r="D1218" s="210">
        <f>'soust.uk.JMK př.č.2'!$L$75</f>
        <v>72</v>
      </c>
      <c r="E1218" s="210">
        <f t="shared" si="54"/>
        <v>3895</v>
      </c>
      <c r="F1218" s="210">
        <f t="shared" si="55"/>
        <v>2811</v>
      </c>
      <c r="G1218" s="248"/>
      <c r="H1218" s="249"/>
      <c r="I1218" s="262"/>
      <c r="J1218" s="262"/>
      <c r="K1218" s="217"/>
      <c r="L1218" s="220"/>
      <c r="M1218" s="220"/>
      <c r="N1218" s="220"/>
      <c r="O1218" s="220"/>
      <c r="P1218" s="210">
        <f t="shared" si="56"/>
        <v>1012</v>
      </c>
    </row>
    <row r="1219" spans="1:16" x14ac:dyDescent="0.2">
      <c r="A1219" s="216">
        <v>1219</v>
      </c>
      <c r="B1219" s="255">
        <v>77.59</v>
      </c>
      <c r="C1219" s="210">
        <f>'soust.uk.JMK př.č.2'!$O$75+'soust.uk.JMK př.č.2'!$P$75</f>
        <v>18172</v>
      </c>
      <c r="D1219" s="210">
        <f>'soust.uk.JMK př.č.2'!$L$75</f>
        <v>72</v>
      </c>
      <c r="E1219" s="210">
        <f t="shared" si="54"/>
        <v>3894</v>
      </c>
      <c r="F1219" s="210">
        <f t="shared" si="55"/>
        <v>2810</v>
      </c>
      <c r="G1219" s="248"/>
      <c r="H1219" s="249"/>
      <c r="I1219" s="262"/>
      <c r="J1219" s="262"/>
      <c r="K1219" s="217"/>
      <c r="L1219" s="220"/>
      <c r="M1219" s="220"/>
      <c r="N1219" s="220"/>
      <c r="O1219" s="220"/>
      <c r="P1219" s="210">
        <f t="shared" si="56"/>
        <v>1012</v>
      </c>
    </row>
    <row r="1220" spans="1:16" x14ac:dyDescent="0.2">
      <c r="A1220" s="216">
        <v>1220</v>
      </c>
      <c r="B1220" s="255">
        <v>77.599999999999994</v>
      </c>
      <c r="C1220" s="210">
        <f>'soust.uk.JMK př.č.2'!$O$75+'soust.uk.JMK př.č.2'!$P$75</f>
        <v>18172</v>
      </c>
      <c r="D1220" s="210">
        <f>'soust.uk.JMK př.č.2'!$L$75</f>
        <v>72</v>
      </c>
      <c r="E1220" s="210">
        <f t="shared" si="54"/>
        <v>3894</v>
      </c>
      <c r="F1220" s="210">
        <f t="shared" si="55"/>
        <v>2810</v>
      </c>
      <c r="G1220" s="248"/>
      <c r="H1220" s="249"/>
      <c r="I1220" s="262"/>
      <c r="J1220" s="262"/>
      <c r="K1220" s="217"/>
      <c r="L1220" s="220"/>
      <c r="M1220" s="220"/>
      <c r="N1220" s="220"/>
      <c r="O1220" s="220"/>
      <c r="P1220" s="210">
        <f t="shared" si="56"/>
        <v>1012</v>
      </c>
    </row>
    <row r="1221" spans="1:16" x14ac:dyDescent="0.2">
      <c r="A1221" s="216">
        <v>1221</v>
      </c>
      <c r="B1221" s="255">
        <v>77.61</v>
      </c>
      <c r="C1221" s="210">
        <f>'soust.uk.JMK př.č.2'!$O$75+'soust.uk.JMK př.č.2'!$P$75</f>
        <v>18172</v>
      </c>
      <c r="D1221" s="210">
        <f>'soust.uk.JMK př.č.2'!$L$75</f>
        <v>72</v>
      </c>
      <c r="E1221" s="210">
        <f t="shared" si="54"/>
        <v>3894</v>
      </c>
      <c r="F1221" s="210">
        <f t="shared" si="55"/>
        <v>2810</v>
      </c>
      <c r="G1221" s="248"/>
      <c r="H1221" s="249"/>
      <c r="I1221" s="262"/>
      <c r="J1221" s="262"/>
      <c r="K1221" s="217"/>
      <c r="L1221" s="220"/>
      <c r="M1221" s="220"/>
      <c r="N1221" s="220"/>
      <c r="O1221" s="220"/>
      <c r="P1221" s="210">
        <f t="shared" si="56"/>
        <v>1012</v>
      </c>
    </row>
    <row r="1222" spans="1:16" x14ac:dyDescent="0.2">
      <c r="A1222" s="216">
        <v>1222</v>
      </c>
      <c r="B1222" s="255">
        <v>77.62</v>
      </c>
      <c r="C1222" s="210">
        <f>'soust.uk.JMK př.č.2'!$O$75+'soust.uk.JMK př.č.2'!$P$75</f>
        <v>18172</v>
      </c>
      <c r="D1222" s="210">
        <f>'soust.uk.JMK př.č.2'!$L$75</f>
        <v>72</v>
      </c>
      <c r="E1222" s="210">
        <f t="shared" si="54"/>
        <v>3892</v>
      </c>
      <c r="F1222" s="210">
        <f t="shared" si="55"/>
        <v>2809</v>
      </c>
      <c r="G1222" s="248"/>
      <c r="H1222" s="249"/>
      <c r="I1222" s="262"/>
      <c r="J1222" s="262"/>
      <c r="K1222" s="217"/>
      <c r="L1222" s="220"/>
      <c r="M1222" s="220"/>
      <c r="N1222" s="220"/>
      <c r="O1222" s="220"/>
      <c r="P1222" s="210">
        <f t="shared" si="56"/>
        <v>1011</v>
      </c>
    </row>
    <row r="1223" spans="1:16" x14ac:dyDescent="0.2">
      <c r="A1223" s="216">
        <v>1223</v>
      </c>
      <c r="B1223" s="255">
        <v>77.63</v>
      </c>
      <c r="C1223" s="210">
        <f>'soust.uk.JMK př.č.2'!$O$75+'soust.uk.JMK př.č.2'!$P$75</f>
        <v>18172</v>
      </c>
      <c r="D1223" s="210">
        <f>'soust.uk.JMK př.č.2'!$L$75</f>
        <v>72</v>
      </c>
      <c r="E1223" s="210">
        <f t="shared" si="54"/>
        <v>3892</v>
      </c>
      <c r="F1223" s="210">
        <f t="shared" si="55"/>
        <v>2809</v>
      </c>
      <c r="G1223" s="248"/>
      <c r="H1223" s="249"/>
      <c r="I1223" s="262"/>
      <c r="J1223" s="262"/>
      <c r="K1223" s="217"/>
      <c r="L1223" s="220"/>
      <c r="M1223" s="220"/>
      <c r="N1223" s="220"/>
      <c r="O1223" s="220"/>
      <c r="P1223" s="210">
        <f t="shared" si="56"/>
        <v>1011</v>
      </c>
    </row>
    <row r="1224" spans="1:16" x14ac:dyDescent="0.2">
      <c r="A1224" s="216">
        <v>1224</v>
      </c>
      <c r="B1224" s="255">
        <v>77.64</v>
      </c>
      <c r="C1224" s="210">
        <f>'soust.uk.JMK př.č.2'!$O$75+'soust.uk.JMK př.č.2'!$P$75</f>
        <v>18172</v>
      </c>
      <c r="D1224" s="210">
        <f>'soust.uk.JMK př.č.2'!$L$75</f>
        <v>72</v>
      </c>
      <c r="E1224" s="210">
        <f t="shared" si="54"/>
        <v>3892</v>
      </c>
      <c r="F1224" s="210">
        <f t="shared" si="55"/>
        <v>2809</v>
      </c>
      <c r="G1224" s="248"/>
      <c r="H1224" s="249"/>
      <c r="I1224" s="262"/>
      <c r="J1224" s="262"/>
      <c r="K1224" s="217"/>
      <c r="L1224" s="220"/>
      <c r="M1224" s="220"/>
      <c r="N1224" s="220"/>
      <c r="O1224" s="220"/>
      <c r="P1224" s="210">
        <f t="shared" si="56"/>
        <v>1011</v>
      </c>
    </row>
    <row r="1225" spans="1:16" x14ac:dyDescent="0.2">
      <c r="A1225" s="216">
        <v>1225</v>
      </c>
      <c r="B1225" s="255">
        <v>77.650000000000006</v>
      </c>
      <c r="C1225" s="210">
        <f>'soust.uk.JMK př.č.2'!$O$75+'soust.uk.JMK př.č.2'!$P$75</f>
        <v>18172</v>
      </c>
      <c r="D1225" s="210">
        <f>'soust.uk.JMK př.č.2'!$L$75</f>
        <v>72</v>
      </c>
      <c r="E1225" s="210">
        <f t="shared" si="54"/>
        <v>3891</v>
      </c>
      <c r="F1225" s="210">
        <f t="shared" si="55"/>
        <v>2808</v>
      </c>
      <c r="G1225" s="248"/>
      <c r="H1225" s="249"/>
      <c r="I1225" s="262"/>
      <c r="J1225" s="262"/>
      <c r="K1225" s="217"/>
      <c r="L1225" s="220"/>
      <c r="M1225" s="220"/>
      <c r="N1225" s="220"/>
      <c r="O1225" s="220"/>
      <c r="P1225" s="210">
        <f t="shared" si="56"/>
        <v>1011</v>
      </c>
    </row>
    <row r="1226" spans="1:16" x14ac:dyDescent="0.2">
      <c r="A1226" s="216">
        <v>1226</v>
      </c>
      <c r="B1226" s="255">
        <v>77.66</v>
      </c>
      <c r="C1226" s="210">
        <f>'soust.uk.JMK př.č.2'!$O$75+'soust.uk.JMK př.č.2'!$P$75</f>
        <v>18172</v>
      </c>
      <c r="D1226" s="210">
        <f>'soust.uk.JMK př.č.2'!$L$75</f>
        <v>72</v>
      </c>
      <c r="E1226" s="210">
        <f t="shared" si="54"/>
        <v>3891</v>
      </c>
      <c r="F1226" s="210">
        <f t="shared" si="55"/>
        <v>2808</v>
      </c>
      <c r="G1226" s="248"/>
      <c r="H1226" s="249"/>
      <c r="I1226" s="262"/>
      <c r="J1226" s="262"/>
      <c r="K1226" s="217"/>
      <c r="L1226" s="220"/>
      <c r="M1226" s="220"/>
      <c r="N1226" s="220"/>
      <c r="O1226" s="220"/>
      <c r="P1226" s="210">
        <f t="shared" si="56"/>
        <v>1011</v>
      </c>
    </row>
    <row r="1227" spans="1:16" x14ac:dyDescent="0.2">
      <c r="A1227" s="216">
        <v>1227</v>
      </c>
      <c r="B1227" s="255">
        <v>77.67</v>
      </c>
      <c r="C1227" s="210">
        <f>'soust.uk.JMK př.č.2'!$O$75+'soust.uk.JMK př.č.2'!$P$75</f>
        <v>18172</v>
      </c>
      <c r="D1227" s="210">
        <f>'soust.uk.JMK př.č.2'!$L$75</f>
        <v>72</v>
      </c>
      <c r="E1227" s="210">
        <f t="shared" si="54"/>
        <v>3891</v>
      </c>
      <c r="F1227" s="210">
        <f t="shared" si="55"/>
        <v>2808</v>
      </c>
      <c r="G1227" s="248"/>
      <c r="H1227" s="249"/>
      <c r="I1227" s="262"/>
      <c r="J1227" s="262"/>
      <c r="K1227" s="217"/>
      <c r="L1227" s="220"/>
      <c r="M1227" s="220"/>
      <c r="N1227" s="220"/>
      <c r="O1227" s="220"/>
      <c r="P1227" s="210">
        <f t="shared" si="56"/>
        <v>1011</v>
      </c>
    </row>
    <row r="1228" spans="1:16" x14ac:dyDescent="0.2">
      <c r="A1228" s="216">
        <v>1228</v>
      </c>
      <c r="B1228" s="255">
        <v>77.680000000000007</v>
      </c>
      <c r="C1228" s="210">
        <f>'soust.uk.JMK př.č.2'!$O$75+'soust.uk.JMK př.č.2'!$P$75</f>
        <v>18172</v>
      </c>
      <c r="D1228" s="210">
        <f>'soust.uk.JMK př.č.2'!$L$75</f>
        <v>72</v>
      </c>
      <c r="E1228" s="210">
        <f t="shared" si="54"/>
        <v>3890</v>
      </c>
      <c r="F1228" s="210">
        <f t="shared" si="55"/>
        <v>2807</v>
      </c>
      <c r="G1228" s="248"/>
      <c r="H1228" s="249"/>
      <c r="I1228" s="262"/>
      <c r="J1228" s="262"/>
      <c r="K1228" s="217"/>
      <c r="L1228" s="220"/>
      <c r="M1228" s="220"/>
      <c r="N1228" s="220"/>
      <c r="O1228" s="220"/>
      <c r="P1228" s="210">
        <f t="shared" si="56"/>
        <v>1011</v>
      </c>
    </row>
    <row r="1229" spans="1:16" x14ac:dyDescent="0.2">
      <c r="A1229" s="216">
        <v>1229</v>
      </c>
      <c r="B1229" s="255">
        <v>77.69</v>
      </c>
      <c r="C1229" s="210">
        <f>'soust.uk.JMK př.č.2'!$O$75+'soust.uk.JMK př.č.2'!$P$75</f>
        <v>18172</v>
      </c>
      <c r="D1229" s="210">
        <f>'soust.uk.JMK př.č.2'!$L$75</f>
        <v>72</v>
      </c>
      <c r="E1229" s="210">
        <f t="shared" si="54"/>
        <v>3890</v>
      </c>
      <c r="F1229" s="210">
        <f t="shared" si="55"/>
        <v>2807</v>
      </c>
      <c r="G1229" s="248"/>
      <c r="H1229" s="249"/>
      <c r="I1229" s="262"/>
      <c r="J1229" s="262"/>
      <c r="K1229" s="217"/>
      <c r="L1229" s="220"/>
      <c r="M1229" s="220"/>
      <c r="N1229" s="220"/>
      <c r="O1229" s="220"/>
      <c r="P1229" s="210">
        <f t="shared" si="56"/>
        <v>1011</v>
      </c>
    </row>
    <row r="1230" spans="1:16" x14ac:dyDescent="0.2">
      <c r="A1230" s="216">
        <v>1230</v>
      </c>
      <c r="B1230" s="255">
        <v>77.7</v>
      </c>
      <c r="C1230" s="210">
        <f>'soust.uk.JMK př.č.2'!$O$75+'soust.uk.JMK př.č.2'!$P$75</f>
        <v>18172</v>
      </c>
      <c r="D1230" s="210">
        <f>'soust.uk.JMK př.č.2'!$L$75</f>
        <v>72</v>
      </c>
      <c r="E1230" s="210">
        <f t="shared" ref="E1230:E1293" si="57">SUM(F1230,P1230,D1230)</f>
        <v>3888</v>
      </c>
      <c r="F1230" s="210">
        <f t="shared" si="55"/>
        <v>2806</v>
      </c>
      <c r="G1230" s="248"/>
      <c r="H1230" s="249"/>
      <c r="I1230" s="262"/>
      <c r="J1230" s="262"/>
      <c r="K1230" s="217"/>
      <c r="L1230" s="220"/>
      <c r="M1230" s="220"/>
      <c r="N1230" s="220"/>
      <c r="O1230" s="220"/>
      <c r="P1230" s="210">
        <f t="shared" si="56"/>
        <v>1010</v>
      </c>
    </row>
    <row r="1231" spans="1:16" x14ac:dyDescent="0.2">
      <c r="A1231" s="216">
        <v>1231</v>
      </c>
      <c r="B1231" s="255">
        <v>77.709999999999994</v>
      </c>
      <c r="C1231" s="210">
        <f>'soust.uk.JMK př.č.2'!$O$75+'soust.uk.JMK př.č.2'!$P$75</f>
        <v>18172</v>
      </c>
      <c r="D1231" s="210">
        <f>'soust.uk.JMK př.č.2'!$L$75</f>
        <v>72</v>
      </c>
      <c r="E1231" s="210">
        <f t="shared" si="57"/>
        <v>3888</v>
      </c>
      <c r="F1231" s="210">
        <f t="shared" ref="F1231:F1294" si="58">ROUND(1/B1231*C1231*12,0)</f>
        <v>2806</v>
      </c>
      <c r="G1231" s="248"/>
      <c r="H1231" s="249"/>
      <c r="I1231" s="262"/>
      <c r="J1231" s="262"/>
      <c r="K1231" s="217"/>
      <c r="L1231" s="220"/>
      <c r="M1231" s="220"/>
      <c r="N1231" s="220"/>
      <c r="O1231" s="220"/>
      <c r="P1231" s="210">
        <f t="shared" ref="P1231:P1294" si="59">ROUND((F1231*36%),0)</f>
        <v>1010</v>
      </c>
    </row>
    <row r="1232" spans="1:16" x14ac:dyDescent="0.2">
      <c r="A1232" s="216">
        <v>1232</v>
      </c>
      <c r="B1232" s="255">
        <v>77.72</v>
      </c>
      <c r="C1232" s="210">
        <f>'soust.uk.JMK př.č.2'!$O$75+'soust.uk.JMK př.č.2'!$P$75</f>
        <v>18172</v>
      </c>
      <c r="D1232" s="210">
        <f>'soust.uk.JMK př.č.2'!$L$75</f>
        <v>72</v>
      </c>
      <c r="E1232" s="210">
        <f t="shared" si="57"/>
        <v>3888</v>
      </c>
      <c r="F1232" s="210">
        <f t="shared" si="58"/>
        <v>2806</v>
      </c>
      <c r="G1232" s="248"/>
      <c r="H1232" s="249"/>
      <c r="I1232" s="262"/>
      <c r="J1232" s="262"/>
      <c r="K1232" s="217"/>
      <c r="L1232" s="220"/>
      <c r="M1232" s="220"/>
      <c r="N1232" s="220"/>
      <c r="O1232" s="220"/>
      <c r="P1232" s="210">
        <f t="shared" si="59"/>
        <v>1010</v>
      </c>
    </row>
    <row r="1233" spans="1:16" x14ac:dyDescent="0.2">
      <c r="A1233" s="216">
        <v>1233</v>
      </c>
      <c r="B1233" s="255">
        <v>77.73</v>
      </c>
      <c r="C1233" s="210">
        <f>'soust.uk.JMK př.č.2'!$O$75+'soust.uk.JMK př.č.2'!$P$75</f>
        <v>18172</v>
      </c>
      <c r="D1233" s="210">
        <f>'soust.uk.JMK př.č.2'!$L$75</f>
        <v>72</v>
      </c>
      <c r="E1233" s="210">
        <f t="shared" si="57"/>
        <v>3887</v>
      </c>
      <c r="F1233" s="210">
        <f t="shared" si="58"/>
        <v>2805</v>
      </c>
      <c r="G1233" s="248"/>
      <c r="H1233" s="249"/>
      <c r="I1233" s="262"/>
      <c r="J1233" s="262"/>
      <c r="K1233" s="217"/>
      <c r="L1233" s="220"/>
      <c r="M1233" s="220"/>
      <c r="N1233" s="220"/>
      <c r="O1233" s="220"/>
      <c r="P1233" s="210">
        <f t="shared" si="59"/>
        <v>1010</v>
      </c>
    </row>
    <row r="1234" spans="1:16" x14ac:dyDescent="0.2">
      <c r="A1234" s="216">
        <v>1234</v>
      </c>
      <c r="B1234" s="255">
        <v>77.739999999999995</v>
      </c>
      <c r="C1234" s="210">
        <f>'soust.uk.JMK př.č.2'!$O$75+'soust.uk.JMK př.č.2'!$P$75</f>
        <v>18172</v>
      </c>
      <c r="D1234" s="210">
        <f>'soust.uk.JMK př.č.2'!$L$75</f>
        <v>72</v>
      </c>
      <c r="E1234" s="210">
        <f t="shared" si="57"/>
        <v>3887</v>
      </c>
      <c r="F1234" s="210">
        <f t="shared" si="58"/>
        <v>2805</v>
      </c>
      <c r="G1234" s="248"/>
      <c r="H1234" s="249"/>
      <c r="I1234" s="262"/>
      <c r="J1234" s="262"/>
      <c r="K1234" s="217"/>
      <c r="L1234" s="220"/>
      <c r="M1234" s="220"/>
      <c r="N1234" s="220"/>
      <c r="O1234" s="220"/>
      <c r="P1234" s="210">
        <f t="shared" si="59"/>
        <v>1010</v>
      </c>
    </row>
    <row r="1235" spans="1:16" x14ac:dyDescent="0.2">
      <c r="A1235" s="216">
        <v>1235</v>
      </c>
      <c r="B1235" s="255">
        <v>77.75</v>
      </c>
      <c r="C1235" s="210">
        <f>'soust.uk.JMK př.č.2'!$O$75+'soust.uk.JMK př.č.2'!$P$75</f>
        <v>18172</v>
      </c>
      <c r="D1235" s="210">
        <f>'soust.uk.JMK př.č.2'!$L$75</f>
        <v>72</v>
      </c>
      <c r="E1235" s="210">
        <f t="shared" si="57"/>
        <v>3887</v>
      </c>
      <c r="F1235" s="210">
        <f t="shared" si="58"/>
        <v>2805</v>
      </c>
      <c r="G1235" s="248"/>
      <c r="H1235" s="249"/>
      <c r="I1235" s="262"/>
      <c r="J1235" s="262"/>
      <c r="K1235" s="217"/>
      <c r="L1235" s="220"/>
      <c r="M1235" s="220"/>
      <c r="N1235" s="220"/>
      <c r="O1235" s="220"/>
      <c r="P1235" s="210">
        <f t="shared" si="59"/>
        <v>1010</v>
      </c>
    </row>
    <row r="1236" spans="1:16" x14ac:dyDescent="0.2">
      <c r="A1236" s="216">
        <v>1236</v>
      </c>
      <c r="B1236" s="255">
        <v>77.760000000000005</v>
      </c>
      <c r="C1236" s="210">
        <f>'soust.uk.JMK př.č.2'!$O$75+'soust.uk.JMK př.č.2'!$P$75</f>
        <v>18172</v>
      </c>
      <c r="D1236" s="210">
        <f>'soust.uk.JMK př.č.2'!$L$75</f>
        <v>72</v>
      </c>
      <c r="E1236" s="210">
        <f t="shared" si="57"/>
        <v>3885</v>
      </c>
      <c r="F1236" s="210">
        <f t="shared" si="58"/>
        <v>2804</v>
      </c>
      <c r="G1236" s="248"/>
      <c r="H1236" s="249"/>
      <c r="I1236" s="262"/>
      <c r="J1236" s="262"/>
      <c r="K1236" s="217"/>
      <c r="L1236" s="220"/>
      <c r="M1236" s="220"/>
      <c r="N1236" s="220"/>
      <c r="O1236" s="220"/>
      <c r="P1236" s="210">
        <f t="shared" si="59"/>
        <v>1009</v>
      </c>
    </row>
    <row r="1237" spans="1:16" x14ac:dyDescent="0.2">
      <c r="A1237" s="216">
        <v>1237</v>
      </c>
      <c r="B1237" s="255">
        <v>77.77</v>
      </c>
      <c r="C1237" s="210">
        <f>'soust.uk.JMK př.č.2'!$O$75+'soust.uk.JMK př.č.2'!$P$75</f>
        <v>18172</v>
      </c>
      <c r="D1237" s="210">
        <f>'soust.uk.JMK př.č.2'!$L$75</f>
        <v>72</v>
      </c>
      <c r="E1237" s="210">
        <f t="shared" si="57"/>
        <v>3885</v>
      </c>
      <c r="F1237" s="210">
        <f t="shared" si="58"/>
        <v>2804</v>
      </c>
      <c r="G1237" s="248"/>
      <c r="H1237" s="249"/>
      <c r="I1237" s="262"/>
      <c r="J1237" s="262"/>
      <c r="K1237" s="217"/>
      <c r="L1237" s="220"/>
      <c r="M1237" s="220"/>
      <c r="N1237" s="220"/>
      <c r="O1237" s="220"/>
      <c r="P1237" s="210">
        <f t="shared" si="59"/>
        <v>1009</v>
      </c>
    </row>
    <row r="1238" spans="1:16" x14ac:dyDescent="0.2">
      <c r="A1238" s="216">
        <v>1238</v>
      </c>
      <c r="B1238" s="255">
        <v>77.78</v>
      </c>
      <c r="C1238" s="210">
        <f>'soust.uk.JMK př.č.2'!$O$75+'soust.uk.JMK př.č.2'!$P$75</f>
        <v>18172</v>
      </c>
      <c r="D1238" s="210">
        <f>'soust.uk.JMK př.č.2'!$L$75</f>
        <v>72</v>
      </c>
      <c r="E1238" s="210">
        <f t="shared" si="57"/>
        <v>3885</v>
      </c>
      <c r="F1238" s="210">
        <f t="shared" si="58"/>
        <v>2804</v>
      </c>
      <c r="G1238" s="248"/>
      <c r="H1238" s="249"/>
      <c r="I1238" s="262"/>
      <c r="J1238" s="262"/>
      <c r="K1238" s="217"/>
      <c r="L1238" s="220"/>
      <c r="M1238" s="220"/>
      <c r="N1238" s="220"/>
      <c r="O1238" s="220"/>
      <c r="P1238" s="210">
        <f t="shared" si="59"/>
        <v>1009</v>
      </c>
    </row>
    <row r="1239" spans="1:16" x14ac:dyDescent="0.2">
      <c r="A1239" s="216">
        <v>1239</v>
      </c>
      <c r="B1239" s="255">
        <v>77.790000000000006</v>
      </c>
      <c r="C1239" s="210">
        <f>'soust.uk.JMK př.č.2'!$O$75+'soust.uk.JMK př.č.2'!$P$75</f>
        <v>18172</v>
      </c>
      <c r="D1239" s="210">
        <f>'soust.uk.JMK př.č.2'!$L$75</f>
        <v>72</v>
      </c>
      <c r="E1239" s="210">
        <f t="shared" si="57"/>
        <v>3884</v>
      </c>
      <c r="F1239" s="210">
        <f t="shared" si="58"/>
        <v>2803</v>
      </c>
      <c r="G1239" s="248"/>
      <c r="H1239" s="249"/>
      <c r="I1239" s="262"/>
      <c r="J1239" s="262"/>
      <c r="K1239" s="217"/>
      <c r="L1239" s="220"/>
      <c r="M1239" s="220"/>
      <c r="N1239" s="220"/>
      <c r="O1239" s="220"/>
      <c r="P1239" s="210">
        <f t="shared" si="59"/>
        <v>1009</v>
      </c>
    </row>
    <row r="1240" spans="1:16" x14ac:dyDescent="0.2">
      <c r="A1240" s="216">
        <v>1240</v>
      </c>
      <c r="B1240" s="255">
        <v>77.8</v>
      </c>
      <c r="C1240" s="210">
        <f>'soust.uk.JMK př.č.2'!$O$75+'soust.uk.JMK př.č.2'!$P$75</f>
        <v>18172</v>
      </c>
      <c r="D1240" s="210">
        <f>'soust.uk.JMK př.č.2'!$L$75</f>
        <v>72</v>
      </c>
      <c r="E1240" s="210">
        <f t="shared" si="57"/>
        <v>3884</v>
      </c>
      <c r="F1240" s="210">
        <f t="shared" si="58"/>
        <v>2803</v>
      </c>
      <c r="G1240" s="248"/>
      <c r="H1240" s="249"/>
      <c r="I1240" s="262"/>
      <c r="J1240" s="262"/>
      <c r="K1240" s="217"/>
      <c r="L1240" s="220"/>
      <c r="M1240" s="220"/>
      <c r="N1240" s="220"/>
      <c r="O1240" s="220"/>
      <c r="P1240" s="210">
        <f t="shared" si="59"/>
        <v>1009</v>
      </c>
    </row>
    <row r="1241" spans="1:16" x14ac:dyDescent="0.2">
      <c r="A1241" s="216">
        <v>1241</v>
      </c>
      <c r="B1241" s="255">
        <v>77.81</v>
      </c>
      <c r="C1241" s="210">
        <f>'soust.uk.JMK př.č.2'!$O$75+'soust.uk.JMK př.č.2'!$P$75</f>
        <v>18172</v>
      </c>
      <c r="D1241" s="210">
        <f>'soust.uk.JMK př.č.2'!$L$75</f>
        <v>72</v>
      </c>
      <c r="E1241" s="210">
        <f t="shared" si="57"/>
        <v>3884</v>
      </c>
      <c r="F1241" s="210">
        <f t="shared" si="58"/>
        <v>2803</v>
      </c>
      <c r="G1241" s="248"/>
      <c r="H1241" s="249"/>
      <c r="I1241" s="262"/>
      <c r="J1241" s="262"/>
      <c r="K1241" s="217"/>
      <c r="L1241" s="220"/>
      <c r="M1241" s="220"/>
      <c r="N1241" s="220"/>
      <c r="O1241" s="220"/>
      <c r="P1241" s="210">
        <f t="shared" si="59"/>
        <v>1009</v>
      </c>
    </row>
    <row r="1242" spans="1:16" x14ac:dyDescent="0.2">
      <c r="A1242" s="216">
        <v>1242</v>
      </c>
      <c r="B1242" s="255">
        <v>77.819999999999993</v>
      </c>
      <c r="C1242" s="210">
        <f>'soust.uk.JMK př.č.2'!$O$75+'soust.uk.JMK př.č.2'!$P$75</f>
        <v>18172</v>
      </c>
      <c r="D1242" s="210">
        <f>'soust.uk.JMK př.č.2'!$L$75</f>
        <v>72</v>
      </c>
      <c r="E1242" s="210">
        <f t="shared" si="57"/>
        <v>3883</v>
      </c>
      <c r="F1242" s="210">
        <f t="shared" si="58"/>
        <v>2802</v>
      </c>
      <c r="G1242" s="248"/>
      <c r="H1242" s="249"/>
      <c r="I1242" s="262"/>
      <c r="J1242" s="262"/>
      <c r="K1242" s="217"/>
      <c r="L1242" s="220"/>
      <c r="M1242" s="220"/>
      <c r="N1242" s="220"/>
      <c r="O1242" s="220"/>
      <c r="P1242" s="210">
        <f t="shared" si="59"/>
        <v>1009</v>
      </c>
    </row>
    <row r="1243" spans="1:16" x14ac:dyDescent="0.2">
      <c r="A1243" s="216">
        <v>1243</v>
      </c>
      <c r="B1243" s="255">
        <v>77.83</v>
      </c>
      <c r="C1243" s="210">
        <f>'soust.uk.JMK př.č.2'!$O$75+'soust.uk.JMK př.č.2'!$P$75</f>
        <v>18172</v>
      </c>
      <c r="D1243" s="210">
        <f>'soust.uk.JMK př.č.2'!$L$75</f>
        <v>72</v>
      </c>
      <c r="E1243" s="210">
        <f t="shared" si="57"/>
        <v>3883</v>
      </c>
      <c r="F1243" s="210">
        <f t="shared" si="58"/>
        <v>2802</v>
      </c>
      <c r="G1243" s="248"/>
      <c r="H1243" s="249"/>
      <c r="I1243" s="262"/>
      <c r="J1243" s="262"/>
      <c r="K1243" s="217"/>
      <c r="L1243" s="220"/>
      <c r="M1243" s="220"/>
      <c r="N1243" s="220"/>
      <c r="O1243" s="220"/>
      <c r="P1243" s="210">
        <f t="shared" si="59"/>
        <v>1009</v>
      </c>
    </row>
    <row r="1244" spans="1:16" x14ac:dyDescent="0.2">
      <c r="A1244" s="216">
        <v>1244</v>
      </c>
      <c r="B1244" s="255">
        <v>77.84</v>
      </c>
      <c r="C1244" s="210">
        <f>'soust.uk.JMK př.č.2'!$O$75+'soust.uk.JMK př.č.2'!$P$75</f>
        <v>18172</v>
      </c>
      <c r="D1244" s="210">
        <f>'soust.uk.JMK př.č.2'!$L$75</f>
        <v>72</v>
      </c>
      <c r="E1244" s="210">
        <f t="shared" si="57"/>
        <v>3881</v>
      </c>
      <c r="F1244" s="210">
        <f t="shared" si="58"/>
        <v>2801</v>
      </c>
      <c r="G1244" s="248"/>
      <c r="H1244" s="249"/>
      <c r="I1244" s="262"/>
      <c r="J1244" s="262"/>
      <c r="K1244" s="217"/>
      <c r="L1244" s="220"/>
      <c r="M1244" s="220"/>
      <c r="N1244" s="220"/>
      <c r="O1244" s="220"/>
      <c r="P1244" s="210">
        <f t="shared" si="59"/>
        <v>1008</v>
      </c>
    </row>
    <row r="1245" spans="1:16" x14ac:dyDescent="0.2">
      <c r="A1245" s="216">
        <v>1245</v>
      </c>
      <c r="B1245" s="255">
        <v>77.849999999999994</v>
      </c>
      <c r="C1245" s="210">
        <f>'soust.uk.JMK př.č.2'!$O$75+'soust.uk.JMK př.č.2'!$P$75</f>
        <v>18172</v>
      </c>
      <c r="D1245" s="210">
        <f>'soust.uk.JMK př.č.2'!$L$75</f>
        <v>72</v>
      </c>
      <c r="E1245" s="210">
        <f t="shared" si="57"/>
        <v>3881</v>
      </c>
      <c r="F1245" s="210">
        <f t="shared" si="58"/>
        <v>2801</v>
      </c>
      <c r="G1245" s="248"/>
      <c r="H1245" s="249"/>
      <c r="I1245" s="262"/>
      <c r="J1245" s="262"/>
      <c r="K1245" s="217"/>
      <c r="L1245" s="220"/>
      <c r="M1245" s="220"/>
      <c r="N1245" s="220"/>
      <c r="O1245" s="220"/>
      <c r="P1245" s="210">
        <f t="shared" si="59"/>
        <v>1008</v>
      </c>
    </row>
    <row r="1246" spans="1:16" x14ac:dyDescent="0.2">
      <c r="A1246" s="216">
        <v>1246</v>
      </c>
      <c r="B1246" s="255">
        <v>77.86</v>
      </c>
      <c r="C1246" s="210">
        <f>'soust.uk.JMK př.č.2'!$O$75+'soust.uk.JMK př.č.2'!$P$75</f>
        <v>18172</v>
      </c>
      <c r="D1246" s="210">
        <f>'soust.uk.JMK př.č.2'!$L$75</f>
        <v>72</v>
      </c>
      <c r="E1246" s="210">
        <f t="shared" si="57"/>
        <v>3881</v>
      </c>
      <c r="F1246" s="210">
        <f t="shared" si="58"/>
        <v>2801</v>
      </c>
      <c r="G1246" s="248"/>
      <c r="H1246" s="249"/>
      <c r="I1246" s="262"/>
      <c r="J1246" s="262"/>
      <c r="K1246" s="217"/>
      <c r="L1246" s="220"/>
      <c r="M1246" s="220"/>
      <c r="N1246" s="220"/>
      <c r="O1246" s="220"/>
      <c r="P1246" s="210">
        <f t="shared" si="59"/>
        <v>1008</v>
      </c>
    </row>
    <row r="1247" spans="1:16" x14ac:dyDescent="0.2">
      <c r="A1247" s="216">
        <v>1247</v>
      </c>
      <c r="B1247" s="255">
        <v>77.87</v>
      </c>
      <c r="C1247" s="210">
        <f>'soust.uk.JMK př.č.2'!$O$75+'soust.uk.JMK př.č.2'!$P$75</f>
        <v>18172</v>
      </c>
      <c r="D1247" s="210">
        <f>'soust.uk.JMK př.č.2'!$L$75</f>
        <v>72</v>
      </c>
      <c r="E1247" s="210">
        <f t="shared" si="57"/>
        <v>3880</v>
      </c>
      <c r="F1247" s="210">
        <f t="shared" si="58"/>
        <v>2800</v>
      </c>
      <c r="G1247" s="248"/>
      <c r="H1247" s="249"/>
      <c r="I1247" s="262"/>
      <c r="J1247" s="262"/>
      <c r="K1247" s="217"/>
      <c r="L1247" s="220"/>
      <c r="M1247" s="220"/>
      <c r="N1247" s="220"/>
      <c r="O1247" s="220"/>
      <c r="P1247" s="210">
        <f t="shared" si="59"/>
        <v>1008</v>
      </c>
    </row>
    <row r="1248" spans="1:16" x14ac:dyDescent="0.2">
      <c r="A1248" s="216">
        <v>1248</v>
      </c>
      <c r="B1248" s="255">
        <v>77.88</v>
      </c>
      <c r="C1248" s="210">
        <f>'soust.uk.JMK př.č.2'!$O$75+'soust.uk.JMK př.č.2'!$P$75</f>
        <v>18172</v>
      </c>
      <c r="D1248" s="210">
        <f>'soust.uk.JMK př.č.2'!$L$75</f>
        <v>72</v>
      </c>
      <c r="E1248" s="210">
        <f t="shared" si="57"/>
        <v>3880</v>
      </c>
      <c r="F1248" s="210">
        <f t="shared" si="58"/>
        <v>2800</v>
      </c>
      <c r="G1248" s="248"/>
      <c r="H1248" s="249"/>
      <c r="I1248" s="262"/>
      <c r="J1248" s="262"/>
      <c r="K1248" s="217"/>
      <c r="L1248" s="220"/>
      <c r="M1248" s="220"/>
      <c r="N1248" s="220"/>
      <c r="O1248" s="220"/>
      <c r="P1248" s="210">
        <f t="shared" si="59"/>
        <v>1008</v>
      </c>
    </row>
    <row r="1249" spans="1:16" x14ac:dyDescent="0.2">
      <c r="A1249" s="216">
        <v>1249</v>
      </c>
      <c r="B1249" s="255">
        <v>77.89</v>
      </c>
      <c r="C1249" s="210">
        <f>'soust.uk.JMK př.č.2'!$O$75+'soust.uk.JMK př.č.2'!$P$75</f>
        <v>18172</v>
      </c>
      <c r="D1249" s="210">
        <f>'soust.uk.JMK př.č.2'!$L$75</f>
        <v>72</v>
      </c>
      <c r="E1249" s="210">
        <f t="shared" si="57"/>
        <v>3880</v>
      </c>
      <c r="F1249" s="210">
        <f t="shared" si="58"/>
        <v>2800</v>
      </c>
      <c r="G1249" s="248"/>
      <c r="H1249" s="249"/>
      <c r="I1249" s="262"/>
      <c r="J1249" s="262"/>
      <c r="K1249" s="217"/>
      <c r="L1249" s="220"/>
      <c r="M1249" s="220"/>
      <c r="N1249" s="220"/>
      <c r="O1249" s="220"/>
      <c r="P1249" s="210">
        <f t="shared" si="59"/>
        <v>1008</v>
      </c>
    </row>
    <row r="1250" spans="1:16" x14ac:dyDescent="0.2">
      <c r="A1250" s="216">
        <v>1250</v>
      </c>
      <c r="B1250" s="255">
        <v>77.900000000000006</v>
      </c>
      <c r="C1250" s="210">
        <f>'soust.uk.JMK př.č.2'!$O$75+'soust.uk.JMK př.č.2'!$P$75</f>
        <v>18172</v>
      </c>
      <c r="D1250" s="210">
        <f>'soust.uk.JMK př.č.2'!$L$75</f>
        <v>72</v>
      </c>
      <c r="E1250" s="210">
        <f t="shared" si="57"/>
        <v>3879</v>
      </c>
      <c r="F1250" s="210">
        <f t="shared" si="58"/>
        <v>2799</v>
      </c>
      <c r="G1250" s="248"/>
      <c r="H1250" s="249"/>
      <c r="I1250" s="262"/>
      <c r="J1250" s="262"/>
      <c r="K1250" s="217"/>
      <c r="L1250" s="220"/>
      <c r="M1250" s="220"/>
      <c r="N1250" s="220"/>
      <c r="O1250" s="220"/>
      <c r="P1250" s="210">
        <f t="shared" si="59"/>
        <v>1008</v>
      </c>
    </row>
    <row r="1251" spans="1:16" x14ac:dyDescent="0.2">
      <c r="A1251" s="216">
        <v>1251</v>
      </c>
      <c r="B1251" s="255">
        <v>77.91</v>
      </c>
      <c r="C1251" s="210">
        <f>'soust.uk.JMK př.č.2'!$O$75+'soust.uk.JMK př.č.2'!$P$75</f>
        <v>18172</v>
      </c>
      <c r="D1251" s="210">
        <f>'soust.uk.JMK př.č.2'!$L$75</f>
        <v>72</v>
      </c>
      <c r="E1251" s="210">
        <f t="shared" si="57"/>
        <v>3879</v>
      </c>
      <c r="F1251" s="210">
        <f t="shared" si="58"/>
        <v>2799</v>
      </c>
      <c r="G1251" s="248"/>
      <c r="H1251" s="249"/>
      <c r="I1251" s="262"/>
      <c r="J1251" s="262"/>
      <c r="K1251" s="217"/>
      <c r="L1251" s="220"/>
      <c r="M1251" s="220"/>
      <c r="N1251" s="220"/>
      <c r="O1251" s="220"/>
      <c r="P1251" s="210">
        <f t="shared" si="59"/>
        <v>1008</v>
      </c>
    </row>
    <row r="1252" spans="1:16" x14ac:dyDescent="0.2">
      <c r="A1252" s="216">
        <v>1252</v>
      </c>
      <c r="B1252" s="255">
        <v>77.92</v>
      </c>
      <c r="C1252" s="210">
        <f>'soust.uk.JMK př.č.2'!$O$75+'soust.uk.JMK př.č.2'!$P$75</f>
        <v>18172</v>
      </c>
      <c r="D1252" s="210">
        <f>'soust.uk.JMK př.č.2'!$L$75</f>
        <v>72</v>
      </c>
      <c r="E1252" s="210">
        <f t="shared" si="57"/>
        <v>3879</v>
      </c>
      <c r="F1252" s="210">
        <f t="shared" si="58"/>
        <v>2799</v>
      </c>
      <c r="G1252" s="248"/>
      <c r="H1252" s="249"/>
      <c r="I1252" s="262"/>
      <c r="J1252" s="262"/>
      <c r="K1252" s="217"/>
      <c r="L1252" s="220"/>
      <c r="M1252" s="220"/>
      <c r="N1252" s="220"/>
      <c r="O1252" s="220"/>
      <c r="P1252" s="210">
        <f t="shared" si="59"/>
        <v>1008</v>
      </c>
    </row>
    <row r="1253" spans="1:16" x14ac:dyDescent="0.2">
      <c r="A1253" s="216">
        <v>1253</v>
      </c>
      <c r="B1253" s="255">
        <v>77.930000000000007</v>
      </c>
      <c r="C1253" s="210">
        <f>'soust.uk.JMK př.č.2'!$O$75+'soust.uk.JMK př.č.2'!$P$75</f>
        <v>18172</v>
      </c>
      <c r="D1253" s="210">
        <f>'soust.uk.JMK př.č.2'!$L$75</f>
        <v>72</v>
      </c>
      <c r="E1253" s="210">
        <f t="shared" si="57"/>
        <v>3877</v>
      </c>
      <c r="F1253" s="210">
        <f t="shared" si="58"/>
        <v>2798</v>
      </c>
      <c r="G1253" s="248"/>
      <c r="H1253" s="249"/>
      <c r="I1253" s="262"/>
      <c r="J1253" s="262"/>
      <c r="K1253" s="217"/>
      <c r="L1253" s="220"/>
      <c r="M1253" s="220"/>
      <c r="N1253" s="220"/>
      <c r="O1253" s="220"/>
      <c r="P1253" s="210">
        <f t="shared" si="59"/>
        <v>1007</v>
      </c>
    </row>
    <row r="1254" spans="1:16" x14ac:dyDescent="0.2">
      <c r="A1254" s="216">
        <v>1254</v>
      </c>
      <c r="B1254" s="255">
        <v>77.930000000000007</v>
      </c>
      <c r="C1254" s="210">
        <f>'soust.uk.JMK př.č.2'!$O$75+'soust.uk.JMK př.č.2'!$P$75</f>
        <v>18172</v>
      </c>
      <c r="D1254" s="210">
        <f>'soust.uk.JMK př.č.2'!$L$75</f>
        <v>72</v>
      </c>
      <c r="E1254" s="210">
        <f t="shared" si="57"/>
        <v>3877</v>
      </c>
      <c r="F1254" s="210">
        <f t="shared" si="58"/>
        <v>2798</v>
      </c>
      <c r="G1254" s="248"/>
      <c r="H1254" s="249"/>
      <c r="I1254" s="262"/>
      <c r="J1254" s="262"/>
      <c r="K1254" s="217"/>
      <c r="L1254" s="220"/>
      <c r="M1254" s="220"/>
      <c r="N1254" s="220"/>
      <c r="O1254" s="220"/>
      <c r="P1254" s="210">
        <f t="shared" si="59"/>
        <v>1007</v>
      </c>
    </row>
    <row r="1255" spans="1:16" x14ac:dyDescent="0.2">
      <c r="A1255" s="216">
        <v>1255</v>
      </c>
      <c r="B1255" s="255">
        <v>77.94</v>
      </c>
      <c r="C1255" s="210">
        <f>'soust.uk.JMK př.č.2'!$O$75+'soust.uk.JMK př.č.2'!$P$75</f>
        <v>18172</v>
      </c>
      <c r="D1255" s="210">
        <f>'soust.uk.JMK př.č.2'!$L$75</f>
        <v>72</v>
      </c>
      <c r="E1255" s="210">
        <f t="shared" si="57"/>
        <v>3877</v>
      </c>
      <c r="F1255" s="210">
        <f t="shared" si="58"/>
        <v>2798</v>
      </c>
      <c r="G1255" s="248"/>
      <c r="H1255" s="249"/>
      <c r="I1255" s="262"/>
      <c r="J1255" s="262"/>
      <c r="K1255" s="217"/>
      <c r="L1255" s="220"/>
      <c r="M1255" s="220"/>
      <c r="N1255" s="220"/>
      <c r="O1255" s="220"/>
      <c r="P1255" s="210">
        <f t="shared" si="59"/>
        <v>1007</v>
      </c>
    </row>
    <row r="1256" spans="1:16" x14ac:dyDescent="0.2">
      <c r="A1256" s="216">
        <v>1256</v>
      </c>
      <c r="B1256" s="255">
        <v>77.95</v>
      </c>
      <c r="C1256" s="210">
        <f>'soust.uk.JMK př.č.2'!$O$75+'soust.uk.JMK př.č.2'!$P$75</f>
        <v>18172</v>
      </c>
      <c r="D1256" s="210">
        <f>'soust.uk.JMK př.č.2'!$L$75</f>
        <v>72</v>
      </c>
      <c r="E1256" s="210">
        <f t="shared" si="57"/>
        <v>3876</v>
      </c>
      <c r="F1256" s="210">
        <f t="shared" si="58"/>
        <v>2797</v>
      </c>
      <c r="G1256" s="248"/>
      <c r="H1256" s="249"/>
      <c r="I1256" s="262"/>
      <c r="J1256" s="262"/>
      <c r="K1256" s="217"/>
      <c r="L1256" s="220"/>
      <c r="M1256" s="220"/>
      <c r="N1256" s="220"/>
      <c r="O1256" s="220"/>
      <c r="P1256" s="210">
        <f t="shared" si="59"/>
        <v>1007</v>
      </c>
    </row>
    <row r="1257" spans="1:16" x14ac:dyDescent="0.2">
      <c r="A1257" s="216">
        <v>1257</v>
      </c>
      <c r="B1257" s="255">
        <v>77.959999999999994</v>
      </c>
      <c r="C1257" s="210">
        <f>'soust.uk.JMK př.č.2'!$O$75+'soust.uk.JMK př.č.2'!$P$75</f>
        <v>18172</v>
      </c>
      <c r="D1257" s="210">
        <f>'soust.uk.JMK př.č.2'!$L$75</f>
        <v>72</v>
      </c>
      <c r="E1257" s="210">
        <f t="shared" si="57"/>
        <v>3876</v>
      </c>
      <c r="F1257" s="210">
        <f t="shared" si="58"/>
        <v>2797</v>
      </c>
      <c r="G1257" s="248"/>
      <c r="H1257" s="249"/>
      <c r="I1257" s="262"/>
      <c r="J1257" s="262"/>
      <c r="K1257" s="217"/>
      <c r="L1257" s="220"/>
      <c r="M1257" s="220"/>
      <c r="N1257" s="220"/>
      <c r="O1257" s="220"/>
      <c r="P1257" s="210">
        <f t="shared" si="59"/>
        <v>1007</v>
      </c>
    </row>
    <row r="1258" spans="1:16" x14ac:dyDescent="0.2">
      <c r="A1258" s="216">
        <v>1258</v>
      </c>
      <c r="B1258" s="255">
        <v>77.97</v>
      </c>
      <c r="C1258" s="210">
        <f>'soust.uk.JMK př.č.2'!$O$75+'soust.uk.JMK př.č.2'!$P$75</f>
        <v>18172</v>
      </c>
      <c r="D1258" s="210">
        <f>'soust.uk.JMK př.č.2'!$L$75</f>
        <v>72</v>
      </c>
      <c r="E1258" s="210">
        <f t="shared" si="57"/>
        <v>3876</v>
      </c>
      <c r="F1258" s="210">
        <f t="shared" si="58"/>
        <v>2797</v>
      </c>
      <c r="G1258" s="248"/>
      <c r="H1258" s="249"/>
      <c r="I1258" s="262"/>
      <c r="J1258" s="262"/>
      <c r="K1258" s="217"/>
      <c r="L1258" s="220"/>
      <c r="M1258" s="220"/>
      <c r="N1258" s="220"/>
      <c r="O1258" s="220"/>
      <c r="P1258" s="210">
        <f t="shared" si="59"/>
        <v>1007</v>
      </c>
    </row>
    <row r="1259" spans="1:16" x14ac:dyDescent="0.2">
      <c r="A1259" s="216">
        <v>1259</v>
      </c>
      <c r="B1259" s="255">
        <v>77.98</v>
      </c>
      <c r="C1259" s="210">
        <f>'soust.uk.JMK př.č.2'!$O$75+'soust.uk.JMK př.č.2'!$P$75</f>
        <v>18172</v>
      </c>
      <c r="D1259" s="210">
        <f>'soust.uk.JMK př.č.2'!$L$75</f>
        <v>72</v>
      </c>
      <c r="E1259" s="210">
        <f t="shared" si="57"/>
        <v>3875</v>
      </c>
      <c r="F1259" s="210">
        <f t="shared" si="58"/>
        <v>2796</v>
      </c>
      <c r="G1259" s="248"/>
      <c r="H1259" s="249"/>
      <c r="I1259" s="262"/>
      <c r="J1259" s="262"/>
      <c r="K1259" s="217"/>
      <c r="L1259" s="220"/>
      <c r="M1259" s="220"/>
      <c r="N1259" s="220"/>
      <c r="O1259" s="220"/>
      <c r="P1259" s="210">
        <f t="shared" si="59"/>
        <v>1007</v>
      </c>
    </row>
    <row r="1260" spans="1:16" x14ac:dyDescent="0.2">
      <c r="A1260" s="216">
        <v>1260</v>
      </c>
      <c r="B1260" s="255">
        <v>77.989999999999995</v>
      </c>
      <c r="C1260" s="210">
        <f>'soust.uk.JMK př.č.2'!$O$75+'soust.uk.JMK př.č.2'!$P$75</f>
        <v>18172</v>
      </c>
      <c r="D1260" s="210">
        <f>'soust.uk.JMK př.č.2'!$L$75</f>
        <v>72</v>
      </c>
      <c r="E1260" s="210">
        <f t="shared" si="57"/>
        <v>3875</v>
      </c>
      <c r="F1260" s="210">
        <f t="shared" si="58"/>
        <v>2796</v>
      </c>
      <c r="G1260" s="248"/>
      <c r="H1260" s="249"/>
      <c r="I1260" s="262"/>
      <c r="J1260" s="262"/>
      <c r="K1260" s="217"/>
      <c r="L1260" s="220"/>
      <c r="M1260" s="220"/>
      <c r="N1260" s="220"/>
      <c r="O1260" s="220"/>
      <c r="P1260" s="210">
        <f t="shared" si="59"/>
        <v>1007</v>
      </c>
    </row>
    <row r="1261" spans="1:16" x14ac:dyDescent="0.2">
      <c r="A1261" s="216">
        <v>1261</v>
      </c>
      <c r="B1261" s="255">
        <v>78</v>
      </c>
      <c r="C1261" s="210">
        <f>'soust.uk.JMK př.č.2'!$O$75+'soust.uk.JMK př.č.2'!$P$75</f>
        <v>18172</v>
      </c>
      <c r="D1261" s="210">
        <f>'soust.uk.JMK př.č.2'!$L$75</f>
        <v>72</v>
      </c>
      <c r="E1261" s="210">
        <f t="shared" si="57"/>
        <v>3875</v>
      </c>
      <c r="F1261" s="210">
        <f t="shared" si="58"/>
        <v>2796</v>
      </c>
      <c r="G1261" s="248"/>
      <c r="H1261" s="249"/>
      <c r="I1261" s="262"/>
      <c r="J1261" s="262"/>
      <c r="K1261" s="217"/>
      <c r="L1261" s="220"/>
      <c r="M1261" s="220"/>
      <c r="N1261" s="220"/>
      <c r="O1261" s="220"/>
      <c r="P1261" s="210">
        <f t="shared" si="59"/>
        <v>1007</v>
      </c>
    </row>
    <row r="1262" spans="1:16" x14ac:dyDescent="0.2">
      <c r="A1262" s="216">
        <v>1262</v>
      </c>
      <c r="B1262" s="255">
        <v>78.010000000000005</v>
      </c>
      <c r="C1262" s="210">
        <f>'soust.uk.JMK př.č.2'!$O$75+'soust.uk.JMK př.č.2'!$P$75</f>
        <v>18172</v>
      </c>
      <c r="D1262" s="210">
        <f>'soust.uk.JMK př.č.2'!$L$75</f>
        <v>72</v>
      </c>
      <c r="E1262" s="210">
        <f t="shared" si="57"/>
        <v>3873</v>
      </c>
      <c r="F1262" s="210">
        <f t="shared" si="58"/>
        <v>2795</v>
      </c>
      <c r="G1262" s="248"/>
      <c r="H1262" s="249"/>
      <c r="I1262" s="262"/>
      <c r="J1262" s="262"/>
      <c r="K1262" s="217"/>
      <c r="L1262" s="220"/>
      <c r="M1262" s="220"/>
      <c r="N1262" s="220"/>
      <c r="O1262" s="220"/>
      <c r="P1262" s="210">
        <f t="shared" si="59"/>
        <v>1006</v>
      </c>
    </row>
    <row r="1263" spans="1:16" x14ac:dyDescent="0.2">
      <c r="A1263" s="216">
        <v>1263</v>
      </c>
      <c r="B1263" s="255">
        <v>78.02</v>
      </c>
      <c r="C1263" s="210">
        <f>'soust.uk.JMK př.č.2'!$O$75+'soust.uk.JMK př.č.2'!$P$75</f>
        <v>18172</v>
      </c>
      <c r="D1263" s="210">
        <f>'soust.uk.JMK př.č.2'!$L$75</f>
        <v>72</v>
      </c>
      <c r="E1263" s="210">
        <f t="shared" si="57"/>
        <v>3873</v>
      </c>
      <c r="F1263" s="210">
        <f t="shared" si="58"/>
        <v>2795</v>
      </c>
      <c r="G1263" s="248"/>
      <c r="H1263" s="249"/>
      <c r="I1263" s="262"/>
      <c r="J1263" s="262"/>
      <c r="K1263" s="217"/>
      <c r="L1263" s="220"/>
      <c r="M1263" s="220"/>
      <c r="N1263" s="220"/>
      <c r="O1263" s="220"/>
      <c r="P1263" s="210">
        <f t="shared" si="59"/>
        <v>1006</v>
      </c>
    </row>
    <row r="1264" spans="1:16" x14ac:dyDescent="0.2">
      <c r="A1264" s="216">
        <v>1264</v>
      </c>
      <c r="B1264" s="255">
        <v>78.03</v>
      </c>
      <c r="C1264" s="210">
        <f>'soust.uk.JMK př.č.2'!$O$75+'soust.uk.JMK př.č.2'!$P$75</f>
        <v>18172</v>
      </c>
      <c r="D1264" s="210">
        <f>'soust.uk.JMK př.č.2'!$L$75</f>
        <v>72</v>
      </c>
      <c r="E1264" s="210">
        <f t="shared" si="57"/>
        <v>3873</v>
      </c>
      <c r="F1264" s="210">
        <f t="shared" si="58"/>
        <v>2795</v>
      </c>
      <c r="G1264" s="248"/>
      <c r="H1264" s="249"/>
      <c r="I1264" s="262"/>
      <c r="J1264" s="262"/>
      <c r="K1264" s="217"/>
      <c r="L1264" s="220"/>
      <c r="M1264" s="220"/>
      <c r="N1264" s="220"/>
      <c r="O1264" s="220"/>
      <c r="P1264" s="210">
        <f t="shared" si="59"/>
        <v>1006</v>
      </c>
    </row>
    <row r="1265" spans="1:16" x14ac:dyDescent="0.2">
      <c r="A1265" s="216">
        <v>1265</v>
      </c>
      <c r="B1265" s="255">
        <v>78.040000000000006</v>
      </c>
      <c r="C1265" s="210">
        <f>'soust.uk.JMK př.č.2'!$O$75+'soust.uk.JMK př.č.2'!$P$75</f>
        <v>18172</v>
      </c>
      <c r="D1265" s="210">
        <f>'soust.uk.JMK př.č.2'!$L$75</f>
        <v>72</v>
      </c>
      <c r="E1265" s="210">
        <f t="shared" si="57"/>
        <v>3872</v>
      </c>
      <c r="F1265" s="210">
        <f t="shared" si="58"/>
        <v>2794</v>
      </c>
      <c r="G1265" s="248"/>
      <c r="H1265" s="249"/>
      <c r="I1265" s="262"/>
      <c r="J1265" s="262"/>
      <c r="K1265" s="217"/>
      <c r="L1265" s="220"/>
      <c r="M1265" s="220"/>
      <c r="N1265" s="220"/>
      <c r="O1265" s="220"/>
      <c r="P1265" s="210">
        <f t="shared" si="59"/>
        <v>1006</v>
      </c>
    </row>
    <row r="1266" spans="1:16" x14ac:dyDescent="0.2">
      <c r="A1266" s="216">
        <v>1266</v>
      </c>
      <c r="B1266" s="255">
        <v>78.05</v>
      </c>
      <c r="C1266" s="210">
        <f>'soust.uk.JMK př.č.2'!$O$75+'soust.uk.JMK př.č.2'!$P$75</f>
        <v>18172</v>
      </c>
      <c r="D1266" s="210">
        <f>'soust.uk.JMK př.č.2'!$L$75</f>
        <v>72</v>
      </c>
      <c r="E1266" s="210">
        <f t="shared" si="57"/>
        <v>3872</v>
      </c>
      <c r="F1266" s="210">
        <f t="shared" si="58"/>
        <v>2794</v>
      </c>
      <c r="G1266" s="248"/>
      <c r="H1266" s="249"/>
      <c r="I1266" s="262"/>
      <c r="J1266" s="262"/>
      <c r="K1266" s="217"/>
      <c r="L1266" s="220"/>
      <c r="M1266" s="220"/>
      <c r="N1266" s="220"/>
      <c r="O1266" s="220"/>
      <c r="P1266" s="210">
        <f t="shared" si="59"/>
        <v>1006</v>
      </c>
    </row>
    <row r="1267" spans="1:16" x14ac:dyDescent="0.2">
      <c r="A1267" s="216">
        <v>1267</v>
      </c>
      <c r="B1267" s="255">
        <v>78.06</v>
      </c>
      <c r="C1267" s="210">
        <f>'soust.uk.JMK př.č.2'!$O$75+'soust.uk.JMK př.č.2'!$P$75</f>
        <v>18172</v>
      </c>
      <c r="D1267" s="210">
        <f>'soust.uk.JMK př.č.2'!$L$75</f>
        <v>72</v>
      </c>
      <c r="E1267" s="210">
        <f t="shared" si="57"/>
        <v>3872</v>
      </c>
      <c r="F1267" s="210">
        <f t="shared" si="58"/>
        <v>2794</v>
      </c>
      <c r="G1267" s="248"/>
      <c r="H1267" s="249"/>
      <c r="I1267" s="262"/>
      <c r="J1267" s="262"/>
      <c r="K1267" s="217"/>
      <c r="L1267" s="220"/>
      <c r="M1267" s="220"/>
      <c r="N1267" s="220"/>
      <c r="O1267" s="220"/>
      <c r="P1267" s="210">
        <f t="shared" si="59"/>
        <v>1006</v>
      </c>
    </row>
    <row r="1268" spans="1:16" x14ac:dyDescent="0.2">
      <c r="A1268" s="216">
        <v>1268</v>
      </c>
      <c r="B1268" s="255">
        <v>78.069999999999993</v>
      </c>
      <c r="C1268" s="210">
        <f>'soust.uk.JMK př.č.2'!$O$75+'soust.uk.JMK př.č.2'!$P$75</f>
        <v>18172</v>
      </c>
      <c r="D1268" s="210">
        <f>'soust.uk.JMK př.č.2'!$L$75</f>
        <v>72</v>
      </c>
      <c r="E1268" s="210">
        <f t="shared" si="57"/>
        <v>3870</v>
      </c>
      <c r="F1268" s="210">
        <f t="shared" si="58"/>
        <v>2793</v>
      </c>
      <c r="G1268" s="248"/>
      <c r="H1268" s="249"/>
      <c r="I1268" s="262"/>
      <c r="J1268" s="262"/>
      <c r="K1268" s="217"/>
      <c r="L1268" s="220"/>
      <c r="M1268" s="220"/>
      <c r="N1268" s="220"/>
      <c r="O1268" s="220"/>
      <c r="P1268" s="210">
        <f t="shared" si="59"/>
        <v>1005</v>
      </c>
    </row>
    <row r="1269" spans="1:16" x14ac:dyDescent="0.2">
      <c r="A1269" s="216">
        <v>1269</v>
      </c>
      <c r="B1269" s="255">
        <v>78.08</v>
      </c>
      <c r="C1269" s="210">
        <f>'soust.uk.JMK př.č.2'!$O$75+'soust.uk.JMK př.č.2'!$P$75</f>
        <v>18172</v>
      </c>
      <c r="D1269" s="210">
        <f>'soust.uk.JMK př.č.2'!$L$75</f>
        <v>72</v>
      </c>
      <c r="E1269" s="210">
        <f t="shared" si="57"/>
        <v>3870</v>
      </c>
      <c r="F1269" s="210">
        <f t="shared" si="58"/>
        <v>2793</v>
      </c>
      <c r="G1269" s="248"/>
      <c r="H1269" s="249"/>
      <c r="I1269" s="262"/>
      <c r="J1269" s="262"/>
      <c r="K1269" s="217"/>
      <c r="L1269" s="220"/>
      <c r="M1269" s="220"/>
      <c r="N1269" s="220"/>
      <c r="O1269" s="220"/>
      <c r="P1269" s="210">
        <f t="shared" si="59"/>
        <v>1005</v>
      </c>
    </row>
    <row r="1270" spans="1:16" x14ac:dyDescent="0.2">
      <c r="A1270" s="216">
        <v>1270</v>
      </c>
      <c r="B1270" s="255">
        <v>78.09</v>
      </c>
      <c r="C1270" s="210">
        <f>'soust.uk.JMK př.č.2'!$O$75+'soust.uk.JMK př.č.2'!$P$75</f>
        <v>18172</v>
      </c>
      <c r="D1270" s="210">
        <f>'soust.uk.JMK př.č.2'!$L$75</f>
        <v>72</v>
      </c>
      <c r="E1270" s="210">
        <f t="shared" si="57"/>
        <v>3869</v>
      </c>
      <c r="F1270" s="210">
        <f t="shared" si="58"/>
        <v>2792</v>
      </c>
      <c r="G1270" s="248"/>
      <c r="H1270" s="249"/>
      <c r="I1270" s="262"/>
      <c r="J1270" s="262"/>
      <c r="K1270" s="217"/>
      <c r="L1270" s="220"/>
      <c r="M1270" s="220"/>
      <c r="N1270" s="220"/>
      <c r="O1270" s="220"/>
      <c r="P1270" s="210">
        <f t="shared" si="59"/>
        <v>1005</v>
      </c>
    </row>
    <row r="1271" spans="1:16" x14ac:dyDescent="0.2">
      <c r="A1271" s="216">
        <v>1271</v>
      </c>
      <c r="B1271" s="255">
        <v>78.099999999999994</v>
      </c>
      <c r="C1271" s="210">
        <f>'soust.uk.JMK př.č.2'!$O$75+'soust.uk.JMK př.č.2'!$P$75</f>
        <v>18172</v>
      </c>
      <c r="D1271" s="210">
        <f>'soust.uk.JMK př.č.2'!$L$75</f>
        <v>72</v>
      </c>
      <c r="E1271" s="210">
        <f t="shared" si="57"/>
        <v>3869</v>
      </c>
      <c r="F1271" s="210">
        <f t="shared" si="58"/>
        <v>2792</v>
      </c>
      <c r="G1271" s="248"/>
      <c r="H1271" s="249"/>
      <c r="I1271" s="262"/>
      <c r="J1271" s="262"/>
      <c r="K1271" s="217"/>
      <c r="L1271" s="220"/>
      <c r="M1271" s="220"/>
      <c r="N1271" s="220"/>
      <c r="O1271" s="220"/>
      <c r="P1271" s="210">
        <f t="shared" si="59"/>
        <v>1005</v>
      </c>
    </row>
    <row r="1272" spans="1:16" x14ac:dyDescent="0.2">
      <c r="A1272" s="216">
        <v>1272</v>
      </c>
      <c r="B1272" s="255">
        <v>78.11</v>
      </c>
      <c r="C1272" s="210">
        <f>'soust.uk.JMK př.č.2'!$O$75+'soust.uk.JMK př.č.2'!$P$75</f>
        <v>18172</v>
      </c>
      <c r="D1272" s="210">
        <f>'soust.uk.JMK př.č.2'!$L$75</f>
        <v>72</v>
      </c>
      <c r="E1272" s="210">
        <f t="shared" si="57"/>
        <v>3869</v>
      </c>
      <c r="F1272" s="210">
        <f t="shared" si="58"/>
        <v>2792</v>
      </c>
      <c r="G1272" s="248"/>
      <c r="H1272" s="249"/>
      <c r="I1272" s="262"/>
      <c r="J1272" s="262"/>
      <c r="K1272" s="217"/>
      <c r="L1272" s="220"/>
      <c r="M1272" s="220"/>
      <c r="N1272" s="220"/>
      <c r="O1272" s="220"/>
      <c r="P1272" s="210">
        <f t="shared" si="59"/>
        <v>1005</v>
      </c>
    </row>
    <row r="1273" spans="1:16" x14ac:dyDescent="0.2">
      <c r="A1273" s="216">
        <v>1273</v>
      </c>
      <c r="B1273" s="255">
        <v>78.11</v>
      </c>
      <c r="C1273" s="210">
        <f>'soust.uk.JMK př.č.2'!$O$75+'soust.uk.JMK př.č.2'!$P$75</f>
        <v>18172</v>
      </c>
      <c r="D1273" s="210">
        <f>'soust.uk.JMK př.č.2'!$L$75</f>
        <v>72</v>
      </c>
      <c r="E1273" s="210">
        <f t="shared" si="57"/>
        <v>3869</v>
      </c>
      <c r="F1273" s="210">
        <f t="shared" si="58"/>
        <v>2792</v>
      </c>
      <c r="G1273" s="248"/>
      <c r="H1273" s="249"/>
      <c r="I1273" s="262"/>
      <c r="J1273" s="262"/>
      <c r="K1273" s="217"/>
      <c r="L1273" s="220"/>
      <c r="M1273" s="220"/>
      <c r="N1273" s="220"/>
      <c r="O1273" s="220"/>
      <c r="P1273" s="210">
        <f t="shared" si="59"/>
        <v>1005</v>
      </c>
    </row>
    <row r="1274" spans="1:16" x14ac:dyDescent="0.2">
      <c r="A1274" s="216">
        <v>1274</v>
      </c>
      <c r="B1274" s="255">
        <v>78.12</v>
      </c>
      <c r="C1274" s="210">
        <f>'soust.uk.JMK př.č.2'!$O$75+'soust.uk.JMK př.č.2'!$P$75</f>
        <v>18172</v>
      </c>
      <c r="D1274" s="210">
        <f>'soust.uk.JMK př.č.2'!$L$75</f>
        <v>72</v>
      </c>
      <c r="E1274" s="210">
        <f t="shared" si="57"/>
        <v>3868</v>
      </c>
      <c r="F1274" s="210">
        <f t="shared" si="58"/>
        <v>2791</v>
      </c>
      <c r="G1274" s="248"/>
      <c r="H1274" s="249"/>
      <c r="I1274" s="262"/>
      <c r="J1274" s="262"/>
      <c r="K1274" s="217"/>
      <c r="L1274" s="220"/>
      <c r="M1274" s="220"/>
      <c r="N1274" s="220"/>
      <c r="O1274" s="220"/>
      <c r="P1274" s="210">
        <f t="shared" si="59"/>
        <v>1005</v>
      </c>
    </row>
    <row r="1275" spans="1:16" x14ac:dyDescent="0.2">
      <c r="A1275" s="216">
        <v>1275</v>
      </c>
      <c r="B1275" s="255">
        <v>78.13</v>
      </c>
      <c r="C1275" s="210">
        <f>'soust.uk.JMK př.č.2'!$O$75+'soust.uk.JMK př.č.2'!$P$75</f>
        <v>18172</v>
      </c>
      <c r="D1275" s="210">
        <f>'soust.uk.JMK př.č.2'!$L$75</f>
        <v>72</v>
      </c>
      <c r="E1275" s="210">
        <f t="shared" si="57"/>
        <v>3868</v>
      </c>
      <c r="F1275" s="210">
        <f t="shared" si="58"/>
        <v>2791</v>
      </c>
      <c r="G1275" s="248"/>
      <c r="H1275" s="249"/>
      <c r="I1275" s="262"/>
      <c r="J1275" s="262"/>
      <c r="K1275" s="217"/>
      <c r="L1275" s="220"/>
      <c r="M1275" s="220"/>
      <c r="N1275" s="220"/>
      <c r="O1275" s="220"/>
      <c r="P1275" s="210">
        <f t="shared" si="59"/>
        <v>1005</v>
      </c>
    </row>
    <row r="1276" spans="1:16" x14ac:dyDescent="0.2">
      <c r="A1276" s="216">
        <v>1276</v>
      </c>
      <c r="B1276" s="255">
        <v>78.14</v>
      </c>
      <c r="C1276" s="210">
        <f>'soust.uk.JMK př.č.2'!$O$75+'soust.uk.JMK př.č.2'!$P$75</f>
        <v>18172</v>
      </c>
      <c r="D1276" s="210">
        <f>'soust.uk.JMK př.č.2'!$L$75</f>
        <v>72</v>
      </c>
      <c r="E1276" s="210">
        <f t="shared" si="57"/>
        <v>3868</v>
      </c>
      <c r="F1276" s="210">
        <f t="shared" si="58"/>
        <v>2791</v>
      </c>
      <c r="G1276" s="248"/>
      <c r="H1276" s="249"/>
      <c r="I1276" s="262"/>
      <c r="J1276" s="262"/>
      <c r="K1276" s="217"/>
      <c r="L1276" s="220"/>
      <c r="M1276" s="220"/>
      <c r="N1276" s="220"/>
      <c r="O1276" s="220"/>
      <c r="P1276" s="210">
        <f t="shared" si="59"/>
        <v>1005</v>
      </c>
    </row>
    <row r="1277" spans="1:16" x14ac:dyDescent="0.2">
      <c r="A1277" s="216">
        <v>1277</v>
      </c>
      <c r="B1277" s="255">
        <v>78.150000000000006</v>
      </c>
      <c r="C1277" s="210">
        <f>'soust.uk.JMK př.č.2'!$O$75+'soust.uk.JMK př.č.2'!$P$75</f>
        <v>18172</v>
      </c>
      <c r="D1277" s="210">
        <f>'soust.uk.JMK př.č.2'!$L$75</f>
        <v>72</v>
      </c>
      <c r="E1277" s="210">
        <f t="shared" si="57"/>
        <v>3866</v>
      </c>
      <c r="F1277" s="210">
        <f t="shared" si="58"/>
        <v>2790</v>
      </c>
      <c r="G1277" s="248"/>
      <c r="H1277" s="249"/>
      <c r="I1277" s="262"/>
      <c r="J1277" s="262"/>
      <c r="K1277" s="217"/>
      <c r="L1277" s="220"/>
      <c r="M1277" s="220"/>
      <c r="N1277" s="220"/>
      <c r="O1277" s="220"/>
      <c r="P1277" s="210">
        <f t="shared" si="59"/>
        <v>1004</v>
      </c>
    </row>
    <row r="1278" spans="1:16" x14ac:dyDescent="0.2">
      <c r="A1278" s="216">
        <v>1278</v>
      </c>
      <c r="B1278" s="255">
        <v>78.16</v>
      </c>
      <c r="C1278" s="210">
        <f>'soust.uk.JMK př.č.2'!$O$75+'soust.uk.JMK př.č.2'!$P$75</f>
        <v>18172</v>
      </c>
      <c r="D1278" s="210">
        <f>'soust.uk.JMK př.č.2'!$L$75</f>
        <v>72</v>
      </c>
      <c r="E1278" s="210">
        <f t="shared" si="57"/>
        <v>3866</v>
      </c>
      <c r="F1278" s="210">
        <f t="shared" si="58"/>
        <v>2790</v>
      </c>
      <c r="G1278" s="248"/>
      <c r="H1278" s="249"/>
      <c r="I1278" s="262"/>
      <c r="J1278" s="262"/>
      <c r="K1278" s="217"/>
      <c r="L1278" s="220"/>
      <c r="M1278" s="220"/>
      <c r="N1278" s="220"/>
      <c r="O1278" s="220"/>
      <c r="P1278" s="210">
        <f t="shared" si="59"/>
        <v>1004</v>
      </c>
    </row>
    <row r="1279" spans="1:16" x14ac:dyDescent="0.2">
      <c r="A1279" s="216">
        <v>1279</v>
      </c>
      <c r="B1279" s="255">
        <v>78.17</v>
      </c>
      <c r="C1279" s="210">
        <f>'soust.uk.JMK př.č.2'!$O$75+'soust.uk.JMK př.č.2'!$P$75</f>
        <v>18172</v>
      </c>
      <c r="D1279" s="210">
        <f>'soust.uk.JMK př.č.2'!$L$75</f>
        <v>72</v>
      </c>
      <c r="E1279" s="210">
        <f t="shared" si="57"/>
        <v>3866</v>
      </c>
      <c r="F1279" s="210">
        <f t="shared" si="58"/>
        <v>2790</v>
      </c>
      <c r="G1279" s="248"/>
      <c r="H1279" s="249"/>
      <c r="I1279" s="262"/>
      <c r="J1279" s="262"/>
      <c r="K1279" s="217"/>
      <c r="L1279" s="220"/>
      <c r="M1279" s="220"/>
      <c r="N1279" s="220"/>
      <c r="O1279" s="220"/>
      <c r="P1279" s="210">
        <f t="shared" si="59"/>
        <v>1004</v>
      </c>
    </row>
    <row r="1280" spans="1:16" x14ac:dyDescent="0.2">
      <c r="A1280" s="216">
        <v>1280</v>
      </c>
      <c r="B1280" s="255">
        <v>78.180000000000007</v>
      </c>
      <c r="C1280" s="210">
        <f>'soust.uk.JMK př.č.2'!$O$75+'soust.uk.JMK př.č.2'!$P$75</f>
        <v>18172</v>
      </c>
      <c r="D1280" s="210">
        <f>'soust.uk.JMK př.č.2'!$L$75</f>
        <v>72</v>
      </c>
      <c r="E1280" s="210">
        <f t="shared" si="57"/>
        <v>3865</v>
      </c>
      <c r="F1280" s="210">
        <f t="shared" si="58"/>
        <v>2789</v>
      </c>
      <c r="G1280" s="248"/>
      <c r="H1280" s="249"/>
      <c r="I1280" s="262"/>
      <c r="J1280" s="262"/>
      <c r="K1280" s="217"/>
      <c r="L1280" s="220"/>
      <c r="M1280" s="220"/>
      <c r="N1280" s="220"/>
      <c r="O1280" s="220"/>
      <c r="P1280" s="210">
        <f t="shared" si="59"/>
        <v>1004</v>
      </c>
    </row>
    <row r="1281" spans="1:16" x14ac:dyDescent="0.2">
      <c r="A1281" s="216">
        <v>1281</v>
      </c>
      <c r="B1281" s="255">
        <v>78.19</v>
      </c>
      <c r="C1281" s="210">
        <f>'soust.uk.JMK př.č.2'!$O$75+'soust.uk.JMK př.č.2'!$P$75</f>
        <v>18172</v>
      </c>
      <c r="D1281" s="210">
        <f>'soust.uk.JMK př.č.2'!$L$75</f>
        <v>72</v>
      </c>
      <c r="E1281" s="210">
        <f t="shared" si="57"/>
        <v>3865</v>
      </c>
      <c r="F1281" s="210">
        <f t="shared" si="58"/>
        <v>2789</v>
      </c>
      <c r="G1281" s="248"/>
      <c r="H1281" s="249"/>
      <c r="I1281" s="262"/>
      <c r="J1281" s="262"/>
      <c r="K1281" s="217"/>
      <c r="L1281" s="220"/>
      <c r="M1281" s="220"/>
      <c r="N1281" s="220"/>
      <c r="O1281" s="220"/>
      <c r="P1281" s="210">
        <f t="shared" si="59"/>
        <v>1004</v>
      </c>
    </row>
    <row r="1282" spans="1:16" x14ac:dyDescent="0.2">
      <c r="A1282" s="216">
        <v>1282</v>
      </c>
      <c r="B1282" s="255">
        <v>78.2</v>
      </c>
      <c r="C1282" s="210">
        <f>'soust.uk.JMK př.č.2'!$O$75+'soust.uk.JMK př.č.2'!$P$75</f>
        <v>18172</v>
      </c>
      <c r="D1282" s="210">
        <f>'soust.uk.JMK př.č.2'!$L$75</f>
        <v>72</v>
      </c>
      <c r="E1282" s="210">
        <f t="shared" si="57"/>
        <v>3865</v>
      </c>
      <c r="F1282" s="210">
        <f t="shared" si="58"/>
        <v>2789</v>
      </c>
      <c r="G1282" s="248"/>
      <c r="H1282" s="249"/>
      <c r="I1282" s="262"/>
      <c r="J1282" s="262"/>
      <c r="K1282" s="217"/>
      <c r="L1282" s="220"/>
      <c r="M1282" s="220"/>
      <c r="N1282" s="220"/>
      <c r="O1282" s="220"/>
      <c r="P1282" s="210">
        <f t="shared" si="59"/>
        <v>1004</v>
      </c>
    </row>
    <row r="1283" spans="1:16" x14ac:dyDescent="0.2">
      <c r="A1283" s="216">
        <v>1283</v>
      </c>
      <c r="B1283" s="255">
        <v>78.209999999999994</v>
      </c>
      <c r="C1283" s="210">
        <f>'soust.uk.JMK př.č.2'!$O$75+'soust.uk.JMK př.č.2'!$P$75</f>
        <v>18172</v>
      </c>
      <c r="D1283" s="210">
        <f>'soust.uk.JMK př.č.2'!$L$75</f>
        <v>72</v>
      </c>
      <c r="E1283" s="210">
        <f t="shared" si="57"/>
        <v>3864</v>
      </c>
      <c r="F1283" s="210">
        <f t="shared" si="58"/>
        <v>2788</v>
      </c>
      <c r="G1283" s="248"/>
      <c r="H1283" s="249"/>
      <c r="I1283" s="262"/>
      <c r="J1283" s="262"/>
      <c r="K1283" s="217"/>
      <c r="L1283" s="220"/>
      <c r="M1283" s="220"/>
      <c r="N1283" s="220"/>
      <c r="O1283" s="220"/>
      <c r="P1283" s="210">
        <f t="shared" si="59"/>
        <v>1004</v>
      </c>
    </row>
    <row r="1284" spans="1:16" x14ac:dyDescent="0.2">
      <c r="A1284" s="216">
        <v>1284</v>
      </c>
      <c r="B1284" s="255">
        <v>78.22</v>
      </c>
      <c r="C1284" s="210">
        <f>'soust.uk.JMK př.č.2'!$O$75+'soust.uk.JMK př.č.2'!$P$75</f>
        <v>18172</v>
      </c>
      <c r="D1284" s="210">
        <f>'soust.uk.JMK př.č.2'!$L$75</f>
        <v>72</v>
      </c>
      <c r="E1284" s="210">
        <f t="shared" si="57"/>
        <v>3864</v>
      </c>
      <c r="F1284" s="210">
        <f t="shared" si="58"/>
        <v>2788</v>
      </c>
      <c r="G1284" s="248"/>
      <c r="H1284" s="249"/>
      <c r="I1284" s="262"/>
      <c r="J1284" s="262"/>
      <c r="K1284" s="217"/>
      <c r="L1284" s="220"/>
      <c r="M1284" s="220"/>
      <c r="N1284" s="220"/>
      <c r="O1284" s="220"/>
      <c r="P1284" s="210">
        <f t="shared" si="59"/>
        <v>1004</v>
      </c>
    </row>
    <row r="1285" spans="1:16" x14ac:dyDescent="0.2">
      <c r="A1285" s="216">
        <v>1285</v>
      </c>
      <c r="B1285" s="255">
        <v>78.22</v>
      </c>
      <c r="C1285" s="210">
        <f>'soust.uk.JMK př.č.2'!$O$75+'soust.uk.JMK př.č.2'!$P$75</f>
        <v>18172</v>
      </c>
      <c r="D1285" s="210">
        <f>'soust.uk.JMK př.č.2'!$L$75</f>
        <v>72</v>
      </c>
      <c r="E1285" s="210">
        <f t="shared" si="57"/>
        <v>3864</v>
      </c>
      <c r="F1285" s="210">
        <f t="shared" si="58"/>
        <v>2788</v>
      </c>
      <c r="G1285" s="248"/>
      <c r="H1285" s="249"/>
      <c r="I1285" s="262"/>
      <c r="J1285" s="262"/>
      <c r="K1285" s="217"/>
      <c r="L1285" s="220"/>
      <c r="M1285" s="220"/>
      <c r="N1285" s="220"/>
      <c r="O1285" s="220"/>
      <c r="P1285" s="210">
        <f t="shared" si="59"/>
        <v>1004</v>
      </c>
    </row>
    <row r="1286" spans="1:16" x14ac:dyDescent="0.2">
      <c r="A1286" s="216">
        <v>1286</v>
      </c>
      <c r="B1286" s="255">
        <v>78.23</v>
      </c>
      <c r="C1286" s="210">
        <f>'soust.uk.JMK př.č.2'!$O$75+'soust.uk.JMK př.č.2'!$P$75</f>
        <v>18172</v>
      </c>
      <c r="D1286" s="210">
        <f>'soust.uk.JMK př.č.2'!$L$75</f>
        <v>72</v>
      </c>
      <c r="E1286" s="210">
        <f t="shared" si="57"/>
        <v>3862</v>
      </c>
      <c r="F1286" s="210">
        <f t="shared" si="58"/>
        <v>2787</v>
      </c>
      <c r="G1286" s="248"/>
      <c r="H1286" s="249"/>
      <c r="I1286" s="262"/>
      <c r="J1286" s="262"/>
      <c r="K1286" s="217"/>
      <c r="L1286" s="220"/>
      <c r="M1286" s="220"/>
      <c r="N1286" s="220"/>
      <c r="O1286" s="220"/>
      <c r="P1286" s="210">
        <f t="shared" si="59"/>
        <v>1003</v>
      </c>
    </row>
    <row r="1287" spans="1:16" x14ac:dyDescent="0.2">
      <c r="A1287" s="216">
        <v>1287</v>
      </c>
      <c r="B1287" s="255">
        <v>78.239999999999995</v>
      </c>
      <c r="C1287" s="210">
        <f>'soust.uk.JMK př.č.2'!$O$75+'soust.uk.JMK př.č.2'!$P$75</f>
        <v>18172</v>
      </c>
      <c r="D1287" s="210">
        <f>'soust.uk.JMK př.č.2'!$L$75</f>
        <v>72</v>
      </c>
      <c r="E1287" s="210">
        <f t="shared" si="57"/>
        <v>3862</v>
      </c>
      <c r="F1287" s="210">
        <f t="shared" si="58"/>
        <v>2787</v>
      </c>
      <c r="G1287" s="248"/>
      <c r="H1287" s="249"/>
      <c r="I1287" s="262"/>
      <c r="J1287" s="262"/>
      <c r="K1287" s="217"/>
      <c r="L1287" s="220"/>
      <c r="M1287" s="220"/>
      <c r="N1287" s="220"/>
      <c r="O1287" s="220"/>
      <c r="P1287" s="210">
        <f t="shared" si="59"/>
        <v>1003</v>
      </c>
    </row>
    <row r="1288" spans="1:16" x14ac:dyDescent="0.2">
      <c r="A1288" s="216">
        <v>1288</v>
      </c>
      <c r="B1288" s="255">
        <v>78.25</v>
      </c>
      <c r="C1288" s="210">
        <f>'soust.uk.JMK př.č.2'!$O$75+'soust.uk.JMK př.č.2'!$P$75</f>
        <v>18172</v>
      </c>
      <c r="D1288" s="210">
        <f>'soust.uk.JMK př.č.2'!$L$75</f>
        <v>72</v>
      </c>
      <c r="E1288" s="210">
        <f t="shared" si="57"/>
        <v>3862</v>
      </c>
      <c r="F1288" s="210">
        <f t="shared" si="58"/>
        <v>2787</v>
      </c>
      <c r="G1288" s="248"/>
      <c r="H1288" s="249"/>
      <c r="I1288" s="262"/>
      <c r="J1288" s="262"/>
      <c r="K1288" s="217"/>
      <c r="L1288" s="220"/>
      <c r="M1288" s="220"/>
      <c r="N1288" s="220"/>
      <c r="O1288" s="220"/>
      <c r="P1288" s="210">
        <f t="shared" si="59"/>
        <v>1003</v>
      </c>
    </row>
    <row r="1289" spans="1:16" x14ac:dyDescent="0.2">
      <c r="A1289" s="216">
        <v>1289</v>
      </c>
      <c r="B1289" s="255">
        <v>78.260000000000005</v>
      </c>
      <c r="C1289" s="210">
        <f>'soust.uk.JMK př.č.2'!$O$75+'soust.uk.JMK př.č.2'!$P$75</f>
        <v>18172</v>
      </c>
      <c r="D1289" s="210">
        <f>'soust.uk.JMK př.č.2'!$L$75</f>
        <v>72</v>
      </c>
      <c r="E1289" s="210">
        <f t="shared" si="57"/>
        <v>3861</v>
      </c>
      <c r="F1289" s="210">
        <f t="shared" si="58"/>
        <v>2786</v>
      </c>
      <c r="G1289" s="248"/>
      <c r="H1289" s="249"/>
      <c r="I1289" s="262"/>
      <c r="J1289" s="262"/>
      <c r="K1289" s="217"/>
      <c r="L1289" s="220"/>
      <c r="M1289" s="220"/>
      <c r="N1289" s="220"/>
      <c r="O1289" s="220"/>
      <c r="P1289" s="210">
        <f t="shared" si="59"/>
        <v>1003</v>
      </c>
    </row>
    <row r="1290" spans="1:16" x14ac:dyDescent="0.2">
      <c r="A1290" s="216">
        <v>1290</v>
      </c>
      <c r="B1290" s="255">
        <v>78.27</v>
      </c>
      <c r="C1290" s="210">
        <f>'soust.uk.JMK př.č.2'!$O$75+'soust.uk.JMK př.č.2'!$P$75</f>
        <v>18172</v>
      </c>
      <c r="D1290" s="210">
        <f>'soust.uk.JMK př.č.2'!$L$75</f>
        <v>72</v>
      </c>
      <c r="E1290" s="210">
        <f t="shared" si="57"/>
        <v>3861</v>
      </c>
      <c r="F1290" s="210">
        <f t="shared" si="58"/>
        <v>2786</v>
      </c>
      <c r="G1290" s="248"/>
      <c r="H1290" s="249"/>
      <c r="I1290" s="262"/>
      <c r="J1290" s="262"/>
      <c r="K1290" s="217"/>
      <c r="L1290" s="220"/>
      <c r="M1290" s="220"/>
      <c r="N1290" s="220"/>
      <c r="O1290" s="220"/>
      <c r="P1290" s="210">
        <f t="shared" si="59"/>
        <v>1003</v>
      </c>
    </row>
    <row r="1291" spans="1:16" x14ac:dyDescent="0.2">
      <c r="A1291" s="216">
        <v>1291</v>
      </c>
      <c r="B1291" s="255">
        <v>78.28</v>
      </c>
      <c r="C1291" s="210">
        <f>'soust.uk.JMK př.č.2'!$O$75+'soust.uk.JMK př.č.2'!$P$75</f>
        <v>18172</v>
      </c>
      <c r="D1291" s="210">
        <f>'soust.uk.JMK př.č.2'!$L$75</f>
        <v>72</v>
      </c>
      <c r="E1291" s="210">
        <f t="shared" si="57"/>
        <v>3861</v>
      </c>
      <c r="F1291" s="210">
        <f t="shared" si="58"/>
        <v>2786</v>
      </c>
      <c r="G1291" s="248"/>
      <c r="H1291" s="249"/>
      <c r="I1291" s="262"/>
      <c r="J1291" s="262"/>
      <c r="K1291" s="217"/>
      <c r="L1291" s="220"/>
      <c r="M1291" s="220"/>
      <c r="N1291" s="220"/>
      <c r="O1291" s="220"/>
      <c r="P1291" s="210">
        <f t="shared" si="59"/>
        <v>1003</v>
      </c>
    </row>
    <row r="1292" spans="1:16" x14ac:dyDescent="0.2">
      <c r="A1292" s="216">
        <v>1292</v>
      </c>
      <c r="B1292" s="255">
        <v>78.290000000000006</v>
      </c>
      <c r="C1292" s="210">
        <f>'soust.uk.JMK př.č.2'!$O$75+'soust.uk.JMK př.č.2'!$P$75</f>
        <v>18172</v>
      </c>
      <c r="D1292" s="210">
        <f>'soust.uk.JMK př.č.2'!$L$75</f>
        <v>72</v>
      </c>
      <c r="E1292" s="210">
        <f t="shared" si="57"/>
        <v>3860</v>
      </c>
      <c r="F1292" s="210">
        <f t="shared" si="58"/>
        <v>2785</v>
      </c>
      <c r="G1292" s="248"/>
      <c r="H1292" s="249"/>
      <c r="I1292" s="262"/>
      <c r="J1292" s="262"/>
      <c r="K1292" s="217"/>
      <c r="L1292" s="220"/>
      <c r="M1292" s="220"/>
      <c r="N1292" s="220"/>
      <c r="O1292" s="220"/>
      <c r="P1292" s="210">
        <f t="shared" si="59"/>
        <v>1003</v>
      </c>
    </row>
    <row r="1293" spans="1:16" x14ac:dyDescent="0.2">
      <c r="A1293" s="216">
        <v>1293</v>
      </c>
      <c r="B1293" s="255">
        <v>78.3</v>
      </c>
      <c r="C1293" s="210">
        <f>'soust.uk.JMK př.č.2'!$O$75+'soust.uk.JMK př.č.2'!$P$75</f>
        <v>18172</v>
      </c>
      <c r="D1293" s="210">
        <f>'soust.uk.JMK př.č.2'!$L$75</f>
        <v>72</v>
      </c>
      <c r="E1293" s="210">
        <f t="shared" si="57"/>
        <v>3860</v>
      </c>
      <c r="F1293" s="210">
        <f t="shared" si="58"/>
        <v>2785</v>
      </c>
      <c r="G1293" s="248"/>
      <c r="H1293" s="249"/>
      <c r="I1293" s="262"/>
      <c r="J1293" s="262"/>
      <c r="K1293" s="217"/>
      <c r="L1293" s="220"/>
      <c r="M1293" s="220"/>
      <c r="N1293" s="220"/>
      <c r="O1293" s="220"/>
      <c r="P1293" s="210">
        <f t="shared" si="59"/>
        <v>1003</v>
      </c>
    </row>
    <row r="1294" spans="1:16" x14ac:dyDescent="0.2">
      <c r="A1294" s="216">
        <v>1294</v>
      </c>
      <c r="B1294" s="255">
        <v>78.31</v>
      </c>
      <c r="C1294" s="210">
        <f>'soust.uk.JMK př.č.2'!$O$75+'soust.uk.JMK př.č.2'!$P$75</f>
        <v>18172</v>
      </c>
      <c r="D1294" s="210">
        <f>'soust.uk.JMK př.č.2'!$L$75</f>
        <v>72</v>
      </c>
      <c r="E1294" s="210">
        <f t="shared" ref="E1294:E1357" si="60">SUM(F1294,P1294,D1294)</f>
        <v>3860</v>
      </c>
      <c r="F1294" s="210">
        <f t="shared" si="58"/>
        <v>2785</v>
      </c>
      <c r="G1294" s="248"/>
      <c r="H1294" s="249"/>
      <c r="I1294" s="262"/>
      <c r="J1294" s="262"/>
      <c r="K1294" s="217"/>
      <c r="L1294" s="220"/>
      <c r="M1294" s="220"/>
      <c r="N1294" s="220"/>
      <c r="O1294" s="220"/>
      <c r="P1294" s="210">
        <f t="shared" si="59"/>
        <v>1003</v>
      </c>
    </row>
    <row r="1295" spans="1:16" x14ac:dyDescent="0.2">
      <c r="A1295" s="216">
        <v>1295</v>
      </c>
      <c r="B1295" s="255">
        <v>78.31</v>
      </c>
      <c r="C1295" s="210">
        <f>'soust.uk.JMK př.č.2'!$O$75+'soust.uk.JMK př.č.2'!$P$75</f>
        <v>18172</v>
      </c>
      <c r="D1295" s="210">
        <f>'soust.uk.JMK př.č.2'!$L$75</f>
        <v>72</v>
      </c>
      <c r="E1295" s="210">
        <f t="shared" si="60"/>
        <v>3860</v>
      </c>
      <c r="F1295" s="210">
        <f t="shared" ref="F1295:F1358" si="61">ROUND(1/B1295*C1295*12,0)</f>
        <v>2785</v>
      </c>
      <c r="G1295" s="248"/>
      <c r="H1295" s="249"/>
      <c r="I1295" s="262"/>
      <c r="J1295" s="262"/>
      <c r="K1295" s="217"/>
      <c r="L1295" s="220"/>
      <c r="M1295" s="220"/>
      <c r="N1295" s="220"/>
      <c r="O1295" s="220"/>
      <c r="P1295" s="210">
        <f t="shared" ref="P1295:P1358" si="62">ROUND((F1295*36%),0)</f>
        <v>1003</v>
      </c>
    </row>
    <row r="1296" spans="1:16" x14ac:dyDescent="0.2">
      <c r="A1296" s="216">
        <v>1296</v>
      </c>
      <c r="B1296" s="255">
        <v>78.319999999999993</v>
      </c>
      <c r="C1296" s="210">
        <f>'soust.uk.JMK př.č.2'!$O$75+'soust.uk.JMK př.č.2'!$P$75</f>
        <v>18172</v>
      </c>
      <c r="D1296" s="210">
        <f>'soust.uk.JMK př.č.2'!$L$75</f>
        <v>72</v>
      </c>
      <c r="E1296" s="210">
        <f t="shared" si="60"/>
        <v>3858</v>
      </c>
      <c r="F1296" s="210">
        <f t="shared" si="61"/>
        <v>2784</v>
      </c>
      <c r="G1296" s="248"/>
      <c r="H1296" s="249"/>
      <c r="I1296" s="262"/>
      <c r="J1296" s="262"/>
      <c r="K1296" s="217"/>
      <c r="L1296" s="220"/>
      <c r="M1296" s="220"/>
      <c r="N1296" s="220"/>
      <c r="O1296" s="220"/>
      <c r="P1296" s="210">
        <f t="shared" si="62"/>
        <v>1002</v>
      </c>
    </row>
    <row r="1297" spans="1:16" x14ac:dyDescent="0.2">
      <c r="A1297" s="216">
        <v>1297</v>
      </c>
      <c r="B1297" s="255">
        <v>78.33</v>
      </c>
      <c r="C1297" s="210">
        <f>'soust.uk.JMK př.č.2'!$O$75+'soust.uk.JMK př.č.2'!$P$75</f>
        <v>18172</v>
      </c>
      <c r="D1297" s="210">
        <f>'soust.uk.JMK př.č.2'!$L$75</f>
        <v>72</v>
      </c>
      <c r="E1297" s="210">
        <f t="shared" si="60"/>
        <v>3858</v>
      </c>
      <c r="F1297" s="210">
        <f t="shared" si="61"/>
        <v>2784</v>
      </c>
      <c r="G1297" s="248"/>
      <c r="H1297" s="249"/>
      <c r="I1297" s="262"/>
      <c r="J1297" s="262"/>
      <c r="K1297" s="217"/>
      <c r="L1297" s="220"/>
      <c r="M1297" s="220"/>
      <c r="N1297" s="220"/>
      <c r="O1297" s="220"/>
      <c r="P1297" s="210">
        <f t="shared" si="62"/>
        <v>1002</v>
      </c>
    </row>
    <row r="1298" spans="1:16" x14ac:dyDescent="0.2">
      <c r="A1298" s="216">
        <v>1298</v>
      </c>
      <c r="B1298" s="255">
        <v>78.34</v>
      </c>
      <c r="C1298" s="210">
        <f>'soust.uk.JMK př.č.2'!$O$75+'soust.uk.JMK př.č.2'!$P$75</f>
        <v>18172</v>
      </c>
      <c r="D1298" s="210">
        <f>'soust.uk.JMK př.č.2'!$L$75</f>
        <v>72</v>
      </c>
      <c r="E1298" s="210">
        <f t="shared" si="60"/>
        <v>3858</v>
      </c>
      <c r="F1298" s="210">
        <f t="shared" si="61"/>
        <v>2784</v>
      </c>
      <c r="G1298" s="248"/>
      <c r="H1298" s="249"/>
      <c r="I1298" s="262"/>
      <c r="J1298" s="262"/>
      <c r="K1298" s="217"/>
      <c r="L1298" s="220"/>
      <c r="M1298" s="220"/>
      <c r="N1298" s="220"/>
      <c r="O1298" s="220"/>
      <c r="P1298" s="210">
        <f t="shared" si="62"/>
        <v>1002</v>
      </c>
    </row>
    <row r="1299" spans="1:16" x14ac:dyDescent="0.2">
      <c r="A1299" s="216">
        <v>1299</v>
      </c>
      <c r="B1299" s="255">
        <v>78.349999999999994</v>
      </c>
      <c r="C1299" s="210">
        <f>'soust.uk.JMK př.č.2'!$O$75+'soust.uk.JMK př.č.2'!$P$75</f>
        <v>18172</v>
      </c>
      <c r="D1299" s="210">
        <f>'soust.uk.JMK př.č.2'!$L$75</f>
        <v>72</v>
      </c>
      <c r="E1299" s="210">
        <f t="shared" si="60"/>
        <v>3857</v>
      </c>
      <c r="F1299" s="210">
        <f t="shared" si="61"/>
        <v>2783</v>
      </c>
      <c r="G1299" s="248"/>
      <c r="H1299" s="249"/>
      <c r="I1299" s="262"/>
      <c r="J1299" s="262"/>
      <c r="K1299" s="217"/>
      <c r="L1299" s="220"/>
      <c r="M1299" s="220"/>
      <c r="N1299" s="220"/>
      <c r="O1299" s="220"/>
      <c r="P1299" s="210">
        <f t="shared" si="62"/>
        <v>1002</v>
      </c>
    </row>
    <row r="1300" spans="1:16" x14ac:dyDescent="0.2">
      <c r="A1300" s="216">
        <v>1300</v>
      </c>
      <c r="B1300" s="255">
        <v>78.36</v>
      </c>
      <c r="C1300" s="210">
        <f>'soust.uk.JMK př.č.2'!$O$75+'soust.uk.JMK př.č.2'!$P$75</f>
        <v>18172</v>
      </c>
      <c r="D1300" s="210">
        <f>'soust.uk.JMK př.č.2'!$L$75</f>
        <v>72</v>
      </c>
      <c r="E1300" s="210">
        <f t="shared" si="60"/>
        <v>3857</v>
      </c>
      <c r="F1300" s="210">
        <f t="shared" si="61"/>
        <v>2783</v>
      </c>
      <c r="G1300" s="248"/>
      <c r="H1300" s="249"/>
      <c r="I1300" s="262"/>
      <c r="J1300" s="262"/>
      <c r="K1300" s="217"/>
      <c r="L1300" s="220"/>
      <c r="M1300" s="220"/>
      <c r="N1300" s="220"/>
      <c r="O1300" s="220"/>
      <c r="P1300" s="210">
        <f t="shared" si="62"/>
        <v>1002</v>
      </c>
    </row>
    <row r="1301" spans="1:16" x14ac:dyDescent="0.2">
      <c r="A1301" s="216">
        <v>1301</v>
      </c>
      <c r="B1301" s="255">
        <v>78.37</v>
      </c>
      <c r="C1301" s="210">
        <f>'soust.uk.JMK př.č.2'!$O$75+'soust.uk.JMK př.č.2'!$P$75</f>
        <v>18172</v>
      </c>
      <c r="D1301" s="210">
        <f>'soust.uk.JMK př.č.2'!$L$75</f>
        <v>72</v>
      </c>
      <c r="E1301" s="210">
        <f t="shared" si="60"/>
        <v>3856</v>
      </c>
      <c r="F1301" s="210">
        <f t="shared" si="61"/>
        <v>2782</v>
      </c>
      <c r="G1301" s="248"/>
      <c r="H1301" s="249"/>
      <c r="I1301" s="262"/>
      <c r="J1301" s="262"/>
      <c r="K1301" s="217"/>
      <c r="L1301" s="220"/>
      <c r="M1301" s="220"/>
      <c r="N1301" s="220"/>
      <c r="O1301" s="220"/>
      <c r="P1301" s="210">
        <f t="shared" si="62"/>
        <v>1002</v>
      </c>
    </row>
    <row r="1302" spans="1:16" x14ac:dyDescent="0.2">
      <c r="A1302" s="216">
        <v>1302</v>
      </c>
      <c r="B1302" s="255">
        <v>78.38</v>
      </c>
      <c r="C1302" s="210">
        <f>'soust.uk.JMK př.č.2'!$O$75+'soust.uk.JMK př.č.2'!$P$75</f>
        <v>18172</v>
      </c>
      <c r="D1302" s="210">
        <f>'soust.uk.JMK př.č.2'!$L$75</f>
        <v>72</v>
      </c>
      <c r="E1302" s="210">
        <f t="shared" si="60"/>
        <v>3856</v>
      </c>
      <c r="F1302" s="210">
        <f t="shared" si="61"/>
        <v>2782</v>
      </c>
      <c r="G1302" s="248"/>
      <c r="H1302" s="249"/>
      <c r="I1302" s="262"/>
      <c r="J1302" s="262"/>
      <c r="K1302" s="217"/>
      <c r="L1302" s="220"/>
      <c r="M1302" s="220"/>
      <c r="N1302" s="220"/>
      <c r="O1302" s="220"/>
      <c r="P1302" s="210">
        <f t="shared" si="62"/>
        <v>1002</v>
      </c>
    </row>
    <row r="1303" spans="1:16" x14ac:dyDescent="0.2">
      <c r="A1303" s="216">
        <v>1303</v>
      </c>
      <c r="B1303" s="255">
        <v>78.39</v>
      </c>
      <c r="C1303" s="210">
        <f>'soust.uk.JMK př.č.2'!$O$75+'soust.uk.JMK př.č.2'!$P$75</f>
        <v>18172</v>
      </c>
      <c r="D1303" s="210">
        <f>'soust.uk.JMK př.č.2'!$L$75</f>
        <v>72</v>
      </c>
      <c r="E1303" s="210">
        <f t="shared" si="60"/>
        <v>3856</v>
      </c>
      <c r="F1303" s="210">
        <f t="shared" si="61"/>
        <v>2782</v>
      </c>
      <c r="G1303" s="248"/>
      <c r="H1303" s="249"/>
      <c r="I1303" s="262"/>
      <c r="J1303" s="262"/>
      <c r="K1303" s="217"/>
      <c r="L1303" s="220"/>
      <c r="M1303" s="220"/>
      <c r="N1303" s="220"/>
      <c r="O1303" s="220"/>
      <c r="P1303" s="210">
        <f t="shared" si="62"/>
        <v>1002</v>
      </c>
    </row>
    <row r="1304" spans="1:16" x14ac:dyDescent="0.2">
      <c r="A1304" s="216">
        <v>1304</v>
      </c>
      <c r="B1304" s="255">
        <v>78.39</v>
      </c>
      <c r="C1304" s="210">
        <f>'soust.uk.JMK př.č.2'!$O$75+'soust.uk.JMK př.č.2'!$P$75</f>
        <v>18172</v>
      </c>
      <c r="D1304" s="210">
        <f>'soust.uk.JMK př.č.2'!$L$75</f>
        <v>72</v>
      </c>
      <c r="E1304" s="210">
        <f t="shared" si="60"/>
        <v>3856</v>
      </c>
      <c r="F1304" s="210">
        <f t="shared" si="61"/>
        <v>2782</v>
      </c>
      <c r="G1304" s="248"/>
      <c r="H1304" s="249"/>
      <c r="I1304" s="262"/>
      <c r="J1304" s="262"/>
      <c r="K1304" s="217"/>
      <c r="L1304" s="220"/>
      <c r="M1304" s="220"/>
      <c r="N1304" s="220"/>
      <c r="O1304" s="220"/>
      <c r="P1304" s="210">
        <f t="shared" si="62"/>
        <v>1002</v>
      </c>
    </row>
    <row r="1305" spans="1:16" x14ac:dyDescent="0.2">
      <c r="A1305" s="216">
        <v>1305</v>
      </c>
      <c r="B1305" s="255">
        <v>78.400000000000006</v>
      </c>
      <c r="C1305" s="210">
        <f>'soust.uk.JMK př.č.2'!$O$75+'soust.uk.JMK př.č.2'!$P$75</f>
        <v>18172</v>
      </c>
      <c r="D1305" s="210">
        <f>'soust.uk.JMK př.č.2'!$L$75</f>
        <v>72</v>
      </c>
      <c r="E1305" s="210">
        <f t="shared" si="60"/>
        <v>3854</v>
      </c>
      <c r="F1305" s="210">
        <f t="shared" si="61"/>
        <v>2781</v>
      </c>
      <c r="G1305" s="248"/>
      <c r="H1305" s="249"/>
      <c r="I1305" s="262"/>
      <c r="J1305" s="262"/>
      <c r="K1305" s="217"/>
      <c r="L1305" s="220"/>
      <c r="M1305" s="220"/>
      <c r="N1305" s="220"/>
      <c r="O1305" s="220"/>
      <c r="P1305" s="210">
        <f t="shared" si="62"/>
        <v>1001</v>
      </c>
    </row>
    <row r="1306" spans="1:16" x14ac:dyDescent="0.2">
      <c r="A1306" s="216">
        <v>1306</v>
      </c>
      <c r="B1306" s="255">
        <v>78.41</v>
      </c>
      <c r="C1306" s="210">
        <f>'soust.uk.JMK př.č.2'!$O$75+'soust.uk.JMK př.č.2'!$P$75</f>
        <v>18172</v>
      </c>
      <c r="D1306" s="210">
        <f>'soust.uk.JMK př.č.2'!$L$75</f>
        <v>72</v>
      </c>
      <c r="E1306" s="210">
        <f t="shared" si="60"/>
        <v>3854</v>
      </c>
      <c r="F1306" s="210">
        <f t="shared" si="61"/>
        <v>2781</v>
      </c>
      <c r="G1306" s="248"/>
      <c r="H1306" s="249"/>
      <c r="I1306" s="262"/>
      <c r="J1306" s="262"/>
      <c r="K1306" s="217"/>
      <c r="L1306" s="220"/>
      <c r="M1306" s="220"/>
      <c r="N1306" s="220"/>
      <c r="O1306" s="220"/>
      <c r="P1306" s="210">
        <f t="shared" si="62"/>
        <v>1001</v>
      </c>
    </row>
    <row r="1307" spans="1:16" x14ac:dyDescent="0.2">
      <c r="A1307" s="216">
        <v>1307</v>
      </c>
      <c r="B1307" s="255">
        <v>78.42</v>
      </c>
      <c r="C1307" s="210">
        <f>'soust.uk.JMK př.č.2'!$O$75+'soust.uk.JMK př.č.2'!$P$75</f>
        <v>18172</v>
      </c>
      <c r="D1307" s="210">
        <f>'soust.uk.JMK př.č.2'!$L$75</f>
        <v>72</v>
      </c>
      <c r="E1307" s="210">
        <f t="shared" si="60"/>
        <v>3854</v>
      </c>
      <c r="F1307" s="210">
        <f t="shared" si="61"/>
        <v>2781</v>
      </c>
      <c r="G1307" s="248"/>
      <c r="H1307" s="249"/>
      <c r="I1307" s="262"/>
      <c r="J1307" s="262"/>
      <c r="K1307" s="217"/>
      <c r="L1307" s="220"/>
      <c r="M1307" s="220"/>
      <c r="N1307" s="220"/>
      <c r="O1307" s="220"/>
      <c r="P1307" s="210">
        <f t="shared" si="62"/>
        <v>1001</v>
      </c>
    </row>
    <row r="1308" spans="1:16" x14ac:dyDescent="0.2">
      <c r="A1308" s="216">
        <v>1308</v>
      </c>
      <c r="B1308" s="255">
        <v>78.430000000000007</v>
      </c>
      <c r="C1308" s="210">
        <f>'soust.uk.JMK př.č.2'!$O$75+'soust.uk.JMK př.č.2'!$P$75</f>
        <v>18172</v>
      </c>
      <c r="D1308" s="210">
        <f>'soust.uk.JMK př.č.2'!$L$75</f>
        <v>72</v>
      </c>
      <c r="E1308" s="210">
        <f t="shared" si="60"/>
        <v>3853</v>
      </c>
      <c r="F1308" s="210">
        <f t="shared" si="61"/>
        <v>2780</v>
      </c>
      <c r="G1308" s="248"/>
      <c r="H1308" s="249"/>
      <c r="I1308" s="262"/>
      <c r="J1308" s="262"/>
      <c r="K1308" s="217"/>
      <c r="L1308" s="220"/>
      <c r="M1308" s="220"/>
      <c r="N1308" s="220"/>
      <c r="O1308" s="220"/>
      <c r="P1308" s="210">
        <f t="shared" si="62"/>
        <v>1001</v>
      </c>
    </row>
    <row r="1309" spans="1:16" x14ac:dyDescent="0.2">
      <c r="A1309" s="216">
        <v>1309</v>
      </c>
      <c r="B1309" s="255">
        <v>78.44</v>
      </c>
      <c r="C1309" s="210">
        <f>'soust.uk.JMK př.č.2'!$O$75+'soust.uk.JMK př.č.2'!$P$75</f>
        <v>18172</v>
      </c>
      <c r="D1309" s="210">
        <f>'soust.uk.JMK př.č.2'!$L$75</f>
        <v>72</v>
      </c>
      <c r="E1309" s="210">
        <f t="shared" si="60"/>
        <v>3853</v>
      </c>
      <c r="F1309" s="210">
        <f t="shared" si="61"/>
        <v>2780</v>
      </c>
      <c r="G1309" s="248"/>
      <c r="H1309" s="249"/>
      <c r="I1309" s="262"/>
      <c r="J1309" s="262"/>
      <c r="K1309" s="217"/>
      <c r="L1309" s="220"/>
      <c r="M1309" s="220"/>
      <c r="N1309" s="220"/>
      <c r="O1309" s="220"/>
      <c r="P1309" s="210">
        <f t="shared" si="62"/>
        <v>1001</v>
      </c>
    </row>
    <row r="1310" spans="1:16" x14ac:dyDescent="0.2">
      <c r="A1310" s="216">
        <v>1310</v>
      </c>
      <c r="B1310" s="255">
        <v>78.45</v>
      </c>
      <c r="C1310" s="210">
        <f>'soust.uk.JMK př.č.2'!$O$75+'soust.uk.JMK př.č.2'!$P$75</f>
        <v>18172</v>
      </c>
      <c r="D1310" s="210">
        <f>'soust.uk.JMK př.č.2'!$L$75</f>
        <v>72</v>
      </c>
      <c r="E1310" s="210">
        <f t="shared" si="60"/>
        <v>3853</v>
      </c>
      <c r="F1310" s="210">
        <f t="shared" si="61"/>
        <v>2780</v>
      </c>
      <c r="G1310" s="248"/>
      <c r="H1310" s="249"/>
      <c r="I1310" s="262"/>
      <c r="J1310" s="262"/>
      <c r="K1310" s="217"/>
      <c r="L1310" s="220"/>
      <c r="M1310" s="220"/>
      <c r="N1310" s="220"/>
      <c r="O1310" s="220"/>
      <c r="P1310" s="210">
        <f t="shared" si="62"/>
        <v>1001</v>
      </c>
    </row>
    <row r="1311" spans="1:16" x14ac:dyDescent="0.2">
      <c r="A1311" s="216">
        <v>1311</v>
      </c>
      <c r="B1311" s="255">
        <v>78.45</v>
      </c>
      <c r="C1311" s="210">
        <f>'soust.uk.JMK př.č.2'!$O$75+'soust.uk.JMK př.č.2'!$P$75</f>
        <v>18172</v>
      </c>
      <c r="D1311" s="210">
        <f>'soust.uk.JMK př.č.2'!$L$75</f>
        <v>72</v>
      </c>
      <c r="E1311" s="210">
        <f t="shared" si="60"/>
        <v>3853</v>
      </c>
      <c r="F1311" s="210">
        <f t="shared" si="61"/>
        <v>2780</v>
      </c>
      <c r="G1311" s="248"/>
      <c r="H1311" s="249"/>
      <c r="I1311" s="262"/>
      <c r="J1311" s="262"/>
      <c r="K1311" s="217"/>
      <c r="L1311" s="220"/>
      <c r="M1311" s="220"/>
      <c r="N1311" s="220"/>
      <c r="O1311" s="220"/>
      <c r="P1311" s="210">
        <f t="shared" si="62"/>
        <v>1001</v>
      </c>
    </row>
    <row r="1312" spans="1:16" x14ac:dyDescent="0.2">
      <c r="A1312" s="216">
        <v>1312</v>
      </c>
      <c r="B1312" s="255">
        <v>78.459999999999994</v>
      </c>
      <c r="C1312" s="210">
        <f>'soust.uk.JMK př.č.2'!$O$75+'soust.uk.JMK př.č.2'!$P$75</f>
        <v>18172</v>
      </c>
      <c r="D1312" s="210">
        <f>'soust.uk.JMK př.č.2'!$L$75</f>
        <v>72</v>
      </c>
      <c r="E1312" s="210">
        <f t="shared" si="60"/>
        <v>3851</v>
      </c>
      <c r="F1312" s="210">
        <f t="shared" si="61"/>
        <v>2779</v>
      </c>
      <c r="G1312" s="248"/>
      <c r="H1312" s="249"/>
      <c r="I1312" s="262"/>
      <c r="J1312" s="262"/>
      <c r="K1312" s="217"/>
      <c r="L1312" s="220"/>
      <c r="M1312" s="220"/>
      <c r="N1312" s="220"/>
      <c r="O1312" s="220"/>
      <c r="P1312" s="210">
        <f t="shared" si="62"/>
        <v>1000</v>
      </c>
    </row>
    <row r="1313" spans="1:16" x14ac:dyDescent="0.2">
      <c r="A1313" s="216">
        <v>1313</v>
      </c>
      <c r="B1313" s="255">
        <v>78.47</v>
      </c>
      <c r="C1313" s="210">
        <f>'soust.uk.JMK př.č.2'!$O$75+'soust.uk.JMK př.č.2'!$P$75</f>
        <v>18172</v>
      </c>
      <c r="D1313" s="210">
        <f>'soust.uk.JMK př.č.2'!$L$75</f>
        <v>72</v>
      </c>
      <c r="E1313" s="210">
        <f t="shared" si="60"/>
        <v>3851</v>
      </c>
      <c r="F1313" s="210">
        <f t="shared" si="61"/>
        <v>2779</v>
      </c>
      <c r="G1313" s="248"/>
      <c r="H1313" s="249"/>
      <c r="I1313" s="262"/>
      <c r="J1313" s="262"/>
      <c r="K1313" s="217"/>
      <c r="L1313" s="220"/>
      <c r="M1313" s="220"/>
      <c r="N1313" s="220"/>
      <c r="O1313" s="220"/>
      <c r="P1313" s="210">
        <f t="shared" si="62"/>
        <v>1000</v>
      </c>
    </row>
    <row r="1314" spans="1:16" x14ac:dyDescent="0.2">
      <c r="A1314" s="216">
        <v>1314</v>
      </c>
      <c r="B1314" s="255">
        <v>78.48</v>
      </c>
      <c r="C1314" s="210">
        <f>'soust.uk.JMK př.č.2'!$O$75+'soust.uk.JMK př.č.2'!$P$75</f>
        <v>18172</v>
      </c>
      <c r="D1314" s="210">
        <f>'soust.uk.JMK př.č.2'!$L$75</f>
        <v>72</v>
      </c>
      <c r="E1314" s="210">
        <f t="shared" si="60"/>
        <v>3851</v>
      </c>
      <c r="F1314" s="210">
        <f t="shared" si="61"/>
        <v>2779</v>
      </c>
      <c r="G1314" s="248"/>
      <c r="H1314" s="249"/>
      <c r="I1314" s="262"/>
      <c r="J1314" s="262"/>
      <c r="K1314" s="217"/>
      <c r="L1314" s="220"/>
      <c r="M1314" s="220"/>
      <c r="N1314" s="220"/>
      <c r="O1314" s="220"/>
      <c r="P1314" s="210">
        <f t="shared" si="62"/>
        <v>1000</v>
      </c>
    </row>
    <row r="1315" spans="1:16" x14ac:dyDescent="0.2">
      <c r="A1315" s="216">
        <v>1315</v>
      </c>
      <c r="B1315" s="255">
        <v>78.489999999999995</v>
      </c>
      <c r="C1315" s="210">
        <f>'soust.uk.JMK př.č.2'!$O$75+'soust.uk.JMK př.č.2'!$P$75</f>
        <v>18172</v>
      </c>
      <c r="D1315" s="210">
        <f>'soust.uk.JMK př.č.2'!$L$75</f>
        <v>72</v>
      </c>
      <c r="E1315" s="210">
        <f t="shared" si="60"/>
        <v>3850</v>
      </c>
      <c r="F1315" s="210">
        <f t="shared" si="61"/>
        <v>2778</v>
      </c>
      <c r="G1315" s="248"/>
      <c r="H1315" s="249"/>
      <c r="I1315" s="262"/>
      <c r="J1315" s="262"/>
      <c r="K1315" s="217"/>
      <c r="L1315" s="220"/>
      <c r="M1315" s="220"/>
      <c r="N1315" s="220"/>
      <c r="O1315" s="220"/>
      <c r="P1315" s="210">
        <f t="shared" si="62"/>
        <v>1000</v>
      </c>
    </row>
    <row r="1316" spans="1:16" x14ac:dyDescent="0.2">
      <c r="A1316" s="216">
        <v>1316</v>
      </c>
      <c r="B1316" s="255">
        <v>78.5</v>
      </c>
      <c r="C1316" s="210">
        <f>'soust.uk.JMK př.č.2'!$O$75+'soust.uk.JMK př.č.2'!$P$75</f>
        <v>18172</v>
      </c>
      <c r="D1316" s="210">
        <f>'soust.uk.JMK př.č.2'!$L$75</f>
        <v>72</v>
      </c>
      <c r="E1316" s="210">
        <f t="shared" si="60"/>
        <v>3850</v>
      </c>
      <c r="F1316" s="210">
        <f t="shared" si="61"/>
        <v>2778</v>
      </c>
      <c r="G1316" s="248"/>
      <c r="H1316" s="249"/>
      <c r="I1316" s="262"/>
      <c r="J1316" s="262"/>
      <c r="K1316" s="217"/>
      <c r="L1316" s="220"/>
      <c r="M1316" s="220"/>
      <c r="N1316" s="220"/>
      <c r="O1316" s="220"/>
      <c r="P1316" s="210">
        <f t="shared" si="62"/>
        <v>1000</v>
      </c>
    </row>
    <row r="1317" spans="1:16" x14ac:dyDescent="0.2">
      <c r="A1317" s="216">
        <v>1317</v>
      </c>
      <c r="B1317" s="255">
        <v>78.510000000000005</v>
      </c>
      <c r="C1317" s="210">
        <f>'soust.uk.JMK př.č.2'!$O$75+'soust.uk.JMK př.č.2'!$P$75</f>
        <v>18172</v>
      </c>
      <c r="D1317" s="210">
        <f>'soust.uk.JMK př.č.2'!$L$75</f>
        <v>72</v>
      </c>
      <c r="E1317" s="210">
        <f t="shared" si="60"/>
        <v>3850</v>
      </c>
      <c r="F1317" s="210">
        <f t="shared" si="61"/>
        <v>2778</v>
      </c>
      <c r="G1317" s="248"/>
      <c r="H1317" s="249"/>
      <c r="I1317" s="262"/>
      <c r="J1317" s="262"/>
      <c r="K1317" s="217"/>
      <c r="L1317" s="220"/>
      <c r="M1317" s="220"/>
      <c r="N1317" s="220"/>
      <c r="O1317" s="220"/>
      <c r="P1317" s="210">
        <f t="shared" si="62"/>
        <v>1000</v>
      </c>
    </row>
    <row r="1318" spans="1:16" x14ac:dyDescent="0.2">
      <c r="A1318" s="216">
        <v>1318</v>
      </c>
      <c r="B1318" s="255">
        <v>78.510000000000005</v>
      </c>
      <c r="C1318" s="210">
        <f>'soust.uk.JMK př.č.2'!$O$75+'soust.uk.JMK př.č.2'!$P$75</f>
        <v>18172</v>
      </c>
      <c r="D1318" s="210">
        <f>'soust.uk.JMK př.č.2'!$L$75</f>
        <v>72</v>
      </c>
      <c r="E1318" s="210">
        <f t="shared" si="60"/>
        <v>3850</v>
      </c>
      <c r="F1318" s="210">
        <f t="shared" si="61"/>
        <v>2778</v>
      </c>
      <c r="G1318" s="248"/>
      <c r="H1318" s="249"/>
      <c r="I1318" s="262"/>
      <c r="J1318" s="262"/>
      <c r="K1318" s="217"/>
      <c r="L1318" s="220"/>
      <c r="M1318" s="220"/>
      <c r="N1318" s="220"/>
      <c r="O1318" s="220"/>
      <c r="P1318" s="210">
        <f t="shared" si="62"/>
        <v>1000</v>
      </c>
    </row>
    <row r="1319" spans="1:16" x14ac:dyDescent="0.2">
      <c r="A1319" s="216">
        <v>1319</v>
      </c>
      <c r="B1319" s="255">
        <v>78.52</v>
      </c>
      <c r="C1319" s="210">
        <f>'soust.uk.JMK př.č.2'!$O$75+'soust.uk.JMK př.č.2'!$P$75</f>
        <v>18172</v>
      </c>
      <c r="D1319" s="210">
        <f>'soust.uk.JMK př.č.2'!$L$75</f>
        <v>72</v>
      </c>
      <c r="E1319" s="210">
        <f t="shared" si="60"/>
        <v>3849</v>
      </c>
      <c r="F1319" s="210">
        <f t="shared" si="61"/>
        <v>2777</v>
      </c>
      <c r="G1319" s="248"/>
      <c r="H1319" s="249"/>
      <c r="I1319" s="262"/>
      <c r="J1319" s="262"/>
      <c r="K1319" s="217"/>
      <c r="L1319" s="220"/>
      <c r="M1319" s="220"/>
      <c r="N1319" s="220"/>
      <c r="O1319" s="220"/>
      <c r="P1319" s="210">
        <f t="shared" si="62"/>
        <v>1000</v>
      </c>
    </row>
    <row r="1320" spans="1:16" x14ac:dyDescent="0.2">
      <c r="A1320" s="216">
        <v>1320</v>
      </c>
      <c r="B1320" s="255">
        <v>78.53</v>
      </c>
      <c r="C1320" s="210">
        <f>'soust.uk.JMK př.č.2'!$O$75+'soust.uk.JMK př.č.2'!$P$75</f>
        <v>18172</v>
      </c>
      <c r="D1320" s="210">
        <f>'soust.uk.JMK př.č.2'!$L$75</f>
        <v>72</v>
      </c>
      <c r="E1320" s="210">
        <f t="shared" si="60"/>
        <v>3849</v>
      </c>
      <c r="F1320" s="210">
        <f t="shared" si="61"/>
        <v>2777</v>
      </c>
      <c r="G1320" s="248"/>
      <c r="H1320" s="249"/>
      <c r="I1320" s="262"/>
      <c r="J1320" s="262"/>
      <c r="K1320" s="217"/>
      <c r="L1320" s="220"/>
      <c r="M1320" s="220"/>
      <c r="N1320" s="220"/>
      <c r="O1320" s="220"/>
      <c r="P1320" s="210">
        <f t="shared" si="62"/>
        <v>1000</v>
      </c>
    </row>
    <row r="1321" spans="1:16" x14ac:dyDescent="0.2">
      <c r="A1321" s="216">
        <v>1321</v>
      </c>
      <c r="B1321" s="255">
        <v>78.540000000000006</v>
      </c>
      <c r="C1321" s="210">
        <f>'soust.uk.JMK př.č.2'!$O$75+'soust.uk.JMK př.č.2'!$P$75</f>
        <v>18172</v>
      </c>
      <c r="D1321" s="210">
        <f>'soust.uk.JMK př.č.2'!$L$75</f>
        <v>72</v>
      </c>
      <c r="E1321" s="210">
        <f t="shared" si="60"/>
        <v>3847</v>
      </c>
      <c r="F1321" s="210">
        <f t="shared" si="61"/>
        <v>2776</v>
      </c>
      <c r="G1321" s="248"/>
      <c r="H1321" s="249"/>
      <c r="I1321" s="262"/>
      <c r="J1321" s="262"/>
      <c r="K1321" s="217"/>
      <c r="L1321" s="220"/>
      <c r="M1321" s="220"/>
      <c r="N1321" s="220"/>
      <c r="O1321" s="220"/>
      <c r="P1321" s="210">
        <f t="shared" si="62"/>
        <v>999</v>
      </c>
    </row>
    <row r="1322" spans="1:16" x14ac:dyDescent="0.2">
      <c r="A1322" s="216">
        <v>1322</v>
      </c>
      <c r="B1322" s="255">
        <v>78.55</v>
      </c>
      <c r="C1322" s="210">
        <f>'soust.uk.JMK př.č.2'!$O$75+'soust.uk.JMK př.č.2'!$P$75</f>
        <v>18172</v>
      </c>
      <c r="D1322" s="210">
        <f>'soust.uk.JMK př.č.2'!$L$75</f>
        <v>72</v>
      </c>
      <c r="E1322" s="210">
        <f t="shared" si="60"/>
        <v>3847</v>
      </c>
      <c r="F1322" s="210">
        <f t="shared" si="61"/>
        <v>2776</v>
      </c>
      <c r="G1322" s="248"/>
      <c r="H1322" s="249"/>
      <c r="I1322" s="262"/>
      <c r="J1322" s="262"/>
      <c r="K1322" s="217"/>
      <c r="L1322" s="220"/>
      <c r="M1322" s="220"/>
      <c r="N1322" s="220"/>
      <c r="O1322" s="220"/>
      <c r="P1322" s="210">
        <f t="shared" si="62"/>
        <v>999</v>
      </c>
    </row>
    <row r="1323" spans="1:16" x14ac:dyDescent="0.2">
      <c r="A1323" s="216">
        <v>1323</v>
      </c>
      <c r="B1323" s="255">
        <v>78.56</v>
      </c>
      <c r="C1323" s="210">
        <f>'soust.uk.JMK př.č.2'!$O$75+'soust.uk.JMK př.č.2'!$P$75</f>
        <v>18172</v>
      </c>
      <c r="D1323" s="210">
        <f>'soust.uk.JMK př.č.2'!$L$75</f>
        <v>72</v>
      </c>
      <c r="E1323" s="210">
        <f t="shared" si="60"/>
        <v>3847</v>
      </c>
      <c r="F1323" s="210">
        <f t="shared" si="61"/>
        <v>2776</v>
      </c>
      <c r="G1323" s="248"/>
      <c r="H1323" s="249"/>
      <c r="I1323" s="262"/>
      <c r="J1323" s="262"/>
      <c r="K1323" s="217"/>
      <c r="L1323" s="220"/>
      <c r="M1323" s="220"/>
      <c r="N1323" s="220"/>
      <c r="O1323" s="220"/>
      <c r="P1323" s="210">
        <f t="shared" si="62"/>
        <v>999</v>
      </c>
    </row>
    <row r="1324" spans="1:16" x14ac:dyDescent="0.2">
      <c r="A1324" s="216">
        <v>1324</v>
      </c>
      <c r="B1324" s="255">
        <v>78.569999999999993</v>
      </c>
      <c r="C1324" s="210">
        <f>'soust.uk.JMK př.č.2'!$O$75+'soust.uk.JMK př.č.2'!$P$75</f>
        <v>18172</v>
      </c>
      <c r="D1324" s="210">
        <f>'soust.uk.JMK př.č.2'!$L$75</f>
        <v>72</v>
      </c>
      <c r="E1324" s="210">
        <f t="shared" si="60"/>
        <v>3846</v>
      </c>
      <c r="F1324" s="210">
        <f t="shared" si="61"/>
        <v>2775</v>
      </c>
      <c r="G1324" s="248"/>
      <c r="H1324" s="249"/>
      <c r="I1324" s="262"/>
      <c r="J1324" s="262"/>
      <c r="K1324" s="217"/>
      <c r="L1324" s="220"/>
      <c r="M1324" s="220"/>
      <c r="N1324" s="220"/>
      <c r="O1324" s="220"/>
      <c r="P1324" s="210">
        <f t="shared" si="62"/>
        <v>999</v>
      </c>
    </row>
    <row r="1325" spans="1:16" x14ac:dyDescent="0.2">
      <c r="A1325" s="216">
        <v>1325</v>
      </c>
      <c r="B1325" s="255">
        <v>78.569999999999993</v>
      </c>
      <c r="C1325" s="210">
        <f>'soust.uk.JMK př.č.2'!$O$75+'soust.uk.JMK př.č.2'!$P$75</f>
        <v>18172</v>
      </c>
      <c r="D1325" s="210">
        <f>'soust.uk.JMK př.č.2'!$L$75</f>
        <v>72</v>
      </c>
      <c r="E1325" s="210">
        <f t="shared" si="60"/>
        <v>3846</v>
      </c>
      <c r="F1325" s="210">
        <f t="shared" si="61"/>
        <v>2775</v>
      </c>
      <c r="G1325" s="248"/>
      <c r="H1325" s="249"/>
      <c r="I1325" s="262"/>
      <c r="J1325" s="262"/>
      <c r="K1325" s="217"/>
      <c r="L1325" s="220"/>
      <c r="M1325" s="220"/>
      <c r="N1325" s="220"/>
      <c r="O1325" s="220"/>
      <c r="P1325" s="210">
        <f t="shared" si="62"/>
        <v>999</v>
      </c>
    </row>
    <row r="1326" spans="1:16" x14ac:dyDescent="0.2">
      <c r="A1326" s="216">
        <v>1326</v>
      </c>
      <c r="B1326" s="255">
        <v>78.58</v>
      </c>
      <c r="C1326" s="210">
        <f>'soust.uk.JMK př.č.2'!$O$75+'soust.uk.JMK př.č.2'!$P$75</f>
        <v>18172</v>
      </c>
      <c r="D1326" s="210">
        <f>'soust.uk.JMK př.č.2'!$L$75</f>
        <v>72</v>
      </c>
      <c r="E1326" s="210">
        <f t="shared" si="60"/>
        <v>3846</v>
      </c>
      <c r="F1326" s="210">
        <f t="shared" si="61"/>
        <v>2775</v>
      </c>
      <c r="G1326" s="248"/>
      <c r="H1326" s="249"/>
      <c r="I1326" s="262"/>
      <c r="J1326" s="262"/>
      <c r="K1326" s="217"/>
      <c r="L1326" s="220"/>
      <c r="M1326" s="220"/>
      <c r="N1326" s="220"/>
      <c r="O1326" s="220"/>
      <c r="P1326" s="210">
        <f t="shared" si="62"/>
        <v>999</v>
      </c>
    </row>
    <row r="1327" spans="1:16" x14ac:dyDescent="0.2">
      <c r="A1327" s="216">
        <v>1327</v>
      </c>
      <c r="B1327" s="255">
        <v>78.59</v>
      </c>
      <c r="C1327" s="210">
        <f>'soust.uk.JMK př.č.2'!$O$75+'soust.uk.JMK př.č.2'!$P$75</f>
        <v>18172</v>
      </c>
      <c r="D1327" s="210">
        <f>'soust.uk.JMK př.č.2'!$L$75</f>
        <v>72</v>
      </c>
      <c r="E1327" s="210">
        <f t="shared" si="60"/>
        <v>3846</v>
      </c>
      <c r="F1327" s="210">
        <f t="shared" si="61"/>
        <v>2775</v>
      </c>
      <c r="G1327" s="248"/>
      <c r="H1327" s="249"/>
      <c r="I1327" s="262"/>
      <c r="J1327" s="262"/>
      <c r="K1327" s="217"/>
      <c r="L1327" s="220"/>
      <c r="M1327" s="220"/>
      <c r="N1327" s="220"/>
      <c r="O1327" s="220"/>
      <c r="P1327" s="210">
        <f t="shared" si="62"/>
        <v>999</v>
      </c>
    </row>
    <row r="1328" spans="1:16" x14ac:dyDescent="0.2">
      <c r="A1328" s="216">
        <v>1328</v>
      </c>
      <c r="B1328" s="255">
        <v>78.599999999999994</v>
      </c>
      <c r="C1328" s="210">
        <f>'soust.uk.JMK př.č.2'!$O$75+'soust.uk.JMK př.č.2'!$P$75</f>
        <v>18172</v>
      </c>
      <c r="D1328" s="210">
        <f>'soust.uk.JMK př.č.2'!$L$75</f>
        <v>72</v>
      </c>
      <c r="E1328" s="210">
        <f t="shared" si="60"/>
        <v>3845</v>
      </c>
      <c r="F1328" s="210">
        <f t="shared" si="61"/>
        <v>2774</v>
      </c>
      <c r="G1328" s="248"/>
      <c r="H1328" s="249"/>
      <c r="I1328" s="262"/>
      <c r="J1328" s="262"/>
      <c r="K1328" s="217"/>
      <c r="L1328" s="220"/>
      <c r="M1328" s="220"/>
      <c r="N1328" s="220"/>
      <c r="O1328" s="220"/>
      <c r="P1328" s="210">
        <f t="shared" si="62"/>
        <v>999</v>
      </c>
    </row>
    <row r="1329" spans="1:16" x14ac:dyDescent="0.2">
      <c r="A1329" s="216">
        <v>1329</v>
      </c>
      <c r="B1329" s="255">
        <v>78.61</v>
      </c>
      <c r="C1329" s="210">
        <f>'soust.uk.JMK př.č.2'!$O$75+'soust.uk.JMK př.č.2'!$P$75</f>
        <v>18172</v>
      </c>
      <c r="D1329" s="210">
        <f>'soust.uk.JMK př.č.2'!$L$75</f>
        <v>72</v>
      </c>
      <c r="E1329" s="210">
        <f t="shared" si="60"/>
        <v>3845</v>
      </c>
      <c r="F1329" s="210">
        <f t="shared" si="61"/>
        <v>2774</v>
      </c>
      <c r="G1329" s="248"/>
      <c r="H1329" s="249"/>
      <c r="I1329" s="262"/>
      <c r="J1329" s="262"/>
      <c r="K1329" s="217"/>
      <c r="L1329" s="220"/>
      <c r="M1329" s="220"/>
      <c r="N1329" s="220"/>
      <c r="O1329" s="220"/>
      <c r="P1329" s="210">
        <f t="shared" si="62"/>
        <v>999</v>
      </c>
    </row>
    <row r="1330" spans="1:16" x14ac:dyDescent="0.2">
      <c r="A1330" s="216">
        <v>1330</v>
      </c>
      <c r="B1330" s="255">
        <v>78.62</v>
      </c>
      <c r="C1330" s="210">
        <f>'soust.uk.JMK př.č.2'!$O$75+'soust.uk.JMK př.č.2'!$P$75</f>
        <v>18172</v>
      </c>
      <c r="D1330" s="210">
        <f>'soust.uk.JMK př.č.2'!$L$75</f>
        <v>72</v>
      </c>
      <c r="E1330" s="210">
        <f t="shared" si="60"/>
        <v>3845</v>
      </c>
      <c r="F1330" s="210">
        <f t="shared" si="61"/>
        <v>2774</v>
      </c>
      <c r="G1330" s="248"/>
      <c r="H1330" s="249"/>
      <c r="I1330" s="262"/>
      <c r="J1330" s="262"/>
      <c r="K1330" s="217"/>
      <c r="L1330" s="220"/>
      <c r="M1330" s="220"/>
      <c r="N1330" s="220"/>
      <c r="O1330" s="220"/>
      <c r="P1330" s="210">
        <f t="shared" si="62"/>
        <v>999</v>
      </c>
    </row>
    <row r="1331" spans="1:16" x14ac:dyDescent="0.2">
      <c r="A1331" s="216">
        <v>1331</v>
      </c>
      <c r="B1331" s="255">
        <v>78.62</v>
      </c>
      <c r="C1331" s="210">
        <f>'soust.uk.JMK př.č.2'!$O$75+'soust.uk.JMK př.č.2'!$P$75</f>
        <v>18172</v>
      </c>
      <c r="D1331" s="210">
        <f>'soust.uk.JMK př.č.2'!$L$75</f>
        <v>72</v>
      </c>
      <c r="E1331" s="210">
        <f t="shared" si="60"/>
        <v>3845</v>
      </c>
      <c r="F1331" s="210">
        <f t="shared" si="61"/>
        <v>2774</v>
      </c>
      <c r="G1331" s="248"/>
      <c r="H1331" s="249"/>
      <c r="I1331" s="262"/>
      <c r="J1331" s="262"/>
      <c r="K1331" s="217"/>
      <c r="L1331" s="220"/>
      <c r="M1331" s="220"/>
      <c r="N1331" s="220"/>
      <c r="O1331" s="220"/>
      <c r="P1331" s="210">
        <f t="shared" si="62"/>
        <v>999</v>
      </c>
    </row>
    <row r="1332" spans="1:16" x14ac:dyDescent="0.2">
      <c r="A1332" s="216">
        <v>1332</v>
      </c>
      <c r="B1332" s="255">
        <v>78.63</v>
      </c>
      <c r="C1332" s="210">
        <f>'soust.uk.JMK př.č.2'!$O$75+'soust.uk.JMK př.č.2'!$P$75</f>
        <v>18172</v>
      </c>
      <c r="D1332" s="210">
        <f>'soust.uk.JMK př.č.2'!$L$75</f>
        <v>72</v>
      </c>
      <c r="E1332" s="210">
        <f t="shared" si="60"/>
        <v>3843</v>
      </c>
      <c r="F1332" s="210">
        <f t="shared" si="61"/>
        <v>2773</v>
      </c>
      <c r="G1332" s="248"/>
      <c r="H1332" s="249"/>
      <c r="I1332" s="262"/>
      <c r="J1332" s="262"/>
      <c r="K1332" s="217"/>
      <c r="L1332" s="220"/>
      <c r="M1332" s="220"/>
      <c r="N1332" s="220"/>
      <c r="O1332" s="220"/>
      <c r="P1332" s="210">
        <f t="shared" si="62"/>
        <v>998</v>
      </c>
    </row>
    <row r="1333" spans="1:16" x14ac:dyDescent="0.2">
      <c r="A1333" s="216">
        <v>1333</v>
      </c>
      <c r="B1333" s="255">
        <v>78.64</v>
      </c>
      <c r="C1333" s="210">
        <f>'soust.uk.JMK př.č.2'!$O$75+'soust.uk.JMK př.č.2'!$P$75</f>
        <v>18172</v>
      </c>
      <c r="D1333" s="210">
        <f>'soust.uk.JMK př.č.2'!$L$75</f>
        <v>72</v>
      </c>
      <c r="E1333" s="210">
        <f t="shared" si="60"/>
        <v>3843</v>
      </c>
      <c r="F1333" s="210">
        <f t="shared" si="61"/>
        <v>2773</v>
      </c>
      <c r="G1333" s="248"/>
      <c r="H1333" s="249"/>
      <c r="I1333" s="262"/>
      <c r="J1333" s="262"/>
      <c r="K1333" s="217"/>
      <c r="L1333" s="220"/>
      <c r="M1333" s="220"/>
      <c r="N1333" s="220"/>
      <c r="O1333" s="220"/>
      <c r="P1333" s="210">
        <f t="shared" si="62"/>
        <v>998</v>
      </c>
    </row>
    <row r="1334" spans="1:16" x14ac:dyDescent="0.2">
      <c r="A1334" s="216">
        <v>1334</v>
      </c>
      <c r="B1334" s="255">
        <v>78.650000000000006</v>
      </c>
      <c r="C1334" s="210">
        <f>'soust.uk.JMK př.č.2'!$O$75+'soust.uk.JMK př.č.2'!$P$75</f>
        <v>18172</v>
      </c>
      <c r="D1334" s="210">
        <f>'soust.uk.JMK př.č.2'!$L$75</f>
        <v>72</v>
      </c>
      <c r="E1334" s="210">
        <f t="shared" si="60"/>
        <v>3843</v>
      </c>
      <c r="F1334" s="210">
        <f t="shared" si="61"/>
        <v>2773</v>
      </c>
      <c r="G1334" s="248"/>
      <c r="H1334" s="249"/>
      <c r="I1334" s="262"/>
      <c r="J1334" s="262"/>
      <c r="K1334" s="217"/>
      <c r="L1334" s="220"/>
      <c r="M1334" s="220"/>
      <c r="N1334" s="220"/>
      <c r="O1334" s="220"/>
      <c r="P1334" s="210">
        <f t="shared" si="62"/>
        <v>998</v>
      </c>
    </row>
    <row r="1335" spans="1:16" x14ac:dyDescent="0.2">
      <c r="A1335" s="216">
        <v>1335</v>
      </c>
      <c r="B1335" s="255">
        <v>78.66</v>
      </c>
      <c r="C1335" s="210">
        <f>'soust.uk.JMK př.č.2'!$O$75+'soust.uk.JMK př.č.2'!$P$75</f>
        <v>18172</v>
      </c>
      <c r="D1335" s="210">
        <f>'soust.uk.JMK př.č.2'!$L$75</f>
        <v>72</v>
      </c>
      <c r="E1335" s="210">
        <f t="shared" si="60"/>
        <v>3842</v>
      </c>
      <c r="F1335" s="210">
        <f t="shared" si="61"/>
        <v>2772</v>
      </c>
      <c r="G1335" s="248"/>
      <c r="H1335" s="249"/>
      <c r="I1335" s="262"/>
      <c r="J1335" s="262"/>
      <c r="K1335" s="217"/>
      <c r="L1335" s="220"/>
      <c r="M1335" s="220"/>
      <c r="N1335" s="220"/>
      <c r="O1335" s="220"/>
      <c r="P1335" s="210">
        <f t="shared" si="62"/>
        <v>998</v>
      </c>
    </row>
    <row r="1336" spans="1:16" x14ac:dyDescent="0.2">
      <c r="A1336" s="216">
        <v>1336</v>
      </c>
      <c r="B1336" s="255">
        <v>78.67</v>
      </c>
      <c r="C1336" s="210">
        <f>'soust.uk.JMK př.č.2'!$O$75+'soust.uk.JMK př.č.2'!$P$75</f>
        <v>18172</v>
      </c>
      <c r="D1336" s="210">
        <f>'soust.uk.JMK př.č.2'!$L$75</f>
        <v>72</v>
      </c>
      <c r="E1336" s="210">
        <f t="shared" si="60"/>
        <v>3842</v>
      </c>
      <c r="F1336" s="210">
        <f t="shared" si="61"/>
        <v>2772</v>
      </c>
      <c r="G1336" s="248"/>
      <c r="H1336" s="249"/>
      <c r="I1336" s="262"/>
      <c r="J1336" s="262"/>
      <c r="K1336" s="217"/>
      <c r="L1336" s="220"/>
      <c r="M1336" s="220"/>
      <c r="N1336" s="220"/>
      <c r="O1336" s="220"/>
      <c r="P1336" s="210">
        <f t="shared" si="62"/>
        <v>998</v>
      </c>
    </row>
    <row r="1337" spans="1:16" x14ac:dyDescent="0.2">
      <c r="A1337" s="216">
        <v>1337</v>
      </c>
      <c r="B1337" s="255">
        <v>78.67</v>
      </c>
      <c r="C1337" s="210">
        <f>'soust.uk.JMK př.č.2'!$O$75+'soust.uk.JMK př.č.2'!$P$75</f>
        <v>18172</v>
      </c>
      <c r="D1337" s="210">
        <f>'soust.uk.JMK př.č.2'!$L$75</f>
        <v>72</v>
      </c>
      <c r="E1337" s="210">
        <f t="shared" si="60"/>
        <v>3842</v>
      </c>
      <c r="F1337" s="210">
        <f t="shared" si="61"/>
        <v>2772</v>
      </c>
      <c r="G1337" s="248"/>
      <c r="H1337" s="249"/>
      <c r="I1337" s="262"/>
      <c r="J1337" s="262"/>
      <c r="K1337" s="217"/>
      <c r="L1337" s="220"/>
      <c r="M1337" s="220"/>
      <c r="N1337" s="220"/>
      <c r="O1337" s="220"/>
      <c r="P1337" s="210">
        <f t="shared" si="62"/>
        <v>998</v>
      </c>
    </row>
    <row r="1338" spans="1:16" x14ac:dyDescent="0.2">
      <c r="A1338" s="216">
        <v>1338</v>
      </c>
      <c r="B1338" s="255">
        <v>78.680000000000007</v>
      </c>
      <c r="C1338" s="210">
        <f>'soust.uk.JMK př.č.2'!$O$75+'soust.uk.JMK př.č.2'!$P$75</f>
        <v>18172</v>
      </c>
      <c r="D1338" s="210">
        <f>'soust.uk.JMK př.č.2'!$L$75</f>
        <v>72</v>
      </c>
      <c r="E1338" s="210">
        <f t="shared" si="60"/>
        <v>3842</v>
      </c>
      <c r="F1338" s="210">
        <f t="shared" si="61"/>
        <v>2772</v>
      </c>
      <c r="G1338" s="248"/>
      <c r="H1338" s="249"/>
      <c r="I1338" s="262"/>
      <c r="J1338" s="262"/>
      <c r="K1338" s="217"/>
      <c r="L1338" s="220"/>
      <c r="M1338" s="220"/>
      <c r="N1338" s="220"/>
      <c r="O1338" s="220"/>
      <c r="P1338" s="210">
        <f t="shared" si="62"/>
        <v>998</v>
      </c>
    </row>
    <row r="1339" spans="1:16" x14ac:dyDescent="0.2">
      <c r="A1339" s="216">
        <v>1339</v>
      </c>
      <c r="B1339" s="255">
        <v>78.69</v>
      </c>
      <c r="C1339" s="210">
        <f>'soust.uk.JMK př.č.2'!$O$75+'soust.uk.JMK př.č.2'!$P$75</f>
        <v>18172</v>
      </c>
      <c r="D1339" s="210">
        <f>'soust.uk.JMK př.č.2'!$L$75</f>
        <v>72</v>
      </c>
      <c r="E1339" s="210">
        <f t="shared" si="60"/>
        <v>3841</v>
      </c>
      <c r="F1339" s="210">
        <f t="shared" si="61"/>
        <v>2771</v>
      </c>
      <c r="G1339" s="248"/>
      <c r="H1339" s="249"/>
      <c r="I1339" s="262"/>
      <c r="J1339" s="262"/>
      <c r="K1339" s="217"/>
      <c r="L1339" s="220"/>
      <c r="M1339" s="220"/>
      <c r="N1339" s="220"/>
      <c r="O1339" s="220"/>
      <c r="P1339" s="210">
        <f t="shared" si="62"/>
        <v>998</v>
      </c>
    </row>
    <row r="1340" spans="1:16" x14ac:dyDescent="0.2">
      <c r="A1340" s="216">
        <v>1340</v>
      </c>
      <c r="B1340" s="255">
        <v>78.7</v>
      </c>
      <c r="C1340" s="210">
        <f>'soust.uk.JMK př.č.2'!$O$75+'soust.uk.JMK př.č.2'!$P$75</f>
        <v>18172</v>
      </c>
      <c r="D1340" s="210">
        <f>'soust.uk.JMK př.č.2'!$L$75</f>
        <v>72</v>
      </c>
      <c r="E1340" s="210">
        <f t="shared" si="60"/>
        <v>3841</v>
      </c>
      <c r="F1340" s="210">
        <f t="shared" si="61"/>
        <v>2771</v>
      </c>
      <c r="G1340" s="248"/>
      <c r="H1340" s="249"/>
      <c r="I1340" s="262"/>
      <c r="J1340" s="262"/>
      <c r="K1340" s="217"/>
      <c r="L1340" s="220"/>
      <c r="M1340" s="220"/>
      <c r="N1340" s="220"/>
      <c r="O1340" s="220"/>
      <c r="P1340" s="210">
        <f t="shared" si="62"/>
        <v>998</v>
      </c>
    </row>
    <row r="1341" spans="1:16" x14ac:dyDescent="0.2">
      <c r="A1341" s="216">
        <v>1341</v>
      </c>
      <c r="B1341" s="255">
        <v>78.709999999999994</v>
      </c>
      <c r="C1341" s="210">
        <f>'soust.uk.JMK př.č.2'!$O$75+'soust.uk.JMK př.č.2'!$P$75</f>
        <v>18172</v>
      </c>
      <c r="D1341" s="210">
        <f>'soust.uk.JMK př.č.2'!$L$75</f>
        <v>72</v>
      </c>
      <c r="E1341" s="210">
        <f t="shared" si="60"/>
        <v>3839</v>
      </c>
      <c r="F1341" s="210">
        <f t="shared" si="61"/>
        <v>2770</v>
      </c>
      <c r="G1341" s="248"/>
      <c r="H1341" s="249"/>
      <c r="I1341" s="262"/>
      <c r="J1341" s="262"/>
      <c r="K1341" s="217"/>
      <c r="L1341" s="220"/>
      <c r="M1341" s="220"/>
      <c r="N1341" s="220"/>
      <c r="O1341" s="220"/>
      <c r="P1341" s="210">
        <f t="shared" si="62"/>
        <v>997</v>
      </c>
    </row>
    <row r="1342" spans="1:16" x14ac:dyDescent="0.2">
      <c r="A1342" s="216">
        <v>1342</v>
      </c>
      <c r="B1342" s="255">
        <v>78.709999999999994</v>
      </c>
      <c r="C1342" s="210">
        <f>'soust.uk.JMK př.č.2'!$O$75+'soust.uk.JMK př.č.2'!$P$75</f>
        <v>18172</v>
      </c>
      <c r="D1342" s="210">
        <f>'soust.uk.JMK př.č.2'!$L$75</f>
        <v>72</v>
      </c>
      <c r="E1342" s="210">
        <f t="shared" si="60"/>
        <v>3839</v>
      </c>
      <c r="F1342" s="210">
        <f t="shared" si="61"/>
        <v>2770</v>
      </c>
      <c r="G1342" s="248"/>
      <c r="H1342" s="249"/>
      <c r="I1342" s="262"/>
      <c r="J1342" s="262"/>
      <c r="K1342" s="217"/>
      <c r="L1342" s="220"/>
      <c r="M1342" s="220"/>
      <c r="N1342" s="220"/>
      <c r="O1342" s="220"/>
      <c r="P1342" s="210">
        <f t="shared" si="62"/>
        <v>997</v>
      </c>
    </row>
    <row r="1343" spans="1:16" x14ac:dyDescent="0.2">
      <c r="A1343" s="216">
        <v>1343</v>
      </c>
      <c r="B1343" s="255">
        <v>78.72</v>
      </c>
      <c r="C1343" s="210">
        <f>'soust.uk.JMK př.č.2'!$O$75+'soust.uk.JMK př.č.2'!$P$75</f>
        <v>18172</v>
      </c>
      <c r="D1343" s="210">
        <f>'soust.uk.JMK př.č.2'!$L$75</f>
        <v>72</v>
      </c>
      <c r="E1343" s="210">
        <f t="shared" si="60"/>
        <v>3839</v>
      </c>
      <c r="F1343" s="210">
        <f t="shared" si="61"/>
        <v>2770</v>
      </c>
      <c r="G1343" s="248"/>
      <c r="H1343" s="249"/>
      <c r="I1343" s="262"/>
      <c r="J1343" s="262"/>
      <c r="K1343" s="217"/>
      <c r="L1343" s="220"/>
      <c r="M1343" s="220"/>
      <c r="N1343" s="220"/>
      <c r="O1343" s="220"/>
      <c r="P1343" s="210">
        <f t="shared" si="62"/>
        <v>997</v>
      </c>
    </row>
    <row r="1344" spans="1:16" x14ac:dyDescent="0.2">
      <c r="A1344" s="216">
        <v>1344</v>
      </c>
      <c r="B1344" s="255">
        <v>78.73</v>
      </c>
      <c r="C1344" s="210">
        <f>'soust.uk.JMK př.č.2'!$O$75+'soust.uk.JMK př.č.2'!$P$75</f>
        <v>18172</v>
      </c>
      <c r="D1344" s="210">
        <f>'soust.uk.JMK př.č.2'!$L$75</f>
        <v>72</v>
      </c>
      <c r="E1344" s="210">
        <f t="shared" si="60"/>
        <v>3839</v>
      </c>
      <c r="F1344" s="210">
        <f t="shared" si="61"/>
        <v>2770</v>
      </c>
      <c r="G1344" s="248"/>
      <c r="H1344" s="249"/>
      <c r="I1344" s="262"/>
      <c r="J1344" s="262"/>
      <c r="K1344" s="217"/>
      <c r="L1344" s="220"/>
      <c r="M1344" s="220"/>
      <c r="N1344" s="220"/>
      <c r="O1344" s="220"/>
      <c r="P1344" s="210">
        <f t="shared" si="62"/>
        <v>997</v>
      </c>
    </row>
    <row r="1345" spans="1:16" x14ac:dyDescent="0.2">
      <c r="A1345" s="216">
        <v>1345</v>
      </c>
      <c r="B1345" s="255">
        <v>78.739999999999995</v>
      </c>
      <c r="C1345" s="210">
        <f>'soust.uk.JMK př.č.2'!$O$75+'soust.uk.JMK př.č.2'!$P$75</f>
        <v>18172</v>
      </c>
      <c r="D1345" s="210">
        <f>'soust.uk.JMK př.č.2'!$L$75</f>
        <v>72</v>
      </c>
      <c r="E1345" s="210">
        <f t="shared" si="60"/>
        <v>3838</v>
      </c>
      <c r="F1345" s="210">
        <f t="shared" si="61"/>
        <v>2769</v>
      </c>
      <c r="G1345" s="248"/>
      <c r="H1345" s="249"/>
      <c r="I1345" s="262"/>
      <c r="J1345" s="262"/>
      <c r="K1345" s="217"/>
      <c r="L1345" s="220"/>
      <c r="M1345" s="220"/>
      <c r="N1345" s="220"/>
      <c r="O1345" s="220"/>
      <c r="P1345" s="210">
        <f t="shared" si="62"/>
        <v>997</v>
      </c>
    </row>
    <row r="1346" spans="1:16" x14ac:dyDescent="0.2">
      <c r="A1346" s="216">
        <v>1346</v>
      </c>
      <c r="B1346" s="255">
        <v>78.75</v>
      </c>
      <c r="C1346" s="210">
        <f>'soust.uk.JMK př.č.2'!$O$75+'soust.uk.JMK př.č.2'!$P$75</f>
        <v>18172</v>
      </c>
      <c r="D1346" s="210">
        <f>'soust.uk.JMK př.č.2'!$L$75</f>
        <v>72</v>
      </c>
      <c r="E1346" s="210">
        <f t="shared" si="60"/>
        <v>3838</v>
      </c>
      <c r="F1346" s="210">
        <f t="shared" si="61"/>
        <v>2769</v>
      </c>
      <c r="G1346" s="248"/>
      <c r="H1346" s="249"/>
      <c r="I1346" s="262"/>
      <c r="J1346" s="262"/>
      <c r="K1346" s="217"/>
      <c r="L1346" s="220"/>
      <c r="M1346" s="220"/>
      <c r="N1346" s="220"/>
      <c r="O1346" s="220"/>
      <c r="P1346" s="210">
        <f t="shared" si="62"/>
        <v>997</v>
      </c>
    </row>
    <row r="1347" spans="1:16" x14ac:dyDescent="0.2">
      <c r="A1347" s="216">
        <v>1347</v>
      </c>
      <c r="B1347" s="255">
        <v>78.75</v>
      </c>
      <c r="C1347" s="210">
        <f>'soust.uk.JMK př.č.2'!$O$75+'soust.uk.JMK př.č.2'!$P$75</f>
        <v>18172</v>
      </c>
      <c r="D1347" s="210">
        <f>'soust.uk.JMK př.č.2'!$L$75</f>
        <v>72</v>
      </c>
      <c r="E1347" s="210">
        <f t="shared" si="60"/>
        <v>3838</v>
      </c>
      <c r="F1347" s="210">
        <f t="shared" si="61"/>
        <v>2769</v>
      </c>
      <c r="G1347" s="248"/>
      <c r="H1347" s="249"/>
      <c r="I1347" s="262"/>
      <c r="J1347" s="262"/>
      <c r="K1347" s="217"/>
      <c r="L1347" s="220"/>
      <c r="M1347" s="220"/>
      <c r="N1347" s="220"/>
      <c r="O1347" s="220"/>
      <c r="P1347" s="210">
        <f t="shared" si="62"/>
        <v>997</v>
      </c>
    </row>
    <row r="1348" spans="1:16" x14ac:dyDescent="0.2">
      <c r="A1348" s="216">
        <v>1348</v>
      </c>
      <c r="B1348" s="255">
        <v>78.760000000000005</v>
      </c>
      <c r="C1348" s="210">
        <f>'soust.uk.JMK př.č.2'!$O$75+'soust.uk.JMK př.č.2'!$P$75</f>
        <v>18172</v>
      </c>
      <c r="D1348" s="210">
        <f>'soust.uk.JMK př.č.2'!$L$75</f>
        <v>72</v>
      </c>
      <c r="E1348" s="210">
        <f t="shared" si="60"/>
        <v>3838</v>
      </c>
      <c r="F1348" s="210">
        <f t="shared" si="61"/>
        <v>2769</v>
      </c>
      <c r="G1348" s="248"/>
      <c r="H1348" s="249"/>
      <c r="I1348" s="262"/>
      <c r="J1348" s="262"/>
      <c r="K1348" s="217"/>
      <c r="L1348" s="220"/>
      <c r="M1348" s="220"/>
      <c r="N1348" s="220"/>
      <c r="O1348" s="220"/>
      <c r="P1348" s="210">
        <f t="shared" si="62"/>
        <v>997</v>
      </c>
    </row>
    <row r="1349" spans="1:16" x14ac:dyDescent="0.2">
      <c r="A1349" s="216">
        <v>1349</v>
      </c>
      <c r="B1349" s="255">
        <v>78.77</v>
      </c>
      <c r="C1349" s="210">
        <f>'soust.uk.JMK př.č.2'!$O$75+'soust.uk.JMK př.č.2'!$P$75</f>
        <v>18172</v>
      </c>
      <c r="D1349" s="210">
        <f>'soust.uk.JMK př.č.2'!$L$75</f>
        <v>72</v>
      </c>
      <c r="E1349" s="210">
        <f t="shared" si="60"/>
        <v>3836</v>
      </c>
      <c r="F1349" s="210">
        <f t="shared" si="61"/>
        <v>2768</v>
      </c>
      <c r="G1349" s="248"/>
      <c r="H1349" s="249"/>
      <c r="I1349" s="262"/>
      <c r="J1349" s="262"/>
      <c r="K1349" s="217"/>
      <c r="L1349" s="220"/>
      <c r="M1349" s="220"/>
      <c r="N1349" s="220"/>
      <c r="O1349" s="220"/>
      <c r="P1349" s="210">
        <f t="shared" si="62"/>
        <v>996</v>
      </c>
    </row>
    <row r="1350" spans="1:16" x14ac:dyDescent="0.2">
      <c r="A1350" s="216">
        <v>1350</v>
      </c>
      <c r="B1350" s="255">
        <v>78.78</v>
      </c>
      <c r="C1350" s="210">
        <f>'soust.uk.JMK př.č.2'!$O$75+'soust.uk.JMK př.č.2'!$P$75</f>
        <v>18172</v>
      </c>
      <c r="D1350" s="210">
        <f>'soust.uk.JMK př.č.2'!$L$75</f>
        <v>72</v>
      </c>
      <c r="E1350" s="210">
        <f t="shared" si="60"/>
        <v>3836</v>
      </c>
      <c r="F1350" s="210">
        <f t="shared" si="61"/>
        <v>2768</v>
      </c>
      <c r="G1350" s="248"/>
      <c r="H1350" s="249"/>
      <c r="I1350" s="262"/>
      <c r="J1350" s="262"/>
      <c r="K1350" s="217"/>
      <c r="L1350" s="220"/>
      <c r="M1350" s="220"/>
      <c r="N1350" s="220"/>
      <c r="O1350" s="220"/>
      <c r="P1350" s="210">
        <f t="shared" si="62"/>
        <v>996</v>
      </c>
    </row>
    <row r="1351" spans="1:16" x14ac:dyDescent="0.2">
      <c r="A1351" s="216">
        <v>1351</v>
      </c>
      <c r="B1351" s="255">
        <v>78.790000000000006</v>
      </c>
      <c r="C1351" s="210">
        <f>'soust.uk.JMK př.č.2'!$O$75+'soust.uk.JMK př.č.2'!$P$75</f>
        <v>18172</v>
      </c>
      <c r="D1351" s="210">
        <f>'soust.uk.JMK př.č.2'!$L$75</f>
        <v>72</v>
      </c>
      <c r="E1351" s="210">
        <f t="shared" si="60"/>
        <v>3836</v>
      </c>
      <c r="F1351" s="210">
        <f t="shared" si="61"/>
        <v>2768</v>
      </c>
      <c r="G1351" s="248"/>
      <c r="H1351" s="249"/>
      <c r="I1351" s="262"/>
      <c r="J1351" s="262"/>
      <c r="K1351" s="217"/>
      <c r="L1351" s="220"/>
      <c r="M1351" s="220"/>
      <c r="N1351" s="220"/>
      <c r="O1351" s="220"/>
      <c r="P1351" s="210">
        <f t="shared" si="62"/>
        <v>996</v>
      </c>
    </row>
    <row r="1352" spans="1:16" x14ac:dyDescent="0.2">
      <c r="A1352" s="216">
        <v>1352</v>
      </c>
      <c r="B1352" s="255">
        <v>78.790000000000006</v>
      </c>
      <c r="C1352" s="210">
        <f>'soust.uk.JMK př.č.2'!$O$75+'soust.uk.JMK př.č.2'!$P$75</f>
        <v>18172</v>
      </c>
      <c r="D1352" s="210">
        <f>'soust.uk.JMK př.č.2'!$L$75</f>
        <v>72</v>
      </c>
      <c r="E1352" s="210">
        <f t="shared" si="60"/>
        <v>3836</v>
      </c>
      <c r="F1352" s="210">
        <f t="shared" si="61"/>
        <v>2768</v>
      </c>
      <c r="G1352" s="248"/>
      <c r="H1352" s="249"/>
      <c r="I1352" s="262"/>
      <c r="J1352" s="262"/>
      <c r="K1352" s="217"/>
      <c r="L1352" s="220"/>
      <c r="M1352" s="220"/>
      <c r="N1352" s="220"/>
      <c r="O1352" s="220"/>
      <c r="P1352" s="210">
        <f t="shared" si="62"/>
        <v>996</v>
      </c>
    </row>
    <row r="1353" spans="1:16" x14ac:dyDescent="0.2">
      <c r="A1353" s="216">
        <v>1353</v>
      </c>
      <c r="B1353" s="255">
        <v>78.8</v>
      </c>
      <c r="C1353" s="210">
        <f>'soust.uk.JMK př.č.2'!$O$75+'soust.uk.JMK př.č.2'!$P$75</f>
        <v>18172</v>
      </c>
      <c r="D1353" s="210">
        <f>'soust.uk.JMK př.č.2'!$L$75</f>
        <v>72</v>
      </c>
      <c r="E1353" s="210">
        <f t="shared" si="60"/>
        <v>3835</v>
      </c>
      <c r="F1353" s="210">
        <f t="shared" si="61"/>
        <v>2767</v>
      </c>
      <c r="G1353" s="248"/>
      <c r="H1353" s="249"/>
      <c r="I1353" s="262"/>
      <c r="J1353" s="262"/>
      <c r="K1353" s="217"/>
      <c r="L1353" s="220"/>
      <c r="M1353" s="220"/>
      <c r="N1353" s="220"/>
      <c r="O1353" s="220"/>
      <c r="P1353" s="210">
        <f t="shared" si="62"/>
        <v>996</v>
      </c>
    </row>
    <row r="1354" spans="1:16" x14ac:dyDescent="0.2">
      <c r="A1354" s="216">
        <v>1354</v>
      </c>
      <c r="B1354" s="255">
        <v>78.81</v>
      </c>
      <c r="C1354" s="210">
        <f>'soust.uk.JMK př.č.2'!$O$75+'soust.uk.JMK př.č.2'!$P$75</f>
        <v>18172</v>
      </c>
      <c r="D1354" s="210">
        <f>'soust.uk.JMK př.č.2'!$L$75</f>
        <v>72</v>
      </c>
      <c r="E1354" s="210">
        <f t="shared" si="60"/>
        <v>3835</v>
      </c>
      <c r="F1354" s="210">
        <f t="shared" si="61"/>
        <v>2767</v>
      </c>
      <c r="G1354" s="248"/>
      <c r="H1354" s="249"/>
      <c r="I1354" s="262"/>
      <c r="J1354" s="262"/>
      <c r="K1354" s="217"/>
      <c r="L1354" s="220"/>
      <c r="M1354" s="220"/>
      <c r="N1354" s="220"/>
      <c r="O1354" s="220"/>
      <c r="P1354" s="210">
        <f t="shared" si="62"/>
        <v>996</v>
      </c>
    </row>
    <row r="1355" spans="1:16" x14ac:dyDescent="0.2">
      <c r="A1355" s="216">
        <v>1355</v>
      </c>
      <c r="B1355" s="255">
        <v>78.819999999999993</v>
      </c>
      <c r="C1355" s="210">
        <f>'soust.uk.JMK př.č.2'!$O$75+'soust.uk.JMK př.č.2'!$P$75</f>
        <v>18172</v>
      </c>
      <c r="D1355" s="210">
        <f>'soust.uk.JMK př.č.2'!$L$75</f>
        <v>72</v>
      </c>
      <c r="E1355" s="210">
        <f t="shared" si="60"/>
        <v>3835</v>
      </c>
      <c r="F1355" s="210">
        <f t="shared" si="61"/>
        <v>2767</v>
      </c>
      <c r="G1355" s="248"/>
      <c r="H1355" s="249"/>
      <c r="I1355" s="262"/>
      <c r="J1355" s="262"/>
      <c r="K1355" s="217"/>
      <c r="L1355" s="220"/>
      <c r="M1355" s="220"/>
      <c r="N1355" s="220"/>
      <c r="O1355" s="220"/>
      <c r="P1355" s="210">
        <f t="shared" si="62"/>
        <v>996</v>
      </c>
    </row>
    <row r="1356" spans="1:16" x14ac:dyDescent="0.2">
      <c r="A1356" s="216">
        <v>1356</v>
      </c>
      <c r="B1356" s="255">
        <v>78.83</v>
      </c>
      <c r="C1356" s="210">
        <f>'soust.uk.JMK př.č.2'!$O$75+'soust.uk.JMK př.č.2'!$P$75</f>
        <v>18172</v>
      </c>
      <c r="D1356" s="210">
        <f>'soust.uk.JMK př.č.2'!$L$75</f>
        <v>72</v>
      </c>
      <c r="E1356" s="210">
        <f t="shared" si="60"/>
        <v>3834</v>
      </c>
      <c r="F1356" s="210">
        <f t="shared" si="61"/>
        <v>2766</v>
      </c>
      <c r="G1356" s="248"/>
      <c r="H1356" s="249"/>
      <c r="I1356" s="262"/>
      <c r="J1356" s="262"/>
      <c r="K1356" s="217"/>
      <c r="L1356" s="220"/>
      <c r="M1356" s="220"/>
      <c r="N1356" s="220"/>
      <c r="O1356" s="220"/>
      <c r="P1356" s="210">
        <f t="shared" si="62"/>
        <v>996</v>
      </c>
    </row>
    <row r="1357" spans="1:16" x14ac:dyDescent="0.2">
      <c r="A1357" s="216">
        <v>1357</v>
      </c>
      <c r="B1357" s="255">
        <v>78.83</v>
      </c>
      <c r="C1357" s="210">
        <f>'soust.uk.JMK př.č.2'!$O$75+'soust.uk.JMK př.č.2'!$P$75</f>
        <v>18172</v>
      </c>
      <c r="D1357" s="210">
        <f>'soust.uk.JMK př.č.2'!$L$75</f>
        <v>72</v>
      </c>
      <c r="E1357" s="210">
        <f t="shared" si="60"/>
        <v>3834</v>
      </c>
      <c r="F1357" s="210">
        <f t="shared" si="61"/>
        <v>2766</v>
      </c>
      <c r="G1357" s="248"/>
      <c r="H1357" s="249"/>
      <c r="I1357" s="262"/>
      <c r="J1357" s="262"/>
      <c r="K1357" s="217"/>
      <c r="L1357" s="220"/>
      <c r="M1357" s="220"/>
      <c r="N1357" s="220"/>
      <c r="O1357" s="220"/>
      <c r="P1357" s="210">
        <f t="shared" si="62"/>
        <v>996</v>
      </c>
    </row>
    <row r="1358" spans="1:16" x14ac:dyDescent="0.2">
      <c r="A1358" s="216">
        <v>1358</v>
      </c>
      <c r="B1358" s="255">
        <v>78.84</v>
      </c>
      <c r="C1358" s="210">
        <f>'soust.uk.JMK př.č.2'!$O$75+'soust.uk.JMK př.č.2'!$P$75</f>
        <v>18172</v>
      </c>
      <c r="D1358" s="210">
        <f>'soust.uk.JMK př.č.2'!$L$75</f>
        <v>72</v>
      </c>
      <c r="E1358" s="210">
        <f t="shared" ref="E1358:E1421" si="63">SUM(F1358,P1358,D1358)</f>
        <v>3834</v>
      </c>
      <c r="F1358" s="210">
        <f t="shared" si="61"/>
        <v>2766</v>
      </c>
      <c r="G1358" s="248"/>
      <c r="H1358" s="249"/>
      <c r="I1358" s="262"/>
      <c r="J1358" s="262"/>
      <c r="K1358" s="217"/>
      <c r="L1358" s="220"/>
      <c r="M1358" s="220"/>
      <c r="N1358" s="220"/>
      <c r="O1358" s="220"/>
      <c r="P1358" s="210">
        <f t="shared" si="62"/>
        <v>996</v>
      </c>
    </row>
    <row r="1359" spans="1:16" x14ac:dyDescent="0.2">
      <c r="A1359" s="216">
        <v>1359</v>
      </c>
      <c r="B1359" s="255">
        <v>78.849999999999994</v>
      </c>
      <c r="C1359" s="210">
        <f>'soust.uk.JMK př.č.2'!$O$75+'soust.uk.JMK př.č.2'!$P$75</f>
        <v>18172</v>
      </c>
      <c r="D1359" s="210">
        <f>'soust.uk.JMK př.č.2'!$L$75</f>
        <v>72</v>
      </c>
      <c r="E1359" s="210">
        <f t="shared" si="63"/>
        <v>3834</v>
      </c>
      <c r="F1359" s="210">
        <f t="shared" ref="F1359:F1422" si="64">ROUND(1/B1359*C1359*12,0)</f>
        <v>2766</v>
      </c>
      <c r="G1359" s="248"/>
      <c r="H1359" s="249"/>
      <c r="I1359" s="262"/>
      <c r="J1359" s="262"/>
      <c r="K1359" s="217"/>
      <c r="L1359" s="220"/>
      <c r="M1359" s="220"/>
      <c r="N1359" s="220"/>
      <c r="O1359" s="220"/>
      <c r="P1359" s="210">
        <f t="shared" ref="P1359:P1422" si="65">ROUND((F1359*36%),0)</f>
        <v>996</v>
      </c>
    </row>
    <row r="1360" spans="1:16" x14ac:dyDescent="0.2">
      <c r="A1360" s="216">
        <v>1360</v>
      </c>
      <c r="B1360" s="255">
        <v>78.86</v>
      </c>
      <c r="C1360" s="210">
        <f>'soust.uk.JMK př.č.2'!$O$75+'soust.uk.JMK př.č.2'!$P$75</f>
        <v>18172</v>
      </c>
      <c r="D1360" s="210">
        <f>'soust.uk.JMK př.č.2'!$L$75</f>
        <v>72</v>
      </c>
      <c r="E1360" s="210">
        <f t="shared" si="63"/>
        <v>3832</v>
      </c>
      <c r="F1360" s="210">
        <f t="shared" si="64"/>
        <v>2765</v>
      </c>
      <c r="G1360" s="248"/>
      <c r="H1360" s="249"/>
      <c r="I1360" s="262"/>
      <c r="J1360" s="262"/>
      <c r="K1360" s="217"/>
      <c r="L1360" s="220"/>
      <c r="M1360" s="220"/>
      <c r="N1360" s="220"/>
      <c r="O1360" s="220"/>
      <c r="P1360" s="210">
        <f t="shared" si="65"/>
        <v>995</v>
      </c>
    </row>
    <row r="1361" spans="1:16" x14ac:dyDescent="0.2">
      <c r="A1361" s="216">
        <v>1361</v>
      </c>
      <c r="B1361" s="255">
        <v>78.86</v>
      </c>
      <c r="C1361" s="210">
        <f>'soust.uk.JMK př.č.2'!$O$75+'soust.uk.JMK př.č.2'!$P$75</f>
        <v>18172</v>
      </c>
      <c r="D1361" s="210">
        <f>'soust.uk.JMK př.č.2'!$L$75</f>
        <v>72</v>
      </c>
      <c r="E1361" s="210">
        <f t="shared" si="63"/>
        <v>3832</v>
      </c>
      <c r="F1361" s="210">
        <f t="shared" si="64"/>
        <v>2765</v>
      </c>
      <c r="G1361" s="248"/>
      <c r="H1361" s="249"/>
      <c r="I1361" s="262"/>
      <c r="J1361" s="262"/>
      <c r="K1361" s="217"/>
      <c r="L1361" s="220"/>
      <c r="M1361" s="220"/>
      <c r="N1361" s="220"/>
      <c r="O1361" s="220"/>
      <c r="P1361" s="210">
        <f t="shared" si="65"/>
        <v>995</v>
      </c>
    </row>
    <row r="1362" spans="1:16" x14ac:dyDescent="0.2">
      <c r="A1362" s="216">
        <v>1362</v>
      </c>
      <c r="B1362" s="255">
        <v>78.87</v>
      </c>
      <c r="C1362" s="210">
        <f>'soust.uk.JMK př.č.2'!$O$75+'soust.uk.JMK př.č.2'!$P$75</f>
        <v>18172</v>
      </c>
      <c r="D1362" s="210">
        <f>'soust.uk.JMK př.č.2'!$L$75</f>
        <v>72</v>
      </c>
      <c r="E1362" s="210">
        <f t="shared" si="63"/>
        <v>3832</v>
      </c>
      <c r="F1362" s="210">
        <f t="shared" si="64"/>
        <v>2765</v>
      </c>
      <c r="G1362" s="248"/>
      <c r="H1362" s="249"/>
      <c r="I1362" s="262"/>
      <c r="J1362" s="262"/>
      <c r="K1362" s="217"/>
      <c r="L1362" s="220"/>
      <c r="M1362" s="220"/>
      <c r="N1362" s="220"/>
      <c r="O1362" s="220"/>
      <c r="P1362" s="210">
        <f t="shared" si="65"/>
        <v>995</v>
      </c>
    </row>
    <row r="1363" spans="1:16" x14ac:dyDescent="0.2">
      <c r="A1363" s="216">
        <v>1363</v>
      </c>
      <c r="B1363" s="255">
        <v>78.88</v>
      </c>
      <c r="C1363" s="210">
        <f>'soust.uk.JMK př.č.2'!$O$75+'soust.uk.JMK př.č.2'!$P$75</f>
        <v>18172</v>
      </c>
      <c r="D1363" s="210">
        <f>'soust.uk.JMK př.č.2'!$L$75</f>
        <v>72</v>
      </c>
      <c r="E1363" s="210">
        <f t="shared" si="63"/>
        <v>3832</v>
      </c>
      <c r="F1363" s="210">
        <f t="shared" si="64"/>
        <v>2765</v>
      </c>
      <c r="G1363" s="248"/>
      <c r="H1363" s="249"/>
      <c r="I1363" s="262"/>
      <c r="J1363" s="262"/>
      <c r="K1363" s="217"/>
      <c r="L1363" s="220"/>
      <c r="M1363" s="220"/>
      <c r="N1363" s="220"/>
      <c r="O1363" s="220"/>
      <c r="P1363" s="210">
        <f t="shared" si="65"/>
        <v>995</v>
      </c>
    </row>
    <row r="1364" spans="1:16" x14ac:dyDescent="0.2">
      <c r="A1364" s="216">
        <v>1364</v>
      </c>
      <c r="B1364" s="255">
        <v>78.89</v>
      </c>
      <c r="C1364" s="210">
        <f>'soust.uk.JMK př.č.2'!$O$75+'soust.uk.JMK př.č.2'!$P$75</f>
        <v>18172</v>
      </c>
      <c r="D1364" s="210">
        <f>'soust.uk.JMK př.č.2'!$L$75</f>
        <v>72</v>
      </c>
      <c r="E1364" s="210">
        <f t="shared" si="63"/>
        <v>3831</v>
      </c>
      <c r="F1364" s="210">
        <f t="shared" si="64"/>
        <v>2764</v>
      </c>
      <c r="G1364" s="248"/>
      <c r="H1364" s="249"/>
      <c r="I1364" s="262"/>
      <c r="J1364" s="262"/>
      <c r="K1364" s="217"/>
      <c r="L1364" s="220"/>
      <c r="M1364" s="220"/>
      <c r="N1364" s="220"/>
      <c r="O1364" s="220"/>
      <c r="P1364" s="210">
        <f t="shared" si="65"/>
        <v>995</v>
      </c>
    </row>
    <row r="1365" spans="1:16" x14ac:dyDescent="0.2">
      <c r="A1365" s="216">
        <v>1365</v>
      </c>
      <c r="B1365" s="255">
        <v>78.900000000000006</v>
      </c>
      <c r="C1365" s="210">
        <f>'soust.uk.JMK př.č.2'!$O$75+'soust.uk.JMK př.č.2'!$P$75</f>
        <v>18172</v>
      </c>
      <c r="D1365" s="210">
        <f>'soust.uk.JMK př.č.2'!$L$75</f>
        <v>72</v>
      </c>
      <c r="E1365" s="210">
        <f t="shared" si="63"/>
        <v>3831</v>
      </c>
      <c r="F1365" s="210">
        <f t="shared" si="64"/>
        <v>2764</v>
      </c>
      <c r="G1365" s="248"/>
      <c r="H1365" s="249"/>
      <c r="I1365" s="262"/>
      <c r="J1365" s="262"/>
      <c r="K1365" s="217"/>
      <c r="L1365" s="220"/>
      <c r="M1365" s="220"/>
      <c r="N1365" s="220"/>
      <c r="O1365" s="220"/>
      <c r="P1365" s="210">
        <f t="shared" si="65"/>
        <v>995</v>
      </c>
    </row>
    <row r="1366" spans="1:16" x14ac:dyDescent="0.2">
      <c r="A1366" s="216">
        <v>1366</v>
      </c>
      <c r="B1366" s="255">
        <v>78.900000000000006</v>
      </c>
      <c r="C1366" s="210">
        <f>'soust.uk.JMK př.č.2'!$O$75+'soust.uk.JMK př.č.2'!$P$75</f>
        <v>18172</v>
      </c>
      <c r="D1366" s="210">
        <f>'soust.uk.JMK př.č.2'!$L$75</f>
        <v>72</v>
      </c>
      <c r="E1366" s="210">
        <f t="shared" si="63"/>
        <v>3831</v>
      </c>
      <c r="F1366" s="210">
        <f t="shared" si="64"/>
        <v>2764</v>
      </c>
      <c r="G1366" s="248"/>
      <c r="H1366" s="249"/>
      <c r="I1366" s="262"/>
      <c r="J1366" s="262"/>
      <c r="K1366" s="217"/>
      <c r="L1366" s="220"/>
      <c r="M1366" s="220"/>
      <c r="N1366" s="220"/>
      <c r="O1366" s="220"/>
      <c r="P1366" s="210">
        <f t="shared" si="65"/>
        <v>995</v>
      </c>
    </row>
    <row r="1367" spans="1:16" x14ac:dyDescent="0.2">
      <c r="A1367" s="216">
        <v>1367</v>
      </c>
      <c r="B1367" s="255">
        <v>78.91</v>
      </c>
      <c r="C1367" s="210">
        <f>'soust.uk.JMK př.č.2'!$O$75+'soust.uk.JMK př.č.2'!$P$75</f>
        <v>18172</v>
      </c>
      <c r="D1367" s="210">
        <f>'soust.uk.JMK př.č.2'!$L$75</f>
        <v>72</v>
      </c>
      <c r="E1367" s="210">
        <f t="shared" si="63"/>
        <v>3830</v>
      </c>
      <c r="F1367" s="210">
        <f t="shared" si="64"/>
        <v>2763</v>
      </c>
      <c r="G1367" s="248"/>
      <c r="H1367" s="249"/>
      <c r="I1367" s="262"/>
      <c r="J1367" s="262"/>
      <c r="K1367" s="217"/>
      <c r="L1367" s="220"/>
      <c r="M1367" s="220"/>
      <c r="N1367" s="220"/>
      <c r="O1367" s="220"/>
      <c r="P1367" s="210">
        <f t="shared" si="65"/>
        <v>995</v>
      </c>
    </row>
    <row r="1368" spans="1:16" x14ac:dyDescent="0.2">
      <c r="A1368" s="216">
        <v>1368</v>
      </c>
      <c r="B1368" s="255">
        <v>78.92</v>
      </c>
      <c r="C1368" s="210">
        <f>'soust.uk.JMK př.č.2'!$O$75+'soust.uk.JMK př.č.2'!$P$75</f>
        <v>18172</v>
      </c>
      <c r="D1368" s="210">
        <f>'soust.uk.JMK př.č.2'!$L$75</f>
        <v>72</v>
      </c>
      <c r="E1368" s="210">
        <f t="shared" si="63"/>
        <v>3830</v>
      </c>
      <c r="F1368" s="210">
        <f t="shared" si="64"/>
        <v>2763</v>
      </c>
      <c r="G1368" s="248"/>
      <c r="H1368" s="249"/>
      <c r="I1368" s="262"/>
      <c r="J1368" s="262"/>
      <c r="K1368" s="217"/>
      <c r="L1368" s="220"/>
      <c r="M1368" s="220"/>
      <c r="N1368" s="220"/>
      <c r="O1368" s="220"/>
      <c r="P1368" s="210">
        <f t="shared" si="65"/>
        <v>995</v>
      </c>
    </row>
    <row r="1369" spans="1:16" x14ac:dyDescent="0.2">
      <c r="A1369" s="216">
        <v>1369</v>
      </c>
      <c r="B1369" s="255">
        <v>78.930000000000007</v>
      </c>
      <c r="C1369" s="210">
        <f>'soust.uk.JMK př.č.2'!$O$75+'soust.uk.JMK př.č.2'!$P$75</f>
        <v>18172</v>
      </c>
      <c r="D1369" s="210">
        <f>'soust.uk.JMK př.č.2'!$L$75</f>
        <v>72</v>
      </c>
      <c r="E1369" s="210">
        <f t="shared" si="63"/>
        <v>3830</v>
      </c>
      <c r="F1369" s="210">
        <f t="shared" si="64"/>
        <v>2763</v>
      </c>
      <c r="G1369" s="248"/>
      <c r="H1369" s="249"/>
      <c r="I1369" s="262"/>
      <c r="J1369" s="262"/>
      <c r="K1369" s="217"/>
      <c r="L1369" s="220"/>
      <c r="M1369" s="220"/>
      <c r="N1369" s="220"/>
      <c r="O1369" s="220"/>
      <c r="P1369" s="210">
        <f t="shared" si="65"/>
        <v>995</v>
      </c>
    </row>
    <row r="1370" spans="1:16" x14ac:dyDescent="0.2">
      <c r="A1370" s="216">
        <v>1370</v>
      </c>
      <c r="B1370" s="255">
        <v>78.930000000000007</v>
      </c>
      <c r="C1370" s="210">
        <f>'soust.uk.JMK př.č.2'!$O$75+'soust.uk.JMK př.č.2'!$P$75</f>
        <v>18172</v>
      </c>
      <c r="D1370" s="210">
        <f>'soust.uk.JMK př.č.2'!$L$75</f>
        <v>72</v>
      </c>
      <c r="E1370" s="210">
        <f t="shared" si="63"/>
        <v>3830</v>
      </c>
      <c r="F1370" s="210">
        <f t="shared" si="64"/>
        <v>2763</v>
      </c>
      <c r="G1370" s="248"/>
      <c r="H1370" s="249"/>
      <c r="I1370" s="262"/>
      <c r="J1370" s="262"/>
      <c r="K1370" s="217"/>
      <c r="L1370" s="220"/>
      <c r="M1370" s="220"/>
      <c r="N1370" s="220"/>
      <c r="O1370" s="220"/>
      <c r="P1370" s="210">
        <f t="shared" si="65"/>
        <v>995</v>
      </c>
    </row>
    <row r="1371" spans="1:16" x14ac:dyDescent="0.2">
      <c r="A1371" s="216">
        <v>1371</v>
      </c>
      <c r="B1371" s="255">
        <v>78.94</v>
      </c>
      <c r="C1371" s="210">
        <f>'soust.uk.JMK př.č.2'!$O$75+'soust.uk.JMK př.č.2'!$P$75</f>
        <v>18172</v>
      </c>
      <c r="D1371" s="210">
        <f>'soust.uk.JMK př.č.2'!$L$75</f>
        <v>72</v>
      </c>
      <c r="E1371" s="210">
        <f t="shared" si="63"/>
        <v>3828</v>
      </c>
      <c r="F1371" s="210">
        <f t="shared" si="64"/>
        <v>2762</v>
      </c>
      <c r="G1371" s="248"/>
      <c r="H1371" s="249"/>
      <c r="I1371" s="262"/>
      <c r="J1371" s="262"/>
      <c r="K1371" s="217"/>
      <c r="L1371" s="220"/>
      <c r="M1371" s="220"/>
      <c r="N1371" s="220"/>
      <c r="O1371" s="220"/>
      <c r="P1371" s="210">
        <f t="shared" si="65"/>
        <v>994</v>
      </c>
    </row>
    <row r="1372" spans="1:16" x14ac:dyDescent="0.2">
      <c r="A1372" s="216">
        <v>1372</v>
      </c>
      <c r="B1372" s="255">
        <v>78.95</v>
      </c>
      <c r="C1372" s="210">
        <f>'soust.uk.JMK př.č.2'!$O$75+'soust.uk.JMK př.č.2'!$P$75</f>
        <v>18172</v>
      </c>
      <c r="D1372" s="210">
        <f>'soust.uk.JMK př.č.2'!$L$75</f>
        <v>72</v>
      </c>
      <c r="E1372" s="210">
        <f t="shared" si="63"/>
        <v>3828</v>
      </c>
      <c r="F1372" s="210">
        <f t="shared" si="64"/>
        <v>2762</v>
      </c>
      <c r="G1372" s="248"/>
      <c r="H1372" s="249"/>
      <c r="I1372" s="262"/>
      <c r="J1372" s="262"/>
      <c r="K1372" s="217"/>
      <c r="L1372" s="220"/>
      <c r="M1372" s="220"/>
      <c r="N1372" s="220"/>
      <c r="O1372" s="220"/>
      <c r="P1372" s="210">
        <f t="shared" si="65"/>
        <v>994</v>
      </c>
    </row>
    <row r="1373" spans="1:16" x14ac:dyDescent="0.2">
      <c r="A1373" s="216">
        <v>1373</v>
      </c>
      <c r="B1373" s="255">
        <v>78.959999999999994</v>
      </c>
      <c r="C1373" s="210">
        <f>'soust.uk.JMK př.č.2'!$O$75+'soust.uk.JMK př.č.2'!$P$75</f>
        <v>18172</v>
      </c>
      <c r="D1373" s="210">
        <f>'soust.uk.JMK př.č.2'!$L$75</f>
        <v>72</v>
      </c>
      <c r="E1373" s="210">
        <f t="shared" si="63"/>
        <v>3828</v>
      </c>
      <c r="F1373" s="210">
        <f t="shared" si="64"/>
        <v>2762</v>
      </c>
      <c r="G1373" s="248"/>
      <c r="H1373" s="249"/>
      <c r="I1373" s="262"/>
      <c r="J1373" s="262"/>
      <c r="K1373" s="217"/>
      <c r="L1373" s="220"/>
      <c r="M1373" s="220"/>
      <c r="N1373" s="220"/>
      <c r="O1373" s="220"/>
      <c r="P1373" s="210">
        <f t="shared" si="65"/>
        <v>994</v>
      </c>
    </row>
    <row r="1374" spans="1:16" x14ac:dyDescent="0.2">
      <c r="A1374" s="216">
        <v>1374</v>
      </c>
      <c r="B1374" s="255">
        <v>78.959999999999994</v>
      </c>
      <c r="C1374" s="210">
        <f>'soust.uk.JMK př.č.2'!$O$75+'soust.uk.JMK př.č.2'!$P$75</f>
        <v>18172</v>
      </c>
      <c r="D1374" s="210">
        <f>'soust.uk.JMK př.č.2'!$L$75</f>
        <v>72</v>
      </c>
      <c r="E1374" s="210">
        <f t="shared" si="63"/>
        <v>3828</v>
      </c>
      <c r="F1374" s="210">
        <f t="shared" si="64"/>
        <v>2762</v>
      </c>
      <c r="G1374" s="248"/>
      <c r="H1374" s="249"/>
      <c r="I1374" s="262"/>
      <c r="J1374" s="262"/>
      <c r="K1374" s="217"/>
      <c r="L1374" s="220"/>
      <c r="M1374" s="220"/>
      <c r="N1374" s="220"/>
      <c r="O1374" s="220"/>
      <c r="P1374" s="210">
        <f t="shared" si="65"/>
        <v>994</v>
      </c>
    </row>
    <row r="1375" spans="1:16" x14ac:dyDescent="0.2">
      <c r="A1375" s="216">
        <v>1375</v>
      </c>
      <c r="B1375" s="255">
        <v>78.97</v>
      </c>
      <c r="C1375" s="210">
        <f>'soust.uk.JMK př.č.2'!$O$75+'soust.uk.JMK př.č.2'!$P$75</f>
        <v>18172</v>
      </c>
      <c r="D1375" s="210">
        <f>'soust.uk.JMK př.č.2'!$L$75</f>
        <v>72</v>
      </c>
      <c r="E1375" s="210">
        <f t="shared" si="63"/>
        <v>3827</v>
      </c>
      <c r="F1375" s="210">
        <f t="shared" si="64"/>
        <v>2761</v>
      </c>
      <c r="G1375" s="248"/>
      <c r="H1375" s="249"/>
      <c r="I1375" s="262"/>
      <c r="J1375" s="262"/>
      <c r="K1375" s="217"/>
      <c r="L1375" s="220"/>
      <c r="M1375" s="220"/>
      <c r="N1375" s="220"/>
      <c r="O1375" s="220"/>
      <c r="P1375" s="210">
        <f t="shared" si="65"/>
        <v>994</v>
      </c>
    </row>
    <row r="1376" spans="1:16" x14ac:dyDescent="0.2">
      <c r="A1376" s="216">
        <v>1376</v>
      </c>
      <c r="B1376" s="255">
        <v>78.98</v>
      </c>
      <c r="C1376" s="210">
        <f>'soust.uk.JMK př.č.2'!$O$75+'soust.uk.JMK př.č.2'!$P$75</f>
        <v>18172</v>
      </c>
      <c r="D1376" s="210">
        <f>'soust.uk.JMK př.č.2'!$L$75</f>
        <v>72</v>
      </c>
      <c r="E1376" s="210">
        <f t="shared" si="63"/>
        <v>3827</v>
      </c>
      <c r="F1376" s="210">
        <f t="shared" si="64"/>
        <v>2761</v>
      </c>
      <c r="G1376" s="248"/>
      <c r="H1376" s="249"/>
      <c r="I1376" s="262"/>
      <c r="J1376" s="262"/>
      <c r="K1376" s="217"/>
      <c r="L1376" s="220"/>
      <c r="M1376" s="220"/>
      <c r="N1376" s="220"/>
      <c r="O1376" s="220"/>
      <c r="P1376" s="210">
        <f t="shared" si="65"/>
        <v>994</v>
      </c>
    </row>
    <row r="1377" spans="1:16" x14ac:dyDescent="0.2">
      <c r="A1377" s="216">
        <v>1377</v>
      </c>
      <c r="B1377" s="255">
        <v>78.989999999999995</v>
      </c>
      <c r="C1377" s="210">
        <f>'soust.uk.JMK př.č.2'!$O$75+'soust.uk.JMK př.č.2'!$P$75</f>
        <v>18172</v>
      </c>
      <c r="D1377" s="210">
        <f>'soust.uk.JMK př.č.2'!$L$75</f>
        <v>72</v>
      </c>
      <c r="E1377" s="210">
        <f t="shared" si="63"/>
        <v>3827</v>
      </c>
      <c r="F1377" s="210">
        <f t="shared" si="64"/>
        <v>2761</v>
      </c>
      <c r="G1377" s="248"/>
      <c r="H1377" s="249"/>
      <c r="I1377" s="262"/>
      <c r="J1377" s="262"/>
      <c r="K1377" s="217"/>
      <c r="L1377" s="220"/>
      <c r="M1377" s="220"/>
      <c r="N1377" s="220"/>
      <c r="O1377" s="220"/>
      <c r="P1377" s="210">
        <f t="shared" si="65"/>
        <v>994</v>
      </c>
    </row>
    <row r="1378" spans="1:16" x14ac:dyDescent="0.2">
      <c r="A1378" s="216">
        <v>1378</v>
      </c>
      <c r="B1378" s="255">
        <v>78.989999999999995</v>
      </c>
      <c r="C1378" s="210">
        <f>'soust.uk.JMK př.č.2'!$O$75+'soust.uk.JMK př.č.2'!$P$75</f>
        <v>18172</v>
      </c>
      <c r="D1378" s="210">
        <f>'soust.uk.JMK př.č.2'!$L$75</f>
        <v>72</v>
      </c>
      <c r="E1378" s="210">
        <f t="shared" si="63"/>
        <v>3827</v>
      </c>
      <c r="F1378" s="210">
        <f t="shared" si="64"/>
        <v>2761</v>
      </c>
      <c r="G1378" s="248"/>
      <c r="H1378" s="249"/>
      <c r="I1378" s="262"/>
      <c r="J1378" s="262"/>
      <c r="K1378" s="217"/>
      <c r="L1378" s="220"/>
      <c r="M1378" s="220"/>
      <c r="N1378" s="220"/>
      <c r="O1378" s="220"/>
      <c r="P1378" s="210">
        <f t="shared" si="65"/>
        <v>994</v>
      </c>
    </row>
    <row r="1379" spans="1:16" x14ac:dyDescent="0.2">
      <c r="A1379" s="216">
        <v>1379</v>
      </c>
      <c r="B1379" s="255">
        <v>79</v>
      </c>
      <c r="C1379" s="210">
        <f>'soust.uk.JMK př.č.2'!$O$75+'soust.uk.JMK př.č.2'!$P$75</f>
        <v>18172</v>
      </c>
      <c r="D1379" s="210">
        <f>'soust.uk.JMK př.č.2'!$L$75</f>
        <v>72</v>
      </c>
      <c r="E1379" s="210">
        <f t="shared" si="63"/>
        <v>3826</v>
      </c>
      <c r="F1379" s="210">
        <f t="shared" si="64"/>
        <v>2760</v>
      </c>
      <c r="G1379" s="248"/>
      <c r="H1379" s="249"/>
      <c r="I1379" s="262"/>
      <c r="J1379" s="262"/>
      <c r="K1379" s="217"/>
      <c r="L1379" s="220"/>
      <c r="M1379" s="220"/>
      <c r="N1379" s="220"/>
      <c r="O1379" s="220"/>
      <c r="P1379" s="210">
        <f t="shared" si="65"/>
        <v>994</v>
      </c>
    </row>
    <row r="1380" spans="1:16" x14ac:dyDescent="0.2">
      <c r="A1380" s="216">
        <v>1380</v>
      </c>
      <c r="B1380" s="255">
        <v>79.010000000000005</v>
      </c>
      <c r="C1380" s="210">
        <f>'soust.uk.JMK př.č.2'!$O$75+'soust.uk.JMK př.č.2'!$P$75</f>
        <v>18172</v>
      </c>
      <c r="D1380" s="210">
        <f>'soust.uk.JMK př.č.2'!$L$75</f>
        <v>72</v>
      </c>
      <c r="E1380" s="210">
        <f t="shared" si="63"/>
        <v>3826</v>
      </c>
      <c r="F1380" s="210">
        <f t="shared" si="64"/>
        <v>2760</v>
      </c>
      <c r="G1380" s="248"/>
      <c r="H1380" s="249"/>
      <c r="I1380" s="262"/>
      <c r="J1380" s="262"/>
      <c r="K1380" s="217"/>
      <c r="L1380" s="220"/>
      <c r="M1380" s="220"/>
      <c r="N1380" s="220"/>
      <c r="O1380" s="220"/>
      <c r="P1380" s="210">
        <f t="shared" si="65"/>
        <v>994</v>
      </c>
    </row>
    <row r="1381" spans="1:16" x14ac:dyDescent="0.2">
      <c r="A1381" s="216">
        <v>1381</v>
      </c>
      <c r="B1381" s="255">
        <v>79.02</v>
      </c>
      <c r="C1381" s="210">
        <f>'soust.uk.JMK př.č.2'!$O$75+'soust.uk.JMK př.č.2'!$P$75</f>
        <v>18172</v>
      </c>
      <c r="D1381" s="210">
        <f>'soust.uk.JMK př.č.2'!$L$75</f>
        <v>72</v>
      </c>
      <c r="E1381" s="210">
        <f t="shared" si="63"/>
        <v>3826</v>
      </c>
      <c r="F1381" s="210">
        <f t="shared" si="64"/>
        <v>2760</v>
      </c>
      <c r="G1381" s="248"/>
      <c r="H1381" s="249"/>
      <c r="I1381" s="262"/>
      <c r="J1381" s="262"/>
      <c r="K1381" s="217"/>
      <c r="L1381" s="220"/>
      <c r="M1381" s="220"/>
      <c r="N1381" s="220"/>
      <c r="O1381" s="220"/>
      <c r="P1381" s="210">
        <f t="shared" si="65"/>
        <v>994</v>
      </c>
    </row>
    <row r="1382" spans="1:16" x14ac:dyDescent="0.2">
      <c r="A1382" s="216">
        <v>1382</v>
      </c>
      <c r="B1382" s="255">
        <v>79.02</v>
      </c>
      <c r="C1382" s="210">
        <f>'soust.uk.JMK př.č.2'!$O$75+'soust.uk.JMK př.č.2'!$P$75</f>
        <v>18172</v>
      </c>
      <c r="D1382" s="210">
        <f>'soust.uk.JMK př.č.2'!$L$75</f>
        <v>72</v>
      </c>
      <c r="E1382" s="210">
        <f t="shared" si="63"/>
        <v>3826</v>
      </c>
      <c r="F1382" s="210">
        <f t="shared" si="64"/>
        <v>2760</v>
      </c>
      <c r="G1382" s="248"/>
      <c r="H1382" s="249"/>
      <c r="I1382" s="262"/>
      <c r="J1382" s="262"/>
      <c r="K1382" s="217"/>
      <c r="L1382" s="220"/>
      <c r="M1382" s="220"/>
      <c r="N1382" s="220"/>
      <c r="O1382" s="220"/>
      <c r="P1382" s="210">
        <f t="shared" si="65"/>
        <v>994</v>
      </c>
    </row>
    <row r="1383" spans="1:16" x14ac:dyDescent="0.2">
      <c r="A1383" s="216">
        <v>1383</v>
      </c>
      <c r="B1383" s="255">
        <v>79.03</v>
      </c>
      <c r="C1383" s="210">
        <f>'soust.uk.JMK př.č.2'!$O$75+'soust.uk.JMK př.č.2'!$P$75</f>
        <v>18172</v>
      </c>
      <c r="D1383" s="210">
        <f>'soust.uk.JMK př.č.2'!$L$75</f>
        <v>72</v>
      </c>
      <c r="E1383" s="210">
        <f t="shared" si="63"/>
        <v>3824</v>
      </c>
      <c r="F1383" s="210">
        <f t="shared" si="64"/>
        <v>2759</v>
      </c>
      <c r="G1383" s="248"/>
      <c r="H1383" s="249"/>
      <c r="I1383" s="262"/>
      <c r="J1383" s="262"/>
      <c r="K1383" s="217"/>
      <c r="L1383" s="220"/>
      <c r="M1383" s="220"/>
      <c r="N1383" s="220"/>
      <c r="O1383" s="220"/>
      <c r="P1383" s="210">
        <f t="shared" si="65"/>
        <v>993</v>
      </c>
    </row>
    <row r="1384" spans="1:16" x14ac:dyDescent="0.2">
      <c r="A1384" s="216">
        <v>1384</v>
      </c>
      <c r="B1384" s="255">
        <v>79.040000000000006</v>
      </c>
      <c r="C1384" s="210">
        <f>'soust.uk.JMK př.č.2'!$O$75+'soust.uk.JMK př.č.2'!$P$75</f>
        <v>18172</v>
      </c>
      <c r="D1384" s="210">
        <f>'soust.uk.JMK př.č.2'!$L$75</f>
        <v>72</v>
      </c>
      <c r="E1384" s="210">
        <f t="shared" si="63"/>
        <v>3824</v>
      </c>
      <c r="F1384" s="210">
        <f t="shared" si="64"/>
        <v>2759</v>
      </c>
      <c r="G1384" s="248"/>
      <c r="H1384" s="249"/>
      <c r="I1384" s="262"/>
      <c r="J1384" s="262"/>
      <c r="K1384" s="217"/>
      <c r="L1384" s="220"/>
      <c r="M1384" s="220"/>
      <c r="N1384" s="220"/>
      <c r="O1384" s="220"/>
      <c r="P1384" s="210">
        <f t="shared" si="65"/>
        <v>993</v>
      </c>
    </row>
    <row r="1385" spans="1:16" x14ac:dyDescent="0.2">
      <c r="A1385" s="216">
        <v>1385</v>
      </c>
      <c r="B1385" s="255">
        <v>79.05</v>
      </c>
      <c r="C1385" s="210">
        <f>'soust.uk.JMK př.č.2'!$O$75+'soust.uk.JMK př.č.2'!$P$75</f>
        <v>18172</v>
      </c>
      <c r="D1385" s="210">
        <f>'soust.uk.JMK př.č.2'!$L$75</f>
        <v>72</v>
      </c>
      <c r="E1385" s="210">
        <f t="shared" si="63"/>
        <v>3824</v>
      </c>
      <c r="F1385" s="210">
        <f t="shared" si="64"/>
        <v>2759</v>
      </c>
      <c r="G1385" s="248"/>
      <c r="H1385" s="249"/>
      <c r="I1385" s="262"/>
      <c r="J1385" s="262"/>
      <c r="K1385" s="217"/>
      <c r="L1385" s="220"/>
      <c r="M1385" s="220"/>
      <c r="N1385" s="220"/>
      <c r="O1385" s="220"/>
      <c r="P1385" s="210">
        <f t="shared" si="65"/>
        <v>993</v>
      </c>
    </row>
    <row r="1386" spans="1:16" x14ac:dyDescent="0.2">
      <c r="A1386" s="216">
        <v>1386</v>
      </c>
      <c r="B1386" s="255">
        <v>79.05</v>
      </c>
      <c r="C1386" s="210">
        <f>'soust.uk.JMK př.č.2'!$O$75+'soust.uk.JMK př.č.2'!$P$75</f>
        <v>18172</v>
      </c>
      <c r="D1386" s="210">
        <f>'soust.uk.JMK př.č.2'!$L$75</f>
        <v>72</v>
      </c>
      <c r="E1386" s="210">
        <f t="shared" si="63"/>
        <v>3824</v>
      </c>
      <c r="F1386" s="210">
        <f t="shared" si="64"/>
        <v>2759</v>
      </c>
      <c r="G1386" s="248"/>
      <c r="H1386" s="249"/>
      <c r="I1386" s="262"/>
      <c r="J1386" s="262"/>
      <c r="K1386" s="217"/>
      <c r="L1386" s="220"/>
      <c r="M1386" s="220"/>
      <c r="N1386" s="220"/>
      <c r="O1386" s="220"/>
      <c r="P1386" s="210">
        <f t="shared" si="65"/>
        <v>993</v>
      </c>
    </row>
    <row r="1387" spans="1:16" x14ac:dyDescent="0.2">
      <c r="A1387" s="216">
        <v>1387</v>
      </c>
      <c r="B1387" s="255">
        <v>79.06</v>
      </c>
      <c r="C1387" s="210">
        <f>'soust.uk.JMK př.č.2'!$O$75+'soust.uk.JMK př.č.2'!$P$75</f>
        <v>18172</v>
      </c>
      <c r="D1387" s="210">
        <f>'soust.uk.JMK př.č.2'!$L$75</f>
        <v>72</v>
      </c>
      <c r="E1387" s="210">
        <f t="shared" si="63"/>
        <v>3823</v>
      </c>
      <c r="F1387" s="210">
        <f t="shared" si="64"/>
        <v>2758</v>
      </c>
      <c r="G1387" s="248"/>
      <c r="H1387" s="249"/>
      <c r="I1387" s="262"/>
      <c r="J1387" s="262"/>
      <c r="K1387" s="217"/>
      <c r="L1387" s="220"/>
      <c r="M1387" s="220"/>
      <c r="N1387" s="220"/>
      <c r="O1387" s="220"/>
      <c r="P1387" s="210">
        <f t="shared" si="65"/>
        <v>993</v>
      </c>
    </row>
    <row r="1388" spans="1:16" x14ac:dyDescent="0.2">
      <c r="A1388" s="216">
        <v>1388</v>
      </c>
      <c r="B1388" s="255">
        <v>79.069999999999993</v>
      </c>
      <c r="C1388" s="210">
        <f>'soust.uk.JMK př.č.2'!$O$75+'soust.uk.JMK př.č.2'!$P$75</f>
        <v>18172</v>
      </c>
      <c r="D1388" s="210">
        <f>'soust.uk.JMK př.č.2'!$L$75</f>
        <v>72</v>
      </c>
      <c r="E1388" s="210">
        <f t="shared" si="63"/>
        <v>3823</v>
      </c>
      <c r="F1388" s="210">
        <f t="shared" si="64"/>
        <v>2758</v>
      </c>
      <c r="G1388" s="248"/>
      <c r="H1388" s="249"/>
      <c r="I1388" s="262"/>
      <c r="J1388" s="262"/>
      <c r="K1388" s="217"/>
      <c r="L1388" s="220"/>
      <c r="M1388" s="220"/>
      <c r="N1388" s="220"/>
      <c r="O1388" s="220"/>
      <c r="P1388" s="210">
        <f t="shared" si="65"/>
        <v>993</v>
      </c>
    </row>
    <row r="1389" spans="1:16" x14ac:dyDescent="0.2">
      <c r="A1389" s="216">
        <v>1389</v>
      </c>
      <c r="B1389" s="255">
        <v>79.069999999999993</v>
      </c>
      <c r="C1389" s="210">
        <f>'soust.uk.JMK př.č.2'!$O$75+'soust.uk.JMK př.č.2'!$P$75</f>
        <v>18172</v>
      </c>
      <c r="D1389" s="210">
        <f>'soust.uk.JMK př.č.2'!$L$75</f>
        <v>72</v>
      </c>
      <c r="E1389" s="210">
        <f t="shared" si="63"/>
        <v>3823</v>
      </c>
      <c r="F1389" s="210">
        <f t="shared" si="64"/>
        <v>2758</v>
      </c>
      <c r="G1389" s="248"/>
      <c r="H1389" s="249"/>
      <c r="I1389" s="262"/>
      <c r="J1389" s="262"/>
      <c r="K1389" s="217"/>
      <c r="L1389" s="220"/>
      <c r="M1389" s="220"/>
      <c r="N1389" s="220"/>
      <c r="O1389" s="220"/>
      <c r="P1389" s="210">
        <f t="shared" si="65"/>
        <v>993</v>
      </c>
    </row>
    <row r="1390" spans="1:16" x14ac:dyDescent="0.2">
      <c r="A1390" s="216">
        <v>1390</v>
      </c>
      <c r="B1390" s="255">
        <v>79.08</v>
      </c>
      <c r="C1390" s="210">
        <f>'soust.uk.JMK př.č.2'!$O$75+'soust.uk.JMK př.č.2'!$P$75</f>
        <v>18172</v>
      </c>
      <c r="D1390" s="210">
        <f>'soust.uk.JMK př.č.2'!$L$75</f>
        <v>72</v>
      </c>
      <c r="E1390" s="210">
        <f t="shared" si="63"/>
        <v>3823</v>
      </c>
      <c r="F1390" s="210">
        <f t="shared" si="64"/>
        <v>2758</v>
      </c>
      <c r="G1390" s="248"/>
      <c r="H1390" s="249"/>
      <c r="I1390" s="262"/>
      <c r="J1390" s="262"/>
      <c r="K1390" s="217"/>
      <c r="L1390" s="220"/>
      <c r="M1390" s="220"/>
      <c r="N1390" s="220"/>
      <c r="O1390" s="220"/>
      <c r="P1390" s="210">
        <f t="shared" si="65"/>
        <v>993</v>
      </c>
    </row>
    <row r="1391" spans="1:16" x14ac:dyDescent="0.2">
      <c r="A1391" s="216">
        <v>1391</v>
      </c>
      <c r="B1391" s="255">
        <v>79.09</v>
      </c>
      <c r="C1391" s="210">
        <f>'soust.uk.JMK př.č.2'!$O$75+'soust.uk.JMK př.č.2'!$P$75</f>
        <v>18172</v>
      </c>
      <c r="D1391" s="210">
        <f>'soust.uk.JMK př.č.2'!$L$75</f>
        <v>72</v>
      </c>
      <c r="E1391" s="210">
        <f t="shared" si="63"/>
        <v>3822</v>
      </c>
      <c r="F1391" s="210">
        <f t="shared" si="64"/>
        <v>2757</v>
      </c>
      <c r="G1391" s="248"/>
      <c r="H1391" s="249"/>
      <c r="I1391" s="262"/>
      <c r="J1391" s="262"/>
      <c r="K1391" s="217"/>
      <c r="L1391" s="220"/>
      <c r="M1391" s="220"/>
      <c r="N1391" s="220"/>
      <c r="O1391" s="220"/>
      <c r="P1391" s="210">
        <f t="shared" si="65"/>
        <v>993</v>
      </c>
    </row>
    <row r="1392" spans="1:16" x14ac:dyDescent="0.2">
      <c r="A1392" s="216">
        <v>1392</v>
      </c>
      <c r="B1392" s="255">
        <v>79.099999999999994</v>
      </c>
      <c r="C1392" s="210">
        <f>'soust.uk.JMK př.č.2'!$O$75+'soust.uk.JMK př.č.2'!$P$75</f>
        <v>18172</v>
      </c>
      <c r="D1392" s="210">
        <f>'soust.uk.JMK př.č.2'!$L$75</f>
        <v>72</v>
      </c>
      <c r="E1392" s="210">
        <f t="shared" si="63"/>
        <v>3822</v>
      </c>
      <c r="F1392" s="210">
        <f t="shared" si="64"/>
        <v>2757</v>
      </c>
      <c r="G1392" s="248"/>
      <c r="H1392" s="249"/>
      <c r="I1392" s="262"/>
      <c r="J1392" s="262"/>
      <c r="K1392" s="217"/>
      <c r="L1392" s="220"/>
      <c r="M1392" s="220"/>
      <c r="N1392" s="220"/>
      <c r="O1392" s="220"/>
      <c r="P1392" s="210">
        <f t="shared" si="65"/>
        <v>993</v>
      </c>
    </row>
    <row r="1393" spans="1:16" x14ac:dyDescent="0.2">
      <c r="A1393" s="216">
        <v>1393</v>
      </c>
      <c r="B1393" s="255">
        <v>79.099999999999994</v>
      </c>
      <c r="C1393" s="210">
        <f>'soust.uk.JMK př.č.2'!$O$75+'soust.uk.JMK př.č.2'!$P$75</f>
        <v>18172</v>
      </c>
      <c r="D1393" s="210">
        <f>'soust.uk.JMK př.č.2'!$L$75</f>
        <v>72</v>
      </c>
      <c r="E1393" s="210">
        <f t="shared" si="63"/>
        <v>3822</v>
      </c>
      <c r="F1393" s="210">
        <f t="shared" si="64"/>
        <v>2757</v>
      </c>
      <c r="G1393" s="248"/>
      <c r="H1393" s="249"/>
      <c r="I1393" s="262"/>
      <c r="J1393" s="262"/>
      <c r="K1393" s="217"/>
      <c r="L1393" s="220"/>
      <c r="M1393" s="220"/>
      <c r="N1393" s="220"/>
      <c r="O1393" s="220"/>
      <c r="P1393" s="210">
        <f t="shared" si="65"/>
        <v>993</v>
      </c>
    </row>
    <row r="1394" spans="1:16" x14ac:dyDescent="0.2">
      <c r="A1394" s="216">
        <v>1394</v>
      </c>
      <c r="B1394" s="255">
        <v>79.11</v>
      </c>
      <c r="C1394" s="210">
        <f>'soust.uk.JMK př.č.2'!$O$75+'soust.uk.JMK př.č.2'!$P$75</f>
        <v>18172</v>
      </c>
      <c r="D1394" s="210">
        <f>'soust.uk.JMK př.č.2'!$L$75</f>
        <v>72</v>
      </c>
      <c r="E1394" s="210">
        <f t="shared" si="63"/>
        <v>3820</v>
      </c>
      <c r="F1394" s="210">
        <f t="shared" si="64"/>
        <v>2756</v>
      </c>
      <c r="G1394" s="248"/>
      <c r="H1394" s="249"/>
      <c r="I1394" s="262"/>
      <c r="J1394" s="262"/>
      <c r="K1394" s="217"/>
      <c r="L1394" s="220"/>
      <c r="M1394" s="220"/>
      <c r="N1394" s="220"/>
      <c r="O1394" s="220"/>
      <c r="P1394" s="210">
        <f t="shared" si="65"/>
        <v>992</v>
      </c>
    </row>
    <row r="1395" spans="1:16" x14ac:dyDescent="0.2">
      <c r="A1395" s="216">
        <v>1395</v>
      </c>
      <c r="B1395" s="255">
        <v>79.12</v>
      </c>
      <c r="C1395" s="210">
        <f>'soust.uk.JMK př.č.2'!$O$75+'soust.uk.JMK př.č.2'!$P$75</f>
        <v>18172</v>
      </c>
      <c r="D1395" s="210">
        <f>'soust.uk.JMK př.č.2'!$L$75</f>
        <v>72</v>
      </c>
      <c r="E1395" s="210">
        <f t="shared" si="63"/>
        <v>3820</v>
      </c>
      <c r="F1395" s="210">
        <f t="shared" si="64"/>
        <v>2756</v>
      </c>
      <c r="G1395" s="248"/>
      <c r="H1395" s="249"/>
      <c r="I1395" s="262"/>
      <c r="J1395" s="262"/>
      <c r="K1395" s="217"/>
      <c r="L1395" s="220"/>
      <c r="M1395" s="220"/>
      <c r="N1395" s="220"/>
      <c r="O1395" s="220"/>
      <c r="P1395" s="210">
        <f t="shared" si="65"/>
        <v>992</v>
      </c>
    </row>
    <row r="1396" spans="1:16" x14ac:dyDescent="0.2">
      <c r="A1396" s="216">
        <v>1396</v>
      </c>
      <c r="B1396" s="255">
        <v>79.13</v>
      </c>
      <c r="C1396" s="210">
        <f>'soust.uk.JMK př.č.2'!$O$75+'soust.uk.JMK př.č.2'!$P$75</f>
        <v>18172</v>
      </c>
      <c r="D1396" s="210">
        <f>'soust.uk.JMK př.č.2'!$L$75</f>
        <v>72</v>
      </c>
      <c r="E1396" s="210">
        <f t="shared" si="63"/>
        <v>3820</v>
      </c>
      <c r="F1396" s="210">
        <f t="shared" si="64"/>
        <v>2756</v>
      </c>
      <c r="G1396" s="248"/>
      <c r="H1396" s="249"/>
      <c r="I1396" s="262"/>
      <c r="J1396" s="262"/>
      <c r="K1396" s="217"/>
      <c r="L1396" s="220"/>
      <c r="M1396" s="220"/>
      <c r="N1396" s="220"/>
      <c r="O1396" s="220"/>
      <c r="P1396" s="210">
        <f t="shared" si="65"/>
        <v>992</v>
      </c>
    </row>
    <row r="1397" spans="1:16" x14ac:dyDescent="0.2">
      <c r="A1397" s="216">
        <v>1397</v>
      </c>
      <c r="B1397" s="255">
        <v>79.13</v>
      </c>
      <c r="C1397" s="210">
        <f>'soust.uk.JMK př.č.2'!$O$75+'soust.uk.JMK př.č.2'!$P$75</f>
        <v>18172</v>
      </c>
      <c r="D1397" s="210">
        <f>'soust.uk.JMK př.č.2'!$L$75</f>
        <v>72</v>
      </c>
      <c r="E1397" s="210">
        <f t="shared" si="63"/>
        <v>3820</v>
      </c>
      <c r="F1397" s="210">
        <f t="shared" si="64"/>
        <v>2756</v>
      </c>
      <c r="G1397" s="248"/>
      <c r="H1397" s="249"/>
      <c r="I1397" s="262"/>
      <c r="J1397" s="262"/>
      <c r="K1397" s="217"/>
      <c r="L1397" s="220"/>
      <c r="M1397" s="220"/>
      <c r="N1397" s="220"/>
      <c r="O1397" s="220"/>
      <c r="P1397" s="210">
        <f t="shared" si="65"/>
        <v>992</v>
      </c>
    </row>
    <row r="1398" spans="1:16" x14ac:dyDescent="0.2">
      <c r="A1398" s="216">
        <v>1398</v>
      </c>
      <c r="B1398" s="255">
        <v>79.14</v>
      </c>
      <c r="C1398" s="210">
        <f>'soust.uk.JMK př.č.2'!$O$75+'soust.uk.JMK př.č.2'!$P$75</f>
        <v>18172</v>
      </c>
      <c r="D1398" s="210">
        <f>'soust.uk.JMK př.č.2'!$L$75</f>
        <v>72</v>
      </c>
      <c r="E1398" s="210">
        <f t="shared" si="63"/>
        <v>3819</v>
      </c>
      <c r="F1398" s="210">
        <f t="shared" si="64"/>
        <v>2755</v>
      </c>
      <c r="G1398" s="248"/>
      <c r="H1398" s="249"/>
      <c r="I1398" s="262"/>
      <c r="J1398" s="262"/>
      <c r="K1398" s="217"/>
      <c r="L1398" s="220"/>
      <c r="M1398" s="220"/>
      <c r="N1398" s="220"/>
      <c r="O1398" s="220"/>
      <c r="P1398" s="210">
        <f t="shared" si="65"/>
        <v>992</v>
      </c>
    </row>
    <row r="1399" spans="1:16" x14ac:dyDescent="0.2">
      <c r="A1399" s="216">
        <v>1399</v>
      </c>
      <c r="B1399" s="255">
        <v>79.150000000000006</v>
      </c>
      <c r="C1399" s="210">
        <f>'soust.uk.JMK př.č.2'!$O$75+'soust.uk.JMK př.č.2'!$P$75</f>
        <v>18172</v>
      </c>
      <c r="D1399" s="210">
        <f>'soust.uk.JMK př.č.2'!$L$75</f>
        <v>72</v>
      </c>
      <c r="E1399" s="210">
        <f t="shared" si="63"/>
        <v>3819</v>
      </c>
      <c r="F1399" s="210">
        <f t="shared" si="64"/>
        <v>2755</v>
      </c>
      <c r="G1399" s="248"/>
      <c r="H1399" s="249"/>
      <c r="I1399" s="262"/>
      <c r="J1399" s="262"/>
      <c r="K1399" s="217"/>
      <c r="L1399" s="220"/>
      <c r="M1399" s="220"/>
      <c r="N1399" s="220"/>
      <c r="O1399" s="220"/>
      <c r="P1399" s="210">
        <f t="shared" si="65"/>
        <v>992</v>
      </c>
    </row>
    <row r="1400" spans="1:16" x14ac:dyDescent="0.2">
      <c r="A1400" s="216">
        <v>1400</v>
      </c>
      <c r="B1400" s="255">
        <v>79.150000000000006</v>
      </c>
      <c r="C1400" s="210">
        <f>'soust.uk.JMK př.č.2'!$O$75+'soust.uk.JMK př.č.2'!$P$75</f>
        <v>18172</v>
      </c>
      <c r="D1400" s="210">
        <f>'soust.uk.JMK př.č.2'!$L$75</f>
        <v>72</v>
      </c>
      <c r="E1400" s="210">
        <f t="shared" si="63"/>
        <v>3819</v>
      </c>
      <c r="F1400" s="210">
        <f t="shared" si="64"/>
        <v>2755</v>
      </c>
      <c r="G1400" s="248"/>
      <c r="H1400" s="249"/>
      <c r="I1400" s="262"/>
      <c r="J1400" s="262"/>
      <c r="K1400" s="217"/>
      <c r="L1400" s="220"/>
      <c r="M1400" s="220"/>
      <c r="N1400" s="220"/>
      <c r="O1400" s="220"/>
      <c r="P1400" s="210">
        <f t="shared" si="65"/>
        <v>992</v>
      </c>
    </row>
    <row r="1401" spans="1:16" x14ac:dyDescent="0.2">
      <c r="A1401" s="216">
        <v>1401</v>
      </c>
      <c r="B1401" s="255">
        <v>79.16</v>
      </c>
      <c r="C1401" s="210">
        <f>'soust.uk.JMK př.č.2'!$O$75+'soust.uk.JMK př.č.2'!$P$75</f>
        <v>18172</v>
      </c>
      <c r="D1401" s="210">
        <f>'soust.uk.JMK př.č.2'!$L$75</f>
        <v>72</v>
      </c>
      <c r="E1401" s="210">
        <f t="shared" si="63"/>
        <v>3819</v>
      </c>
      <c r="F1401" s="210">
        <f t="shared" si="64"/>
        <v>2755</v>
      </c>
      <c r="G1401" s="248"/>
      <c r="H1401" s="249"/>
      <c r="I1401" s="262"/>
      <c r="J1401" s="262"/>
      <c r="K1401" s="217"/>
      <c r="L1401" s="220"/>
      <c r="M1401" s="220"/>
      <c r="N1401" s="220"/>
      <c r="O1401" s="220"/>
      <c r="P1401" s="210">
        <f t="shared" si="65"/>
        <v>992</v>
      </c>
    </row>
    <row r="1402" spans="1:16" x14ac:dyDescent="0.2">
      <c r="A1402" s="216">
        <v>1402</v>
      </c>
      <c r="B1402" s="255">
        <v>79.17</v>
      </c>
      <c r="C1402" s="210">
        <f>'soust.uk.JMK př.č.2'!$O$75+'soust.uk.JMK př.č.2'!$P$75</f>
        <v>18172</v>
      </c>
      <c r="D1402" s="210">
        <f>'soust.uk.JMK př.č.2'!$L$75</f>
        <v>72</v>
      </c>
      <c r="E1402" s="210">
        <f t="shared" si="63"/>
        <v>3817</v>
      </c>
      <c r="F1402" s="210">
        <f t="shared" si="64"/>
        <v>2754</v>
      </c>
      <c r="G1402" s="248"/>
      <c r="H1402" s="249"/>
      <c r="I1402" s="262"/>
      <c r="J1402" s="262"/>
      <c r="K1402" s="217"/>
      <c r="L1402" s="220"/>
      <c r="M1402" s="220"/>
      <c r="N1402" s="220"/>
      <c r="O1402" s="220"/>
      <c r="P1402" s="210">
        <f t="shared" si="65"/>
        <v>991</v>
      </c>
    </row>
    <row r="1403" spans="1:16" x14ac:dyDescent="0.2">
      <c r="A1403" s="216">
        <v>1403</v>
      </c>
      <c r="B1403" s="255">
        <v>79.17</v>
      </c>
      <c r="C1403" s="210">
        <f>'soust.uk.JMK př.č.2'!$O$75+'soust.uk.JMK př.č.2'!$P$75</f>
        <v>18172</v>
      </c>
      <c r="D1403" s="210">
        <f>'soust.uk.JMK př.č.2'!$L$75</f>
        <v>72</v>
      </c>
      <c r="E1403" s="210">
        <f t="shared" si="63"/>
        <v>3817</v>
      </c>
      <c r="F1403" s="210">
        <f t="shared" si="64"/>
        <v>2754</v>
      </c>
      <c r="G1403" s="248"/>
      <c r="H1403" s="249"/>
      <c r="I1403" s="262"/>
      <c r="J1403" s="262"/>
      <c r="K1403" s="217"/>
      <c r="L1403" s="220"/>
      <c r="M1403" s="220"/>
      <c r="N1403" s="220"/>
      <c r="O1403" s="220"/>
      <c r="P1403" s="210">
        <f t="shared" si="65"/>
        <v>991</v>
      </c>
    </row>
    <row r="1404" spans="1:16" x14ac:dyDescent="0.2">
      <c r="A1404" s="216">
        <v>1404</v>
      </c>
      <c r="B1404" s="255">
        <v>79.180000000000007</v>
      </c>
      <c r="C1404" s="210">
        <f>'soust.uk.JMK př.č.2'!$O$75+'soust.uk.JMK př.č.2'!$P$75</f>
        <v>18172</v>
      </c>
      <c r="D1404" s="210">
        <f>'soust.uk.JMK př.č.2'!$L$75</f>
        <v>72</v>
      </c>
      <c r="E1404" s="210">
        <f t="shared" si="63"/>
        <v>3817</v>
      </c>
      <c r="F1404" s="210">
        <f t="shared" si="64"/>
        <v>2754</v>
      </c>
      <c r="G1404" s="248"/>
      <c r="H1404" s="249"/>
      <c r="I1404" s="262"/>
      <c r="J1404" s="262"/>
      <c r="K1404" s="217"/>
      <c r="L1404" s="220"/>
      <c r="M1404" s="220"/>
      <c r="N1404" s="220"/>
      <c r="O1404" s="220"/>
      <c r="P1404" s="210">
        <f t="shared" si="65"/>
        <v>991</v>
      </c>
    </row>
    <row r="1405" spans="1:16" x14ac:dyDescent="0.2">
      <c r="A1405" s="216">
        <v>1405</v>
      </c>
      <c r="B1405" s="255">
        <v>79.19</v>
      </c>
      <c r="C1405" s="210">
        <f>'soust.uk.JMK př.č.2'!$O$75+'soust.uk.JMK př.č.2'!$P$75</f>
        <v>18172</v>
      </c>
      <c r="D1405" s="210">
        <f>'soust.uk.JMK př.č.2'!$L$75</f>
        <v>72</v>
      </c>
      <c r="E1405" s="210">
        <f t="shared" si="63"/>
        <v>3817</v>
      </c>
      <c r="F1405" s="210">
        <f t="shared" si="64"/>
        <v>2754</v>
      </c>
      <c r="G1405" s="248"/>
      <c r="H1405" s="249"/>
      <c r="I1405" s="262"/>
      <c r="J1405" s="262"/>
      <c r="K1405" s="217"/>
      <c r="L1405" s="220"/>
      <c r="M1405" s="220"/>
      <c r="N1405" s="220"/>
      <c r="O1405" s="220"/>
      <c r="P1405" s="210">
        <f t="shared" si="65"/>
        <v>991</v>
      </c>
    </row>
    <row r="1406" spans="1:16" x14ac:dyDescent="0.2">
      <c r="A1406" s="216">
        <v>1406</v>
      </c>
      <c r="B1406" s="255">
        <v>79.2</v>
      </c>
      <c r="C1406" s="210">
        <f>'soust.uk.JMK př.č.2'!$O$75+'soust.uk.JMK př.č.2'!$P$75</f>
        <v>18172</v>
      </c>
      <c r="D1406" s="210">
        <f>'soust.uk.JMK př.č.2'!$L$75</f>
        <v>72</v>
      </c>
      <c r="E1406" s="210">
        <f t="shared" si="63"/>
        <v>3816</v>
      </c>
      <c r="F1406" s="210">
        <f t="shared" si="64"/>
        <v>2753</v>
      </c>
      <c r="G1406" s="248"/>
      <c r="H1406" s="249"/>
      <c r="I1406" s="262"/>
      <c r="J1406" s="262"/>
      <c r="K1406" s="217"/>
      <c r="L1406" s="220"/>
      <c r="M1406" s="220"/>
      <c r="N1406" s="220"/>
      <c r="O1406" s="220"/>
      <c r="P1406" s="210">
        <f t="shared" si="65"/>
        <v>991</v>
      </c>
    </row>
    <row r="1407" spans="1:16" x14ac:dyDescent="0.2">
      <c r="A1407" s="216">
        <v>1407</v>
      </c>
      <c r="B1407" s="255">
        <v>79.2</v>
      </c>
      <c r="C1407" s="210">
        <f>'soust.uk.JMK př.č.2'!$O$75+'soust.uk.JMK př.č.2'!$P$75</f>
        <v>18172</v>
      </c>
      <c r="D1407" s="210">
        <f>'soust.uk.JMK př.č.2'!$L$75</f>
        <v>72</v>
      </c>
      <c r="E1407" s="210">
        <f t="shared" si="63"/>
        <v>3816</v>
      </c>
      <c r="F1407" s="210">
        <f t="shared" si="64"/>
        <v>2753</v>
      </c>
      <c r="G1407" s="248"/>
      <c r="H1407" s="249"/>
      <c r="I1407" s="262"/>
      <c r="J1407" s="262"/>
      <c r="K1407" s="217"/>
      <c r="L1407" s="220"/>
      <c r="M1407" s="220"/>
      <c r="N1407" s="220"/>
      <c r="O1407" s="220"/>
      <c r="P1407" s="210">
        <f t="shared" si="65"/>
        <v>991</v>
      </c>
    </row>
    <row r="1408" spans="1:16" x14ac:dyDescent="0.2">
      <c r="A1408" s="216">
        <v>1408</v>
      </c>
      <c r="B1408" s="255">
        <v>79.209999999999994</v>
      </c>
      <c r="C1408" s="210">
        <f>'soust.uk.JMK př.č.2'!$O$75+'soust.uk.JMK př.č.2'!$P$75</f>
        <v>18172</v>
      </c>
      <c r="D1408" s="210">
        <f>'soust.uk.JMK př.č.2'!$L$75</f>
        <v>72</v>
      </c>
      <c r="E1408" s="210">
        <f t="shared" si="63"/>
        <v>3816</v>
      </c>
      <c r="F1408" s="210">
        <f t="shared" si="64"/>
        <v>2753</v>
      </c>
      <c r="G1408" s="248"/>
      <c r="H1408" s="249"/>
      <c r="I1408" s="262"/>
      <c r="J1408" s="262"/>
      <c r="K1408" s="217"/>
      <c r="L1408" s="220"/>
      <c r="M1408" s="220"/>
      <c r="N1408" s="220"/>
      <c r="O1408" s="220"/>
      <c r="P1408" s="210">
        <f t="shared" si="65"/>
        <v>991</v>
      </c>
    </row>
    <row r="1409" spans="1:16" x14ac:dyDescent="0.2">
      <c r="A1409" s="216">
        <v>1409</v>
      </c>
      <c r="B1409" s="255">
        <v>79.22</v>
      </c>
      <c r="C1409" s="210">
        <f>'soust.uk.JMK př.č.2'!$O$75+'soust.uk.JMK př.č.2'!$P$75</f>
        <v>18172</v>
      </c>
      <c r="D1409" s="210">
        <f>'soust.uk.JMK př.č.2'!$L$75</f>
        <v>72</v>
      </c>
      <c r="E1409" s="210">
        <f t="shared" si="63"/>
        <v>3816</v>
      </c>
      <c r="F1409" s="210">
        <f t="shared" si="64"/>
        <v>2753</v>
      </c>
      <c r="G1409" s="248"/>
      <c r="H1409" s="249"/>
      <c r="I1409" s="262"/>
      <c r="J1409" s="262"/>
      <c r="K1409" s="217"/>
      <c r="L1409" s="220"/>
      <c r="M1409" s="220"/>
      <c r="N1409" s="220"/>
      <c r="O1409" s="220"/>
      <c r="P1409" s="210">
        <f t="shared" si="65"/>
        <v>991</v>
      </c>
    </row>
    <row r="1410" spans="1:16" x14ac:dyDescent="0.2">
      <c r="A1410" s="216">
        <v>1410</v>
      </c>
      <c r="B1410" s="255">
        <v>79.22</v>
      </c>
      <c r="C1410" s="210">
        <f>'soust.uk.JMK př.č.2'!$O$75+'soust.uk.JMK př.č.2'!$P$75</f>
        <v>18172</v>
      </c>
      <c r="D1410" s="210">
        <f>'soust.uk.JMK př.č.2'!$L$75</f>
        <v>72</v>
      </c>
      <c r="E1410" s="210">
        <f t="shared" si="63"/>
        <v>3816</v>
      </c>
      <c r="F1410" s="210">
        <f t="shared" si="64"/>
        <v>2753</v>
      </c>
      <c r="G1410" s="248"/>
      <c r="H1410" s="249"/>
      <c r="I1410" s="262"/>
      <c r="J1410" s="262"/>
      <c r="K1410" s="217"/>
      <c r="L1410" s="220"/>
      <c r="M1410" s="220"/>
      <c r="N1410" s="220"/>
      <c r="O1410" s="220"/>
      <c r="P1410" s="210">
        <f t="shared" si="65"/>
        <v>991</v>
      </c>
    </row>
    <row r="1411" spans="1:16" x14ac:dyDescent="0.2">
      <c r="A1411" s="216">
        <v>1411</v>
      </c>
      <c r="B1411" s="255">
        <v>79.23</v>
      </c>
      <c r="C1411" s="210">
        <f>'soust.uk.JMK př.č.2'!$O$75+'soust.uk.JMK př.č.2'!$P$75</f>
        <v>18172</v>
      </c>
      <c r="D1411" s="210">
        <f>'soust.uk.JMK př.č.2'!$L$75</f>
        <v>72</v>
      </c>
      <c r="E1411" s="210">
        <f t="shared" si="63"/>
        <v>3815</v>
      </c>
      <c r="F1411" s="210">
        <f t="shared" si="64"/>
        <v>2752</v>
      </c>
      <c r="G1411" s="248"/>
      <c r="H1411" s="249"/>
      <c r="I1411" s="262"/>
      <c r="J1411" s="262"/>
      <c r="K1411" s="217"/>
      <c r="L1411" s="220"/>
      <c r="M1411" s="220"/>
      <c r="N1411" s="220"/>
      <c r="O1411" s="220"/>
      <c r="P1411" s="210">
        <f t="shared" si="65"/>
        <v>991</v>
      </c>
    </row>
    <row r="1412" spans="1:16" x14ac:dyDescent="0.2">
      <c r="A1412" s="216">
        <v>1412</v>
      </c>
      <c r="B1412" s="255">
        <v>79.239999999999995</v>
      </c>
      <c r="C1412" s="210">
        <f>'soust.uk.JMK př.č.2'!$O$75+'soust.uk.JMK př.č.2'!$P$75</f>
        <v>18172</v>
      </c>
      <c r="D1412" s="210">
        <f>'soust.uk.JMK př.č.2'!$L$75</f>
        <v>72</v>
      </c>
      <c r="E1412" s="210">
        <f t="shared" si="63"/>
        <v>3815</v>
      </c>
      <c r="F1412" s="210">
        <f t="shared" si="64"/>
        <v>2752</v>
      </c>
      <c r="G1412" s="248"/>
      <c r="H1412" s="249"/>
      <c r="I1412" s="262"/>
      <c r="J1412" s="262"/>
      <c r="K1412" s="217"/>
      <c r="L1412" s="220"/>
      <c r="M1412" s="220"/>
      <c r="N1412" s="220"/>
      <c r="O1412" s="220"/>
      <c r="P1412" s="210">
        <f t="shared" si="65"/>
        <v>991</v>
      </c>
    </row>
    <row r="1413" spans="1:16" x14ac:dyDescent="0.2">
      <c r="A1413" s="216">
        <v>1413</v>
      </c>
      <c r="B1413" s="255">
        <v>79.239999999999995</v>
      </c>
      <c r="C1413" s="210">
        <f>'soust.uk.JMK př.č.2'!$O$75+'soust.uk.JMK př.č.2'!$P$75</f>
        <v>18172</v>
      </c>
      <c r="D1413" s="210">
        <f>'soust.uk.JMK př.č.2'!$L$75</f>
        <v>72</v>
      </c>
      <c r="E1413" s="210">
        <f t="shared" si="63"/>
        <v>3815</v>
      </c>
      <c r="F1413" s="210">
        <f t="shared" si="64"/>
        <v>2752</v>
      </c>
      <c r="G1413" s="248"/>
      <c r="H1413" s="249"/>
      <c r="I1413" s="262"/>
      <c r="J1413" s="262"/>
      <c r="K1413" s="217"/>
      <c r="L1413" s="220"/>
      <c r="M1413" s="220"/>
      <c r="N1413" s="220"/>
      <c r="O1413" s="220"/>
      <c r="P1413" s="210">
        <f t="shared" si="65"/>
        <v>991</v>
      </c>
    </row>
    <row r="1414" spans="1:16" x14ac:dyDescent="0.2">
      <c r="A1414" s="216">
        <v>1414</v>
      </c>
      <c r="B1414" s="255">
        <v>79.25</v>
      </c>
      <c r="C1414" s="210">
        <f>'soust.uk.JMK př.č.2'!$O$75+'soust.uk.JMK př.č.2'!$P$75</f>
        <v>18172</v>
      </c>
      <c r="D1414" s="210">
        <f>'soust.uk.JMK př.č.2'!$L$75</f>
        <v>72</v>
      </c>
      <c r="E1414" s="210">
        <f t="shared" si="63"/>
        <v>3815</v>
      </c>
      <c r="F1414" s="210">
        <f t="shared" si="64"/>
        <v>2752</v>
      </c>
      <c r="G1414" s="248"/>
      <c r="H1414" s="249"/>
      <c r="I1414" s="262"/>
      <c r="J1414" s="262"/>
      <c r="K1414" s="217"/>
      <c r="L1414" s="220"/>
      <c r="M1414" s="220"/>
      <c r="N1414" s="220"/>
      <c r="O1414" s="220"/>
      <c r="P1414" s="210">
        <f t="shared" si="65"/>
        <v>991</v>
      </c>
    </row>
    <row r="1415" spans="1:16" x14ac:dyDescent="0.2">
      <c r="A1415" s="216">
        <v>1415</v>
      </c>
      <c r="B1415" s="255">
        <v>79.260000000000005</v>
      </c>
      <c r="C1415" s="210">
        <f>'soust.uk.JMK př.č.2'!$O$75+'soust.uk.JMK př.č.2'!$P$75</f>
        <v>18172</v>
      </c>
      <c r="D1415" s="210">
        <f>'soust.uk.JMK př.č.2'!$L$75</f>
        <v>72</v>
      </c>
      <c r="E1415" s="210">
        <f t="shared" si="63"/>
        <v>3813</v>
      </c>
      <c r="F1415" s="210">
        <f t="shared" si="64"/>
        <v>2751</v>
      </c>
      <c r="G1415" s="248"/>
      <c r="H1415" s="249"/>
      <c r="I1415" s="262"/>
      <c r="J1415" s="262"/>
      <c r="K1415" s="217"/>
      <c r="L1415" s="220"/>
      <c r="M1415" s="220"/>
      <c r="N1415" s="220"/>
      <c r="O1415" s="220"/>
      <c r="P1415" s="210">
        <f t="shared" si="65"/>
        <v>990</v>
      </c>
    </row>
    <row r="1416" spans="1:16" x14ac:dyDescent="0.2">
      <c r="A1416" s="216">
        <v>1416</v>
      </c>
      <c r="B1416" s="255">
        <v>79.260000000000005</v>
      </c>
      <c r="C1416" s="210">
        <f>'soust.uk.JMK př.č.2'!$O$75+'soust.uk.JMK př.č.2'!$P$75</f>
        <v>18172</v>
      </c>
      <c r="D1416" s="210">
        <f>'soust.uk.JMK př.č.2'!$L$75</f>
        <v>72</v>
      </c>
      <c r="E1416" s="210">
        <f t="shared" si="63"/>
        <v>3813</v>
      </c>
      <c r="F1416" s="210">
        <f t="shared" si="64"/>
        <v>2751</v>
      </c>
      <c r="G1416" s="248"/>
      <c r="H1416" s="249"/>
      <c r="I1416" s="262"/>
      <c r="J1416" s="262"/>
      <c r="K1416" s="217"/>
      <c r="L1416" s="220"/>
      <c r="M1416" s="220"/>
      <c r="N1416" s="220"/>
      <c r="O1416" s="220"/>
      <c r="P1416" s="210">
        <f t="shared" si="65"/>
        <v>990</v>
      </c>
    </row>
    <row r="1417" spans="1:16" x14ac:dyDescent="0.2">
      <c r="A1417" s="216">
        <v>1417</v>
      </c>
      <c r="B1417" s="255">
        <v>79.27</v>
      </c>
      <c r="C1417" s="210">
        <f>'soust.uk.JMK př.č.2'!$O$75+'soust.uk.JMK př.č.2'!$P$75</f>
        <v>18172</v>
      </c>
      <c r="D1417" s="210">
        <f>'soust.uk.JMK př.č.2'!$L$75</f>
        <v>72</v>
      </c>
      <c r="E1417" s="210">
        <f t="shared" si="63"/>
        <v>3813</v>
      </c>
      <c r="F1417" s="210">
        <f t="shared" si="64"/>
        <v>2751</v>
      </c>
      <c r="G1417" s="248"/>
      <c r="H1417" s="249"/>
      <c r="I1417" s="262"/>
      <c r="J1417" s="262"/>
      <c r="K1417" s="217"/>
      <c r="L1417" s="220"/>
      <c r="M1417" s="220"/>
      <c r="N1417" s="220"/>
      <c r="O1417" s="220"/>
      <c r="P1417" s="210">
        <f t="shared" si="65"/>
        <v>990</v>
      </c>
    </row>
    <row r="1418" spans="1:16" x14ac:dyDescent="0.2">
      <c r="A1418" s="216">
        <v>1418</v>
      </c>
      <c r="B1418" s="255">
        <v>79.28</v>
      </c>
      <c r="C1418" s="210">
        <f>'soust.uk.JMK př.č.2'!$O$75+'soust.uk.JMK př.č.2'!$P$75</f>
        <v>18172</v>
      </c>
      <c r="D1418" s="210">
        <f>'soust.uk.JMK př.č.2'!$L$75</f>
        <v>72</v>
      </c>
      <c r="E1418" s="210">
        <f t="shared" si="63"/>
        <v>3813</v>
      </c>
      <c r="F1418" s="210">
        <f t="shared" si="64"/>
        <v>2751</v>
      </c>
      <c r="G1418" s="248"/>
      <c r="H1418" s="249"/>
      <c r="I1418" s="262"/>
      <c r="J1418" s="262"/>
      <c r="K1418" s="217"/>
      <c r="L1418" s="220"/>
      <c r="M1418" s="220"/>
      <c r="N1418" s="220"/>
      <c r="O1418" s="220"/>
      <c r="P1418" s="210">
        <f t="shared" si="65"/>
        <v>990</v>
      </c>
    </row>
    <row r="1419" spans="1:16" x14ac:dyDescent="0.2">
      <c r="A1419" s="216">
        <v>1419</v>
      </c>
      <c r="B1419" s="255">
        <v>79.290000000000006</v>
      </c>
      <c r="C1419" s="210">
        <f>'soust.uk.JMK př.č.2'!$O$75+'soust.uk.JMK př.č.2'!$P$75</f>
        <v>18172</v>
      </c>
      <c r="D1419" s="210">
        <f>'soust.uk.JMK př.č.2'!$L$75</f>
        <v>72</v>
      </c>
      <c r="E1419" s="210">
        <f t="shared" si="63"/>
        <v>3812</v>
      </c>
      <c r="F1419" s="210">
        <f t="shared" si="64"/>
        <v>2750</v>
      </c>
      <c r="G1419" s="248"/>
      <c r="H1419" s="249"/>
      <c r="I1419" s="262"/>
      <c r="J1419" s="262"/>
      <c r="K1419" s="217"/>
      <c r="L1419" s="220"/>
      <c r="M1419" s="220"/>
      <c r="N1419" s="220"/>
      <c r="O1419" s="220"/>
      <c r="P1419" s="210">
        <f t="shared" si="65"/>
        <v>990</v>
      </c>
    </row>
    <row r="1420" spans="1:16" x14ac:dyDescent="0.2">
      <c r="A1420" s="216">
        <v>1420</v>
      </c>
      <c r="B1420" s="255">
        <v>79.290000000000006</v>
      </c>
      <c r="C1420" s="210">
        <f>'soust.uk.JMK př.č.2'!$O$75+'soust.uk.JMK př.č.2'!$P$75</f>
        <v>18172</v>
      </c>
      <c r="D1420" s="210">
        <f>'soust.uk.JMK př.č.2'!$L$75</f>
        <v>72</v>
      </c>
      <c r="E1420" s="210">
        <f t="shared" si="63"/>
        <v>3812</v>
      </c>
      <c r="F1420" s="210">
        <f t="shared" si="64"/>
        <v>2750</v>
      </c>
      <c r="G1420" s="248"/>
      <c r="H1420" s="249"/>
      <c r="I1420" s="262"/>
      <c r="J1420" s="262"/>
      <c r="K1420" s="217"/>
      <c r="L1420" s="220"/>
      <c r="M1420" s="220"/>
      <c r="N1420" s="220"/>
      <c r="O1420" s="220"/>
      <c r="P1420" s="210">
        <f t="shared" si="65"/>
        <v>990</v>
      </c>
    </row>
    <row r="1421" spans="1:16" x14ac:dyDescent="0.2">
      <c r="A1421" s="216">
        <v>1421</v>
      </c>
      <c r="B1421" s="255">
        <v>79.3</v>
      </c>
      <c r="C1421" s="210">
        <f>'soust.uk.JMK př.č.2'!$O$75+'soust.uk.JMK př.č.2'!$P$75</f>
        <v>18172</v>
      </c>
      <c r="D1421" s="210">
        <f>'soust.uk.JMK př.č.2'!$L$75</f>
        <v>72</v>
      </c>
      <c r="E1421" s="210">
        <f t="shared" si="63"/>
        <v>3812</v>
      </c>
      <c r="F1421" s="210">
        <f t="shared" si="64"/>
        <v>2750</v>
      </c>
      <c r="G1421" s="248"/>
      <c r="H1421" s="249"/>
      <c r="I1421" s="262"/>
      <c r="J1421" s="262"/>
      <c r="K1421" s="217"/>
      <c r="L1421" s="220"/>
      <c r="M1421" s="220"/>
      <c r="N1421" s="220"/>
      <c r="O1421" s="220"/>
      <c r="P1421" s="210">
        <f t="shared" si="65"/>
        <v>990</v>
      </c>
    </row>
    <row r="1422" spans="1:16" x14ac:dyDescent="0.2">
      <c r="A1422" s="216">
        <v>1422</v>
      </c>
      <c r="B1422" s="255">
        <v>79.31</v>
      </c>
      <c r="C1422" s="210">
        <f>'soust.uk.JMK př.č.2'!$O$75+'soust.uk.JMK př.č.2'!$P$75</f>
        <v>18172</v>
      </c>
      <c r="D1422" s="210">
        <f>'soust.uk.JMK př.č.2'!$L$75</f>
        <v>72</v>
      </c>
      <c r="E1422" s="210">
        <f t="shared" ref="E1422:E1485" si="66">SUM(F1422,P1422,D1422)</f>
        <v>3812</v>
      </c>
      <c r="F1422" s="210">
        <f t="shared" si="64"/>
        <v>2750</v>
      </c>
      <c r="G1422" s="248"/>
      <c r="H1422" s="249"/>
      <c r="I1422" s="262"/>
      <c r="J1422" s="262"/>
      <c r="K1422" s="217"/>
      <c r="L1422" s="220"/>
      <c r="M1422" s="220"/>
      <c r="N1422" s="220"/>
      <c r="O1422" s="220"/>
      <c r="P1422" s="210">
        <f t="shared" si="65"/>
        <v>990</v>
      </c>
    </row>
    <row r="1423" spans="1:16" x14ac:dyDescent="0.2">
      <c r="A1423" s="216">
        <v>1423</v>
      </c>
      <c r="B1423" s="255">
        <v>79.31</v>
      </c>
      <c r="C1423" s="210">
        <f>'soust.uk.JMK př.č.2'!$O$75+'soust.uk.JMK př.č.2'!$P$75</f>
        <v>18172</v>
      </c>
      <c r="D1423" s="210">
        <f>'soust.uk.JMK př.č.2'!$L$75</f>
        <v>72</v>
      </c>
      <c r="E1423" s="210">
        <f t="shared" si="66"/>
        <v>3812</v>
      </c>
      <c r="F1423" s="210">
        <f t="shared" ref="F1423:F1486" si="67">ROUND(1/B1423*C1423*12,0)</f>
        <v>2750</v>
      </c>
      <c r="G1423" s="248"/>
      <c r="H1423" s="249"/>
      <c r="I1423" s="262"/>
      <c r="J1423" s="262"/>
      <c r="K1423" s="217"/>
      <c r="L1423" s="220"/>
      <c r="M1423" s="220"/>
      <c r="N1423" s="220"/>
      <c r="O1423" s="220"/>
      <c r="P1423" s="210">
        <f t="shared" ref="P1423:P1486" si="68">ROUND((F1423*36%),0)</f>
        <v>990</v>
      </c>
    </row>
    <row r="1424" spans="1:16" x14ac:dyDescent="0.2">
      <c r="A1424" s="216">
        <v>1424</v>
      </c>
      <c r="B1424" s="255">
        <v>79.319999999999993</v>
      </c>
      <c r="C1424" s="210">
        <f>'soust.uk.JMK př.č.2'!$O$75+'soust.uk.JMK př.č.2'!$P$75</f>
        <v>18172</v>
      </c>
      <c r="D1424" s="210">
        <f>'soust.uk.JMK př.č.2'!$L$75</f>
        <v>72</v>
      </c>
      <c r="E1424" s="210">
        <f t="shared" si="66"/>
        <v>3811</v>
      </c>
      <c r="F1424" s="210">
        <f t="shared" si="67"/>
        <v>2749</v>
      </c>
      <c r="G1424" s="248"/>
      <c r="H1424" s="249"/>
      <c r="I1424" s="262"/>
      <c r="J1424" s="262"/>
      <c r="K1424" s="217"/>
      <c r="L1424" s="220"/>
      <c r="M1424" s="220"/>
      <c r="N1424" s="220"/>
      <c r="O1424" s="220"/>
      <c r="P1424" s="210">
        <f t="shared" si="68"/>
        <v>990</v>
      </c>
    </row>
    <row r="1425" spans="1:16" x14ac:dyDescent="0.2">
      <c r="A1425" s="216">
        <v>1425</v>
      </c>
      <c r="B1425" s="255">
        <v>79.33</v>
      </c>
      <c r="C1425" s="210">
        <f>'soust.uk.JMK př.č.2'!$O$75+'soust.uk.JMK př.č.2'!$P$75</f>
        <v>18172</v>
      </c>
      <c r="D1425" s="210">
        <f>'soust.uk.JMK př.č.2'!$L$75</f>
        <v>72</v>
      </c>
      <c r="E1425" s="210">
        <f t="shared" si="66"/>
        <v>3811</v>
      </c>
      <c r="F1425" s="210">
        <f t="shared" si="67"/>
        <v>2749</v>
      </c>
      <c r="G1425" s="248"/>
      <c r="H1425" s="249"/>
      <c r="I1425" s="262"/>
      <c r="J1425" s="262"/>
      <c r="K1425" s="217"/>
      <c r="L1425" s="220"/>
      <c r="M1425" s="220"/>
      <c r="N1425" s="220"/>
      <c r="O1425" s="220"/>
      <c r="P1425" s="210">
        <f t="shared" si="68"/>
        <v>990</v>
      </c>
    </row>
    <row r="1426" spans="1:16" x14ac:dyDescent="0.2">
      <c r="A1426" s="216">
        <v>1426</v>
      </c>
      <c r="B1426" s="255">
        <v>79.33</v>
      </c>
      <c r="C1426" s="210">
        <f>'soust.uk.JMK př.č.2'!$O$75+'soust.uk.JMK př.č.2'!$P$75</f>
        <v>18172</v>
      </c>
      <c r="D1426" s="210">
        <f>'soust.uk.JMK př.č.2'!$L$75</f>
        <v>72</v>
      </c>
      <c r="E1426" s="210">
        <f t="shared" si="66"/>
        <v>3811</v>
      </c>
      <c r="F1426" s="210">
        <f t="shared" si="67"/>
        <v>2749</v>
      </c>
      <c r="G1426" s="248"/>
      <c r="H1426" s="249"/>
      <c r="I1426" s="262"/>
      <c r="J1426" s="262"/>
      <c r="K1426" s="217"/>
      <c r="L1426" s="220"/>
      <c r="M1426" s="220"/>
      <c r="N1426" s="220"/>
      <c r="O1426" s="220"/>
      <c r="P1426" s="210">
        <f t="shared" si="68"/>
        <v>990</v>
      </c>
    </row>
    <row r="1427" spans="1:16" x14ac:dyDescent="0.2">
      <c r="A1427" s="216">
        <v>1427</v>
      </c>
      <c r="B1427" s="255">
        <v>79.34</v>
      </c>
      <c r="C1427" s="210">
        <f>'soust.uk.JMK př.č.2'!$O$75+'soust.uk.JMK př.č.2'!$P$75</f>
        <v>18172</v>
      </c>
      <c r="D1427" s="210">
        <f>'soust.uk.JMK př.č.2'!$L$75</f>
        <v>72</v>
      </c>
      <c r="E1427" s="210">
        <f t="shared" si="66"/>
        <v>3809</v>
      </c>
      <c r="F1427" s="210">
        <f t="shared" si="67"/>
        <v>2748</v>
      </c>
      <c r="G1427" s="248"/>
      <c r="H1427" s="249"/>
      <c r="I1427" s="262"/>
      <c r="J1427" s="262"/>
      <c r="K1427" s="217"/>
      <c r="L1427" s="220"/>
      <c r="M1427" s="220"/>
      <c r="N1427" s="220"/>
      <c r="O1427" s="220"/>
      <c r="P1427" s="210">
        <f t="shared" si="68"/>
        <v>989</v>
      </c>
    </row>
    <row r="1428" spans="1:16" x14ac:dyDescent="0.2">
      <c r="A1428" s="216">
        <v>1428</v>
      </c>
      <c r="B1428" s="255">
        <v>79.349999999999994</v>
      </c>
      <c r="C1428" s="210">
        <f>'soust.uk.JMK př.č.2'!$O$75+'soust.uk.JMK př.č.2'!$P$75</f>
        <v>18172</v>
      </c>
      <c r="D1428" s="210">
        <f>'soust.uk.JMK př.č.2'!$L$75</f>
        <v>72</v>
      </c>
      <c r="E1428" s="210">
        <f t="shared" si="66"/>
        <v>3809</v>
      </c>
      <c r="F1428" s="210">
        <f t="shared" si="67"/>
        <v>2748</v>
      </c>
      <c r="G1428" s="248"/>
      <c r="H1428" s="249"/>
      <c r="I1428" s="262"/>
      <c r="J1428" s="262"/>
      <c r="K1428" s="217"/>
      <c r="L1428" s="220"/>
      <c r="M1428" s="220"/>
      <c r="N1428" s="220"/>
      <c r="O1428" s="220"/>
      <c r="P1428" s="210">
        <f t="shared" si="68"/>
        <v>989</v>
      </c>
    </row>
    <row r="1429" spans="1:16" x14ac:dyDescent="0.2">
      <c r="A1429" s="216">
        <v>1429</v>
      </c>
      <c r="B1429" s="255">
        <v>79.349999999999994</v>
      </c>
      <c r="C1429" s="210">
        <f>'soust.uk.JMK př.č.2'!$O$75+'soust.uk.JMK př.č.2'!$P$75</f>
        <v>18172</v>
      </c>
      <c r="D1429" s="210">
        <f>'soust.uk.JMK př.č.2'!$L$75</f>
        <v>72</v>
      </c>
      <c r="E1429" s="210">
        <f t="shared" si="66"/>
        <v>3809</v>
      </c>
      <c r="F1429" s="210">
        <f t="shared" si="67"/>
        <v>2748</v>
      </c>
      <c r="G1429" s="248"/>
      <c r="H1429" s="249"/>
      <c r="I1429" s="262"/>
      <c r="J1429" s="262"/>
      <c r="K1429" s="217"/>
      <c r="L1429" s="220"/>
      <c r="M1429" s="220"/>
      <c r="N1429" s="220"/>
      <c r="O1429" s="220"/>
      <c r="P1429" s="210">
        <f t="shared" si="68"/>
        <v>989</v>
      </c>
    </row>
    <row r="1430" spans="1:16" x14ac:dyDescent="0.2">
      <c r="A1430" s="216">
        <v>1430</v>
      </c>
      <c r="B1430" s="255">
        <v>79.36</v>
      </c>
      <c r="C1430" s="210">
        <f>'soust.uk.JMK př.č.2'!$O$75+'soust.uk.JMK př.č.2'!$P$75</f>
        <v>18172</v>
      </c>
      <c r="D1430" s="210">
        <f>'soust.uk.JMK př.č.2'!$L$75</f>
        <v>72</v>
      </c>
      <c r="E1430" s="210">
        <f t="shared" si="66"/>
        <v>3809</v>
      </c>
      <c r="F1430" s="210">
        <f t="shared" si="67"/>
        <v>2748</v>
      </c>
      <c r="G1430" s="248"/>
      <c r="H1430" s="249"/>
      <c r="I1430" s="262"/>
      <c r="J1430" s="262"/>
      <c r="K1430" s="217"/>
      <c r="L1430" s="220"/>
      <c r="M1430" s="220"/>
      <c r="N1430" s="220"/>
      <c r="O1430" s="220"/>
      <c r="P1430" s="210">
        <f t="shared" si="68"/>
        <v>989</v>
      </c>
    </row>
    <row r="1431" spans="1:16" x14ac:dyDescent="0.2">
      <c r="A1431" s="216">
        <v>1431</v>
      </c>
      <c r="B1431" s="255">
        <v>79.36</v>
      </c>
      <c r="C1431" s="210">
        <f>'soust.uk.JMK př.č.2'!$O$75+'soust.uk.JMK př.č.2'!$P$75</f>
        <v>18172</v>
      </c>
      <c r="D1431" s="210">
        <f>'soust.uk.JMK př.č.2'!$L$75</f>
        <v>72</v>
      </c>
      <c r="E1431" s="210">
        <f t="shared" si="66"/>
        <v>3809</v>
      </c>
      <c r="F1431" s="210">
        <f t="shared" si="67"/>
        <v>2748</v>
      </c>
      <c r="G1431" s="248"/>
      <c r="H1431" s="249"/>
      <c r="I1431" s="262"/>
      <c r="J1431" s="262"/>
      <c r="K1431" s="217"/>
      <c r="L1431" s="220"/>
      <c r="M1431" s="220"/>
      <c r="N1431" s="220"/>
      <c r="O1431" s="220"/>
      <c r="P1431" s="210">
        <f t="shared" si="68"/>
        <v>989</v>
      </c>
    </row>
    <row r="1432" spans="1:16" x14ac:dyDescent="0.2">
      <c r="A1432" s="216">
        <v>1432</v>
      </c>
      <c r="B1432" s="255">
        <v>79.37</v>
      </c>
      <c r="C1432" s="210">
        <f>'soust.uk.JMK př.č.2'!$O$75+'soust.uk.JMK př.č.2'!$P$75</f>
        <v>18172</v>
      </c>
      <c r="D1432" s="210">
        <f>'soust.uk.JMK př.č.2'!$L$75</f>
        <v>72</v>
      </c>
      <c r="E1432" s="210">
        <f t="shared" si="66"/>
        <v>3808</v>
      </c>
      <c r="F1432" s="210">
        <f t="shared" si="67"/>
        <v>2747</v>
      </c>
      <c r="G1432" s="248"/>
      <c r="H1432" s="249"/>
      <c r="I1432" s="262"/>
      <c r="J1432" s="262"/>
      <c r="K1432" s="217"/>
      <c r="L1432" s="220"/>
      <c r="M1432" s="220"/>
      <c r="N1432" s="220"/>
      <c r="O1432" s="220"/>
      <c r="P1432" s="210">
        <f t="shared" si="68"/>
        <v>989</v>
      </c>
    </row>
    <row r="1433" spans="1:16" x14ac:dyDescent="0.2">
      <c r="A1433" s="216">
        <v>1433</v>
      </c>
      <c r="B1433" s="255">
        <v>79.38</v>
      </c>
      <c r="C1433" s="210">
        <f>'soust.uk.JMK př.č.2'!$O$75+'soust.uk.JMK př.č.2'!$P$75</f>
        <v>18172</v>
      </c>
      <c r="D1433" s="210">
        <f>'soust.uk.JMK př.č.2'!$L$75</f>
        <v>72</v>
      </c>
      <c r="E1433" s="210">
        <f t="shared" si="66"/>
        <v>3808</v>
      </c>
      <c r="F1433" s="210">
        <f t="shared" si="67"/>
        <v>2747</v>
      </c>
      <c r="G1433" s="248"/>
      <c r="H1433" s="249"/>
      <c r="I1433" s="262"/>
      <c r="J1433" s="262"/>
      <c r="K1433" s="217"/>
      <c r="L1433" s="220"/>
      <c r="M1433" s="220"/>
      <c r="N1433" s="220"/>
      <c r="O1433" s="220"/>
      <c r="P1433" s="210">
        <f t="shared" si="68"/>
        <v>989</v>
      </c>
    </row>
    <row r="1434" spans="1:16" x14ac:dyDescent="0.2">
      <c r="A1434" s="216">
        <v>1434</v>
      </c>
      <c r="B1434" s="255">
        <v>79.38</v>
      </c>
      <c r="C1434" s="210">
        <f>'soust.uk.JMK př.č.2'!$O$75+'soust.uk.JMK př.č.2'!$P$75</f>
        <v>18172</v>
      </c>
      <c r="D1434" s="210">
        <f>'soust.uk.JMK př.č.2'!$L$75</f>
        <v>72</v>
      </c>
      <c r="E1434" s="210">
        <f t="shared" si="66"/>
        <v>3808</v>
      </c>
      <c r="F1434" s="210">
        <f t="shared" si="67"/>
        <v>2747</v>
      </c>
      <c r="G1434" s="248"/>
      <c r="H1434" s="249"/>
      <c r="I1434" s="262"/>
      <c r="J1434" s="262"/>
      <c r="K1434" s="217"/>
      <c r="L1434" s="220"/>
      <c r="M1434" s="220"/>
      <c r="N1434" s="220"/>
      <c r="O1434" s="220"/>
      <c r="P1434" s="210">
        <f t="shared" si="68"/>
        <v>989</v>
      </c>
    </row>
    <row r="1435" spans="1:16" x14ac:dyDescent="0.2">
      <c r="A1435" s="216">
        <v>1435</v>
      </c>
      <c r="B1435" s="255">
        <v>79.39</v>
      </c>
      <c r="C1435" s="210">
        <f>'soust.uk.JMK př.č.2'!$O$75+'soust.uk.JMK př.č.2'!$P$75</f>
        <v>18172</v>
      </c>
      <c r="D1435" s="210">
        <f>'soust.uk.JMK př.č.2'!$L$75</f>
        <v>72</v>
      </c>
      <c r="E1435" s="210">
        <f t="shared" si="66"/>
        <v>3808</v>
      </c>
      <c r="F1435" s="210">
        <f t="shared" si="67"/>
        <v>2747</v>
      </c>
      <c r="G1435" s="248"/>
      <c r="H1435" s="249"/>
      <c r="I1435" s="262"/>
      <c r="J1435" s="262"/>
      <c r="K1435" s="217"/>
      <c r="L1435" s="220"/>
      <c r="M1435" s="220"/>
      <c r="N1435" s="220"/>
      <c r="O1435" s="220"/>
      <c r="P1435" s="210">
        <f t="shared" si="68"/>
        <v>989</v>
      </c>
    </row>
    <row r="1436" spans="1:16" x14ac:dyDescent="0.2">
      <c r="A1436" s="216">
        <v>1436</v>
      </c>
      <c r="B1436" s="255">
        <v>79.400000000000006</v>
      </c>
      <c r="C1436" s="210">
        <f>'soust.uk.JMK př.č.2'!$O$75+'soust.uk.JMK př.č.2'!$P$75</f>
        <v>18172</v>
      </c>
      <c r="D1436" s="210">
        <f>'soust.uk.JMK př.č.2'!$L$75</f>
        <v>72</v>
      </c>
      <c r="E1436" s="210">
        <f t="shared" si="66"/>
        <v>3807</v>
      </c>
      <c r="F1436" s="210">
        <f t="shared" si="67"/>
        <v>2746</v>
      </c>
      <c r="G1436" s="248"/>
      <c r="H1436" s="249"/>
      <c r="I1436" s="262"/>
      <c r="J1436" s="262"/>
      <c r="K1436" s="217"/>
      <c r="L1436" s="220"/>
      <c r="M1436" s="220"/>
      <c r="N1436" s="220"/>
      <c r="O1436" s="220"/>
      <c r="P1436" s="210">
        <f t="shared" si="68"/>
        <v>989</v>
      </c>
    </row>
    <row r="1437" spans="1:16" x14ac:dyDescent="0.2">
      <c r="A1437" s="216">
        <v>1437</v>
      </c>
      <c r="B1437" s="255">
        <v>79.400000000000006</v>
      </c>
      <c r="C1437" s="210">
        <f>'soust.uk.JMK př.č.2'!$O$75+'soust.uk.JMK př.č.2'!$P$75</f>
        <v>18172</v>
      </c>
      <c r="D1437" s="210">
        <f>'soust.uk.JMK př.č.2'!$L$75</f>
        <v>72</v>
      </c>
      <c r="E1437" s="210">
        <f t="shared" si="66"/>
        <v>3807</v>
      </c>
      <c r="F1437" s="210">
        <f t="shared" si="67"/>
        <v>2746</v>
      </c>
      <c r="G1437" s="248"/>
      <c r="H1437" s="249"/>
      <c r="I1437" s="262"/>
      <c r="J1437" s="262"/>
      <c r="K1437" s="217"/>
      <c r="L1437" s="220"/>
      <c r="M1437" s="220"/>
      <c r="N1437" s="220"/>
      <c r="O1437" s="220"/>
      <c r="P1437" s="210">
        <f t="shared" si="68"/>
        <v>989</v>
      </c>
    </row>
    <row r="1438" spans="1:16" x14ac:dyDescent="0.2">
      <c r="A1438" s="216">
        <v>1438</v>
      </c>
      <c r="B1438" s="255">
        <v>79.41</v>
      </c>
      <c r="C1438" s="210">
        <f>'soust.uk.JMK př.č.2'!$O$75+'soust.uk.JMK př.č.2'!$P$75</f>
        <v>18172</v>
      </c>
      <c r="D1438" s="210">
        <f>'soust.uk.JMK př.č.2'!$L$75</f>
        <v>72</v>
      </c>
      <c r="E1438" s="210">
        <f t="shared" si="66"/>
        <v>3807</v>
      </c>
      <c r="F1438" s="210">
        <f t="shared" si="67"/>
        <v>2746</v>
      </c>
      <c r="G1438" s="248"/>
      <c r="H1438" s="249"/>
      <c r="I1438" s="262"/>
      <c r="J1438" s="262"/>
      <c r="K1438" s="217"/>
      <c r="L1438" s="220"/>
      <c r="M1438" s="220"/>
      <c r="N1438" s="220"/>
      <c r="O1438" s="220"/>
      <c r="P1438" s="210">
        <f t="shared" si="68"/>
        <v>989</v>
      </c>
    </row>
    <row r="1439" spans="1:16" x14ac:dyDescent="0.2">
      <c r="A1439" s="216">
        <v>1439</v>
      </c>
      <c r="B1439" s="255">
        <v>79.42</v>
      </c>
      <c r="C1439" s="210">
        <f>'soust.uk.JMK př.č.2'!$O$75+'soust.uk.JMK př.č.2'!$P$75</f>
        <v>18172</v>
      </c>
      <c r="D1439" s="210">
        <f>'soust.uk.JMK př.č.2'!$L$75</f>
        <v>72</v>
      </c>
      <c r="E1439" s="210">
        <f t="shared" si="66"/>
        <v>3807</v>
      </c>
      <c r="F1439" s="210">
        <f t="shared" si="67"/>
        <v>2746</v>
      </c>
      <c r="G1439" s="248"/>
      <c r="H1439" s="249"/>
      <c r="I1439" s="262"/>
      <c r="J1439" s="262"/>
      <c r="K1439" s="217"/>
      <c r="L1439" s="220"/>
      <c r="M1439" s="220"/>
      <c r="N1439" s="220"/>
      <c r="O1439" s="220"/>
      <c r="P1439" s="210">
        <f t="shared" si="68"/>
        <v>989</v>
      </c>
    </row>
    <row r="1440" spans="1:16" x14ac:dyDescent="0.2">
      <c r="A1440" s="216">
        <v>1440</v>
      </c>
      <c r="B1440" s="255">
        <v>79.42</v>
      </c>
      <c r="C1440" s="210">
        <f>'soust.uk.JMK př.č.2'!$O$75+'soust.uk.JMK př.č.2'!$P$75</f>
        <v>18172</v>
      </c>
      <c r="D1440" s="210">
        <f>'soust.uk.JMK př.č.2'!$L$75</f>
        <v>72</v>
      </c>
      <c r="E1440" s="210">
        <f t="shared" si="66"/>
        <v>3807</v>
      </c>
      <c r="F1440" s="210">
        <f t="shared" si="67"/>
        <v>2746</v>
      </c>
      <c r="G1440" s="248"/>
      <c r="H1440" s="249"/>
      <c r="I1440" s="262"/>
      <c r="J1440" s="262"/>
      <c r="K1440" s="217"/>
      <c r="L1440" s="220"/>
      <c r="M1440" s="220"/>
      <c r="N1440" s="220"/>
      <c r="O1440" s="220"/>
      <c r="P1440" s="210">
        <f t="shared" si="68"/>
        <v>989</v>
      </c>
    </row>
    <row r="1441" spans="1:16" x14ac:dyDescent="0.2">
      <c r="A1441" s="216">
        <v>1441</v>
      </c>
      <c r="B1441" s="255">
        <v>79.430000000000007</v>
      </c>
      <c r="C1441" s="210">
        <f>'soust.uk.JMK př.č.2'!$O$75+'soust.uk.JMK př.č.2'!$P$75</f>
        <v>18172</v>
      </c>
      <c r="D1441" s="210">
        <f>'soust.uk.JMK př.č.2'!$L$75</f>
        <v>72</v>
      </c>
      <c r="E1441" s="210">
        <f t="shared" si="66"/>
        <v>3805</v>
      </c>
      <c r="F1441" s="210">
        <f t="shared" si="67"/>
        <v>2745</v>
      </c>
      <c r="G1441" s="248"/>
      <c r="H1441" s="249"/>
      <c r="I1441" s="262"/>
      <c r="J1441" s="262"/>
      <c r="K1441" s="217"/>
      <c r="L1441" s="220"/>
      <c r="M1441" s="220"/>
      <c r="N1441" s="220"/>
      <c r="O1441" s="220"/>
      <c r="P1441" s="210">
        <f t="shared" si="68"/>
        <v>988</v>
      </c>
    </row>
    <row r="1442" spans="1:16" x14ac:dyDescent="0.2">
      <c r="A1442" s="216">
        <v>1442</v>
      </c>
      <c r="B1442" s="255">
        <v>79.44</v>
      </c>
      <c r="C1442" s="210">
        <f>'soust.uk.JMK př.č.2'!$O$75+'soust.uk.JMK př.č.2'!$P$75</f>
        <v>18172</v>
      </c>
      <c r="D1442" s="210">
        <f>'soust.uk.JMK př.č.2'!$L$75</f>
        <v>72</v>
      </c>
      <c r="E1442" s="210">
        <f t="shared" si="66"/>
        <v>3805</v>
      </c>
      <c r="F1442" s="210">
        <f t="shared" si="67"/>
        <v>2745</v>
      </c>
      <c r="G1442" s="248"/>
      <c r="H1442" s="249"/>
      <c r="I1442" s="262"/>
      <c r="J1442" s="262"/>
      <c r="K1442" s="217"/>
      <c r="L1442" s="220"/>
      <c r="M1442" s="220"/>
      <c r="N1442" s="220"/>
      <c r="O1442" s="220"/>
      <c r="P1442" s="210">
        <f t="shared" si="68"/>
        <v>988</v>
      </c>
    </row>
    <row r="1443" spans="1:16" x14ac:dyDescent="0.2">
      <c r="A1443" s="216">
        <v>1443</v>
      </c>
      <c r="B1443" s="255">
        <v>79.44</v>
      </c>
      <c r="C1443" s="210">
        <f>'soust.uk.JMK př.č.2'!$O$75+'soust.uk.JMK př.č.2'!$P$75</f>
        <v>18172</v>
      </c>
      <c r="D1443" s="210">
        <f>'soust.uk.JMK př.č.2'!$L$75</f>
        <v>72</v>
      </c>
      <c r="E1443" s="210">
        <f t="shared" si="66"/>
        <v>3805</v>
      </c>
      <c r="F1443" s="210">
        <f t="shared" si="67"/>
        <v>2745</v>
      </c>
      <c r="G1443" s="248"/>
      <c r="H1443" s="249"/>
      <c r="I1443" s="262"/>
      <c r="J1443" s="262"/>
      <c r="K1443" s="217"/>
      <c r="L1443" s="220"/>
      <c r="M1443" s="220"/>
      <c r="N1443" s="220"/>
      <c r="O1443" s="220"/>
      <c r="P1443" s="210">
        <f t="shared" si="68"/>
        <v>988</v>
      </c>
    </row>
    <row r="1444" spans="1:16" x14ac:dyDescent="0.2">
      <c r="A1444" s="216">
        <v>1444</v>
      </c>
      <c r="B1444" s="255">
        <v>79.45</v>
      </c>
      <c r="C1444" s="210">
        <f>'soust.uk.JMK př.č.2'!$O$75+'soust.uk.JMK př.č.2'!$P$75</f>
        <v>18172</v>
      </c>
      <c r="D1444" s="210">
        <f>'soust.uk.JMK př.č.2'!$L$75</f>
        <v>72</v>
      </c>
      <c r="E1444" s="210">
        <f t="shared" si="66"/>
        <v>3805</v>
      </c>
      <c r="F1444" s="210">
        <f t="shared" si="67"/>
        <v>2745</v>
      </c>
      <c r="G1444" s="248"/>
      <c r="H1444" s="249"/>
      <c r="I1444" s="262"/>
      <c r="J1444" s="262"/>
      <c r="K1444" s="217"/>
      <c r="L1444" s="220"/>
      <c r="M1444" s="220"/>
      <c r="N1444" s="220"/>
      <c r="O1444" s="220"/>
      <c r="P1444" s="210">
        <f t="shared" si="68"/>
        <v>988</v>
      </c>
    </row>
    <row r="1445" spans="1:16" x14ac:dyDescent="0.2">
      <c r="A1445" s="216">
        <v>1445</v>
      </c>
      <c r="B1445" s="255">
        <v>79.45</v>
      </c>
      <c r="C1445" s="210">
        <f>'soust.uk.JMK př.č.2'!$O$75+'soust.uk.JMK př.č.2'!$P$75</f>
        <v>18172</v>
      </c>
      <c r="D1445" s="210">
        <f>'soust.uk.JMK př.č.2'!$L$75</f>
        <v>72</v>
      </c>
      <c r="E1445" s="210">
        <f t="shared" si="66"/>
        <v>3805</v>
      </c>
      <c r="F1445" s="210">
        <f t="shared" si="67"/>
        <v>2745</v>
      </c>
      <c r="G1445" s="248"/>
      <c r="H1445" s="249"/>
      <c r="I1445" s="262"/>
      <c r="J1445" s="262"/>
      <c r="K1445" s="217"/>
      <c r="L1445" s="220"/>
      <c r="M1445" s="220"/>
      <c r="N1445" s="220"/>
      <c r="O1445" s="220"/>
      <c r="P1445" s="210">
        <f t="shared" si="68"/>
        <v>988</v>
      </c>
    </row>
    <row r="1446" spans="1:16" x14ac:dyDescent="0.2">
      <c r="A1446" s="216">
        <v>1446</v>
      </c>
      <c r="B1446" s="255">
        <v>79.459999999999994</v>
      </c>
      <c r="C1446" s="210">
        <f>'soust.uk.JMK př.č.2'!$O$75+'soust.uk.JMK př.č.2'!$P$75</f>
        <v>18172</v>
      </c>
      <c r="D1446" s="210">
        <f>'soust.uk.JMK př.č.2'!$L$75</f>
        <v>72</v>
      </c>
      <c r="E1446" s="210">
        <f t="shared" si="66"/>
        <v>3804</v>
      </c>
      <c r="F1446" s="210">
        <f t="shared" si="67"/>
        <v>2744</v>
      </c>
      <c r="G1446" s="248"/>
      <c r="H1446" s="249"/>
      <c r="I1446" s="262"/>
      <c r="J1446" s="262"/>
      <c r="K1446" s="217"/>
      <c r="L1446" s="220"/>
      <c r="M1446" s="220"/>
      <c r="N1446" s="220"/>
      <c r="O1446" s="220"/>
      <c r="P1446" s="210">
        <f t="shared" si="68"/>
        <v>988</v>
      </c>
    </row>
    <row r="1447" spans="1:16" x14ac:dyDescent="0.2">
      <c r="A1447" s="216">
        <v>1447</v>
      </c>
      <c r="B1447" s="255">
        <v>79.47</v>
      </c>
      <c r="C1447" s="210">
        <f>'soust.uk.JMK př.č.2'!$O$75+'soust.uk.JMK př.č.2'!$P$75</f>
        <v>18172</v>
      </c>
      <c r="D1447" s="210">
        <f>'soust.uk.JMK př.č.2'!$L$75</f>
        <v>72</v>
      </c>
      <c r="E1447" s="210">
        <f t="shared" si="66"/>
        <v>3804</v>
      </c>
      <c r="F1447" s="210">
        <f t="shared" si="67"/>
        <v>2744</v>
      </c>
      <c r="G1447" s="248"/>
      <c r="H1447" s="249"/>
      <c r="I1447" s="262"/>
      <c r="J1447" s="262"/>
      <c r="K1447" s="217"/>
      <c r="L1447" s="220"/>
      <c r="M1447" s="220"/>
      <c r="N1447" s="220"/>
      <c r="O1447" s="220"/>
      <c r="P1447" s="210">
        <f t="shared" si="68"/>
        <v>988</v>
      </c>
    </row>
    <row r="1448" spans="1:16" x14ac:dyDescent="0.2">
      <c r="A1448" s="216">
        <v>1448</v>
      </c>
      <c r="B1448" s="255">
        <v>79.47</v>
      </c>
      <c r="C1448" s="210">
        <f>'soust.uk.JMK př.č.2'!$O$75+'soust.uk.JMK př.č.2'!$P$75</f>
        <v>18172</v>
      </c>
      <c r="D1448" s="210">
        <f>'soust.uk.JMK př.č.2'!$L$75</f>
        <v>72</v>
      </c>
      <c r="E1448" s="210">
        <f t="shared" si="66"/>
        <v>3804</v>
      </c>
      <c r="F1448" s="210">
        <f t="shared" si="67"/>
        <v>2744</v>
      </c>
      <c r="G1448" s="248"/>
      <c r="H1448" s="249"/>
      <c r="I1448" s="262"/>
      <c r="J1448" s="262"/>
      <c r="K1448" s="217"/>
      <c r="L1448" s="220"/>
      <c r="M1448" s="220"/>
      <c r="N1448" s="220"/>
      <c r="O1448" s="220"/>
      <c r="P1448" s="210">
        <f t="shared" si="68"/>
        <v>988</v>
      </c>
    </row>
    <row r="1449" spans="1:16" x14ac:dyDescent="0.2">
      <c r="A1449" s="216">
        <v>1449</v>
      </c>
      <c r="B1449" s="255">
        <v>79.48</v>
      </c>
      <c r="C1449" s="210">
        <f>'soust.uk.JMK př.č.2'!$O$75+'soust.uk.JMK př.č.2'!$P$75</f>
        <v>18172</v>
      </c>
      <c r="D1449" s="210">
        <f>'soust.uk.JMK př.č.2'!$L$75</f>
        <v>72</v>
      </c>
      <c r="E1449" s="210">
        <f t="shared" si="66"/>
        <v>3804</v>
      </c>
      <c r="F1449" s="210">
        <f t="shared" si="67"/>
        <v>2744</v>
      </c>
      <c r="G1449" s="248"/>
      <c r="H1449" s="249"/>
      <c r="I1449" s="262"/>
      <c r="J1449" s="262"/>
      <c r="K1449" s="217"/>
      <c r="L1449" s="220"/>
      <c r="M1449" s="220"/>
      <c r="N1449" s="220"/>
      <c r="O1449" s="220"/>
      <c r="P1449" s="210">
        <f t="shared" si="68"/>
        <v>988</v>
      </c>
    </row>
    <row r="1450" spans="1:16" x14ac:dyDescent="0.2">
      <c r="A1450" s="216">
        <v>1450</v>
      </c>
      <c r="B1450" s="255">
        <v>79.489999999999995</v>
      </c>
      <c r="C1450" s="210">
        <f>'soust.uk.JMK př.č.2'!$O$75+'soust.uk.JMK př.č.2'!$P$75</f>
        <v>18172</v>
      </c>
      <c r="D1450" s="210">
        <f>'soust.uk.JMK př.č.2'!$L$75</f>
        <v>72</v>
      </c>
      <c r="E1450" s="210">
        <f t="shared" si="66"/>
        <v>3802</v>
      </c>
      <c r="F1450" s="210">
        <f t="shared" si="67"/>
        <v>2743</v>
      </c>
      <c r="G1450" s="248"/>
      <c r="H1450" s="249"/>
      <c r="I1450" s="262"/>
      <c r="J1450" s="262"/>
      <c r="K1450" s="217"/>
      <c r="L1450" s="220"/>
      <c r="M1450" s="220"/>
      <c r="N1450" s="220"/>
      <c r="O1450" s="220"/>
      <c r="P1450" s="210">
        <f t="shared" si="68"/>
        <v>987</v>
      </c>
    </row>
    <row r="1451" spans="1:16" x14ac:dyDescent="0.2">
      <c r="A1451" s="216">
        <v>1451</v>
      </c>
      <c r="B1451" s="255">
        <v>79.489999999999995</v>
      </c>
      <c r="C1451" s="210">
        <f>'soust.uk.JMK př.č.2'!$O$75+'soust.uk.JMK př.č.2'!$P$75</f>
        <v>18172</v>
      </c>
      <c r="D1451" s="210">
        <f>'soust.uk.JMK př.č.2'!$L$75</f>
        <v>72</v>
      </c>
      <c r="E1451" s="210">
        <f t="shared" si="66"/>
        <v>3802</v>
      </c>
      <c r="F1451" s="210">
        <f t="shared" si="67"/>
        <v>2743</v>
      </c>
      <c r="G1451" s="248"/>
      <c r="H1451" s="249"/>
      <c r="I1451" s="262"/>
      <c r="J1451" s="262"/>
      <c r="K1451" s="217"/>
      <c r="L1451" s="220"/>
      <c r="M1451" s="220"/>
      <c r="N1451" s="220"/>
      <c r="O1451" s="220"/>
      <c r="P1451" s="210">
        <f t="shared" si="68"/>
        <v>987</v>
      </c>
    </row>
    <row r="1452" spans="1:16" x14ac:dyDescent="0.2">
      <c r="A1452" s="216">
        <v>1452</v>
      </c>
      <c r="B1452" s="255">
        <v>79.5</v>
      </c>
      <c r="C1452" s="210">
        <f>'soust.uk.JMK př.č.2'!$O$75+'soust.uk.JMK př.č.2'!$P$75</f>
        <v>18172</v>
      </c>
      <c r="D1452" s="210">
        <f>'soust.uk.JMK př.č.2'!$L$75</f>
        <v>72</v>
      </c>
      <c r="E1452" s="210">
        <f t="shared" si="66"/>
        <v>3802</v>
      </c>
      <c r="F1452" s="210">
        <f t="shared" si="67"/>
        <v>2743</v>
      </c>
      <c r="G1452" s="248"/>
      <c r="H1452" s="249"/>
      <c r="I1452" s="262"/>
      <c r="J1452" s="262"/>
      <c r="K1452" s="217"/>
      <c r="L1452" s="220"/>
      <c r="M1452" s="220"/>
      <c r="N1452" s="220"/>
      <c r="O1452" s="220"/>
      <c r="P1452" s="210">
        <f t="shared" si="68"/>
        <v>987</v>
      </c>
    </row>
    <row r="1453" spans="1:16" x14ac:dyDescent="0.2">
      <c r="A1453" s="216">
        <v>1453</v>
      </c>
      <c r="B1453" s="255">
        <v>79.5</v>
      </c>
      <c r="C1453" s="210">
        <f>'soust.uk.JMK př.č.2'!$O$75+'soust.uk.JMK př.č.2'!$P$75</f>
        <v>18172</v>
      </c>
      <c r="D1453" s="210">
        <f>'soust.uk.JMK př.č.2'!$L$75</f>
        <v>72</v>
      </c>
      <c r="E1453" s="210">
        <f t="shared" si="66"/>
        <v>3802</v>
      </c>
      <c r="F1453" s="210">
        <f t="shared" si="67"/>
        <v>2743</v>
      </c>
      <c r="G1453" s="248"/>
      <c r="H1453" s="249"/>
      <c r="I1453" s="262"/>
      <c r="J1453" s="262"/>
      <c r="K1453" s="217"/>
      <c r="L1453" s="220"/>
      <c r="M1453" s="220"/>
      <c r="N1453" s="220"/>
      <c r="O1453" s="220"/>
      <c r="P1453" s="210">
        <f t="shared" si="68"/>
        <v>987</v>
      </c>
    </row>
    <row r="1454" spans="1:16" x14ac:dyDescent="0.2">
      <c r="A1454" s="216">
        <v>1454</v>
      </c>
      <c r="B1454" s="255">
        <v>79.510000000000005</v>
      </c>
      <c r="C1454" s="210">
        <f>'soust.uk.JMK př.č.2'!$O$75+'soust.uk.JMK př.č.2'!$P$75</f>
        <v>18172</v>
      </c>
      <c r="D1454" s="210">
        <f>'soust.uk.JMK př.č.2'!$L$75</f>
        <v>72</v>
      </c>
      <c r="E1454" s="210">
        <f t="shared" si="66"/>
        <v>3802</v>
      </c>
      <c r="F1454" s="210">
        <f t="shared" si="67"/>
        <v>2743</v>
      </c>
      <c r="G1454" s="248"/>
      <c r="H1454" s="249"/>
      <c r="I1454" s="262"/>
      <c r="J1454" s="262"/>
      <c r="K1454" s="217"/>
      <c r="L1454" s="220"/>
      <c r="M1454" s="220"/>
      <c r="N1454" s="220"/>
      <c r="O1454" s="220"/>
      <c r="P1454" s="210">
        <f t="shared" si="68"/>
        <v>987</v>
      </c>
    </row>
    <row r="1455" spans="1:16" x14ac:dyDescent="0.2">
      <c r="A1455" s="216">
        <v>1455</v>
      </c>
      <c r="B1455" s="255">
        <v>79.52</v>
      </c>
      <c r="C1455" s="210">
        <f>'soust.uk.JMK př.č.2'!$O$75+'soust.uk.JMK př.č.2'!$P$75</f>
        <v>18172</v>
      </c>
      <c r="D1455" s="210">
        <f>'soust.uk.JMK př.č.2'!$L$75</f>
        <v>72</v>
      </c>
      <c r="E1455" s="210">
        <f t="shared" si="66"/>
        <v>3801</v>
      </c>
      <c r="F1455" s="210">
        <f t="shared" si="67"/>
        <v>2742</v>
      </c>
      <c r="G1455" s="248"/>
      <c r="H1455" s="249"/>
      <c r="I1455" s="262"/>
      <c r="J1455" s="262"/>
      <c r="K1455" s="217"/>
      <c r="L1455" s="220"/>
      <c r="M1455" s="220"/>
      <c r="N1455" s="220"/>
      <c r="O1455" s="220"/>
      <c r="P1455" s="210">
        <f t="shared" si="68"/>
        <v>987</v>
      </c>
    </row>
    <row r="1456" spans="1:16" x14ac:dyDescent="0.2">
      <c r="A1456" s="216">
        <v>1456</v>
      </c>
      <c r="B1456" s="255">
        <v>79.52</v>
      </c>
      <c r="C1456" s="210">
        <f>'soust.uk.JMK př.č.2'!$O$75+'soust.uk.JMK př.č.2'!$P$75</f>
        <v>18172</v>
      </c>
      <c r="D1456" s="210">
        <f>'soust.uk.JMK př.č.2'!$L$75</f>
        <v>72</v>
      </c>
      <c r="E1456" s="210">
        <f t="shared" si="66"/>
        <v>3801</v>
      </c>
      <c r="F1456" s="210">
        <f t="shared" si="67"/>
        <v>2742</v>
      </c>
      <c r="G1456" s="248"/>
      <c r="H1456" s="249"/>
      <c r="I1456" s="262"/>
      <c r="J1456" s="262"/>
      <c r="K1456" s="217"/>
      <c r="L1456" s="220"/>
      <c r="M1456" s="220"/>
      <c r="N1456" s="220"/>
      <c r="O1456" s="220"/>
      <c r="P1456" s="210">
        <f t="shared" si="68"/>
        <v>987</v>
      </c>
    </row>
    <row r="1457" spans="1:16" x14ac:dyDescent="0.2">
      <c r="A1457" s="216">
        <v>1457</v>
      </c>
      <c r="B1457" s="255">
        <v>79.53</v>
      </c>
      <c r="C1457" s="210">
        <f>'soust.uk.JMK př.č.2'!$O$75+'soust.uk.JMK př.č.2'!$P$75</f>
        <v>18172</v>
      </c>
      <c r="D1457" s="210">
        <f>'soust.uk.JMK př.č.2'!$L$75</f>
        <v>72</v>
      </c>
      <c r="E1457" s="210">
        <f t="shared" si="66"/>
        <v>3801</v>
      </c>
      <c r="F1457" s="210">
        <f t="shared" si="67"/>
        <v>2742</v>
      </c>
      <c r="G1457" s="248"/>
      <c r="H1457" s="249"/>
      <c r="I1457" s="262"/>
      <c r="J1457" s="262"/>
      <c r="K1457" s="217"/>
      <c r="L1457" s="220"/>
      <c r="M1457" s="220"/>
      <c r="N1457" s="220"/>
      <c r="O1457" s="220"/>
      <c r="P1457" s="210">
        <f t="shared" si="68"/>
        <v>987</v>
      </c>
    </row>
    <row r="1458" spans="1:16" x14ac:dyDescent="0.2">
      <c r="A1458" s="216">
        <v>1458</v>
      </c>
      <c r="B1458" s="255">
        <v>79.53</v>
      </c>
      <c r="C1458" s="210">
        <f>'soust.uk.JMK př.č.2'!$O$75+'soust.uk.JMK př.č.2'!$P$75</f>
        <v>18172</v>
      </c>
      <c r="D1458" s="210">
        <f>'soust.uk.JMK př.č.2'!$L$75</f>
        <v>72</v>
      </c>
      <c r="E1458" s="210">
        <f t="shared" si="66"/>
        <v>3801</v>
      </c>
      <c r="F1458" s="210">
        <f t="shared" si="67"/>
        <v>2742</v>
      </c>
      <c r="G1458" s="248"/>
      <c r="H1458" s="249"/>
      <c r="I1458" s="262"/>
      <c r="J1458" s="262"/>
      <c r="K1458" s="217"/>
      <c r="L1458" s="220"/>
      <c r="M1458" s="220"/>
      <c r="N1458" s="220"/>
      <c r="O1458" s="220"/>
      <c r="P1458" s="210">
        <f t="shared" si="68"/>
        <v>987</v>
      </c>
    </row>
    <row r="1459" spans="1:16" x14ac:dyDescent="0.2">
      <c r="A1459" s="216">
        <v>1459</v>
      </c>
      <c r="B1459" s="255">
        <v>79.540000000000006</v>
      </c>
      <c r="C1459" s="210">
        <f>'soust.uk.JMK př.č.2'!$O$75+'soust.uk.JMK př.č.2'!$P$75</f>
        <v>18172</v>
      </c>
      <c r="D1459" s="210">
        <f>'soust.uk.JMK př.č.2'!$L$75</f>
        <v>72</v>
      </c>
      <c r="E1459" s="210">
        <f t="shared" si="66"/>
        <v>3801</v>
      </c>
      <c r="F1459" s="210">
        <f t="shared" si="67"/>
        <v>2742</v>
      </c>
      <c r="G1459" s="248"/>
      <c r="H1459" s="249"/>
      <c r="I1459" s="262"/>
      <c r="J1459" s="262"/>
      <c r="K1459" s="217"/>
      <c r="L1459" s="220"/>
      <c r="M1459" s="220"/>
      <c r="N1459" s="220"/>
      <c r="O1459" s="220"/>
      <c r="P1459" s="210">
        <f t="shared" si="68"/>
        <v>987</v>
      </c>
    </row>
    <row r="1460" spans="1:16" x14ac:dyDescent="0.2">
      <c r="A1460" s="216">
        <v>1460</v>
      </c>
      <c r="B1460" s="255">
        <v>79.55</v>
      </c>
      <c r="C1460" s="210">
        <f>'soust.uk.JMK př.č.2'!$O$75+'soust.uk.JMK př.č.2'!$P$75</f>
        <v>18172</v>
      </c>
      <c r="D1460" s="210">
        <f>'soust.uk.JMK př.č.2'!$L$75</f>
        <v>72</v>
      </c>
      <c r="E1460" s="210">
        <f t="shared" si="66"/>
        <v>3800</v>
      </c>
      <c r="F1460" s="210">
        <f t="shared" si="67"/>
        <v>2741</v>
      </c>
      <c r="G1460" s="248"/>
      <c r="H1460" s="249"/>
      <c r="I1460" s="262"/>
      <c r="J1460" s="262"/>
      <c r="K1460" s="217"/>
      <c r="L1460" s="220"/>
      <c r="M1460" s="220"/>
      <c r="N1460" s="220"/>
      <c r="O1460" s="220"/>
      <c r="P1460" s="210">
        <f t="shared" si="68"/>
        <v>987</v>
      </c>
    </row>
    <row r="1461" spans="1:16" x14ac:dyDescent="0.2">
      <c r="A1461" s="216">
        <v>1461</v>
      </c>
      <c r="B1461" s="255">
        <v>79.55</v>
      </c>
      <c r="C1461" s="210">
        <f>'soust.uk.JMK př.č.2'!$O$75+'soust.uk.JMK př.č.2'!$P$75</f>
        <v>18172</v>
      </c>
      <c r="D1461" s="210">
        <f>'soust.uk.JMK př.č.2'!$L$75</f>
        <v>72</v>
      </c>
      <c r="E1461" s="210">
        <f t="shared" si="66"/>
        <v>3800</v>
      </c>
      <c r="F1461" s="210">
        <f t="shared" si="67"/>
        <v>2741</v>
      </c>
      <c r="G1461" s="248"/>
      <c r="H1461" s="249"/>
      <c r="I1461" s="262"/>
      <c r="J1461" s="262"/>
      <c r="K1461" s="217"/>
      <c r="L1461" s="220"/>
      <c r="M1461" s="220"/>
      <c r="N1461" s="220"/>
      <c r="O1461" s="220"/>
      <c r="P1461" s="210">
        <f t="shared" si="68"/>
        <v>987</v>
      </c>
    </row>
    <row r="1462" spans="1:16" x14ac:dyDescent="0.2">
      <c r="A1462" s="216">
        <v>1462</v>
      </c>
      <c r="B1462" s="255">
        <v>79.56</v>
      </c>
      <c r="C1462" s="210">
        <f>'soust.uk.JMK př.č.2'!$O$75+'soust.uk.JMK př.č.2'!$P$75</f>
        <v>18172</v>
      </c>
      <c r="D1462" s="210">
        <f>'soust.uk.JMK př.č.2'!$L$75</f>
        <v>72</v>
      </c>
      <c r="E1462" s="210">
        <f t="shared" si="66"/>
        <v>3800</v>
      </c>
      <c r="F1462" s="210">
        <f t="shared" si="67"/>
        <v>2741</v>
      </c>
      <c r="G1462" s="248"/>
      <c r="H1462" s="249"/>
      <c r="I1462" s="262"/>
      <c r="J1462" s="262"/>
      <c r="K1462" s="217"/>
      <c r="L1462" s="220"/>
      <c r="M1462" s="220"/>
      <c r="N1462" s="220"/>
      <c r="O1462" s="220"/>
      <c r="P1462" s="210">
        <f t="shared" si="68"/>
        <v>987</v>
      </c>
    </row>
    <row r="1463" spans="1:16" x14ac:dyDescent="0.2">
      <c r="A1463" s="216">
        <v>1463</v>
      </c>
      <c r="B1463" s="255">
        <v>79.56</v>
      </c>
      <c r="C1463" s="210">
        <f>'soust.uk.JMK př.č.2'!$O$75+'soust.uk.JMK př.č.2'!$P$75</f>
        <v>18172</v>
      </c>
      <c r="D1463" s="210">
        <f>'soust.uk.JMK př.č.2'!$L$75</f>
        <v>72</v>
      </c>
      <c r="E1463" s="210">
        <f t="shared" si="66"/>
        <v>3800</v>
      </c>
      <c r="F1463" s="210">
        <f t="shared" si="67"/>
        <v>2741</v>
      </c>
      <c r="G1463" s="248"/>
      <c r="H1463" s="249"/>
      <c r="I1463" s="262"/>
      <c r="J1463" s="262"/>
      <c r="K1463" s="217"/>
      <c r="L1463" s="220"/>
      <c r="M1463" s="220"/>
      <c r="N1463" s="220"/>
      <c r="O1463" s="220"/>
      <c r="P1463" s="210">
        <f t="shared" si="68"/>
        <v>987</v>
      </c>
    </row>
    <row r="1464" spans="1:16" x14ac:dyDescent="0.2">
      <c r="A1464" s="216">
        <v>1464</v>
      </c>
      <c r="B1464" s="255">
        <v>79.569999999999993</v>
      </c>
      <c r="C1464" s="210">
        <f>'soust.uk.JMK př.č.2'!$O$75+'soust.uk.JMK př.č.2'!$P$75</f>
        <v>18172</v>
      </c>
      <c r="D1464" s="210">
        <f>'soust.uk.JMK př.č.2'!$L$75</f>
        <v>72</v>
      </c>
      <c r="E1464" s="210">
        <f t="shared" si="66"/>
        <v>3800</v>
      </c>
      <c r="F1464" s="210">
        <f t="shared" si="67"/>
        <v>2741</v>
      </c>
      <c r="G1464" s="248"/>
      <c r="H1464" s="249"/>
      <c r="I1464" s="262"/>
      <c r="J1464" s="262"/>
      <c r="K1464" s="217"/>
      <c r="L1464" s="220"/>
      <c r="M1464" s="220"/>
      <c r="N1464" s="220"/>
      <c r="O1464" s="220"/>
      <c r="P1464" s="210">
        <f t="shared" si="68"/>
        <v>987</v>
      </c>
    </row>
    <row r="1465" spans="1:16" x14ac:dyDescent="0.2">
      <c r="A1465" s="216">
        <v>1465</v>
      </c>
      <c r="B1465" s="255">
        <v>79.58</v>
      </c>
      <c r="C1465" s="210">
        <f>'soust.uk.JMK př.č.2'!$O$75+'soust.uk.JMK př.č.2'!$P$75</f>
        <v>18172</v>
      </c>
      <c r="D1465" s="210">
        <f>'soust.uk.JMK př.č.2'!$L$75</f>
        <v>72</v>
      </c>
      <c r="E1465" s="210">
        <f t="shared" si="66"/>
        <v>3798</v>
      </c>
      <c r="F1465" s="210">
        <f t="shared" si="67"/>
        <v>2740</v>
      </c>
      <c r="G1465" s="248"/>
      <c r="H1465" s="249"/>
      <c r="I1465" s="262"/>
      <c r="J1465" s="262"/>
      <c r="K1465" s="217"/>
      <c r="L1465" s="220"/>
      <c r="M1465" s="220"/>
      <c r="N1465" s="220"/>
      <c r="O1465" s="220"/>
      <c r="P1465" s="210">
        <f t="shared" si="68"/>
        <v>986</v>
      </c>
    </row>
    <row r="1466" spans="1:16" x14ac:dyDescent="0.2">
      <c r="A1466" s="216">
        <v>1466</v>
      </c>
      <c r="B1466" s="255">
        <v>79.58</v>
      </c>
      <c r="C1466" s="210">
        <f>'soust.uk.JMK př.č.2'!$O$75+'soust.uk.JMK př.č.2'!$P$75</f>
        <v>18172</v>
      </c>
      <c r="D1466" s="210">
        <f>'soust.uk.JMK př.č.2'!$L$75</f>
        <v>72</v>
      </c>
      <c r="E1466" s="210">
        <f t="shared" si="66"/>
        <v>3798</v>
      </c>
      <c r="F1466" s="210">
        <f t="shared" si="67"/>
        <v>2740</v>
      </c>
      <c r="G1466" s="248"/>
      <c r="H1466" s="249"/>
      <c r="I1466" s="262"/>
      <c r="J1466" s="262"/>
      <c r="K1466" s="217"/>
      <c r="L1466" s="220"/>
      <c r="M1466" s="220"/>
      <c r="N1466" s="220"/>
      <c r="O1466" s="220"/>
      <c r="P1466" s="210">
        <f t="shared" si="68"/>
        <v>986</v>
      </c>
    </row>
    <row r="1467" spans="1:16" x14ac:dyDescent="0.2">
      <c r="A1467" s="216">
        <v>1467</v>
      </c>
      <c r="B1467" s="255">
        <v>79.59</v>
      </c>
      <c r="C1467" s="210">
        <f>'soust.uk.JMK př.č.2'!$O$75+'soust.uk.JMK př.č.2'!$P$75</f>
        <v>18172</v>
      </c>
      <c r="D1467" s="210">
        <f>'soust.uk.JMK př.č.2'!$L$75</f>
        <v>72</v>
      </c>
      <c r="E1467" s="210">
        <f t="shared" si="66"/>
        <v>3798</v>
      </c>
      <c r="F1467" s="210">
        <f t="shared" si="67"/>
        <v>2740</v>
      </c>
      <c r="G1467" s="248"/>
      <c r="H1467" s="249"/>
      <c r="I1467" s="262"/>
      <c r="J1467" s="262"/>
      <c r="K1467" s="217"/>
      <c r="L1467" s="220"/>
      <c r="M1467" s="220"/>
      <c r="N1467" s="220"/>
      <c r="O1467" s="220"/>
      <c r="P1467" s="210">
        <f t="shared" si="68"/>
        <v>986</v>
      </c>
    </row>
    <row r="1468" spans="1:16" x14ac:dyDescent="0.2">
      <c r="A1468" s="216">
        <v>1468</v>
      </c>
      <c r="B1468" s="255">
        <v>79.59</v>
      </c>
      <c r="C1468" s="210">
        <f>'soust.uk.JMK př.č.2'!$O$75+'soust.uk.JMK př.č.2'!$P$75</f>
        <v>18172</v>
      </c>
      <c r="D1468" s="210">
        <f>'soust.uk.JMK př.č.2'!$L$75</f>
        <v>72</v>
      </c>
      <c r="E1468" s="210">
        <f t="shared" si="66"/>
        <v>3798</v>
      </c>
      <c r="F1468" s="210">
        <f t="shared" si="67"/>
        <v>2740</v>
      </c>
      <c r="G1468" s="248"/>
      <c r="H1468" s="249"/>
      <c r="I1468" s="262"/>
      <c r="J1468" s="262"/>
      <c r="K1468" s="217"/>
      <c r="L1468" s="220"/>
      <c r="M1468" s="220"/>
      <c r="N1468" s="220"/>
      <c r="O1468" s="220"/>
      <c r="P1468" s="210">
        <f t="shared" si="68"/>
        <v>986</v>
      </c>
    </row>
    <row r="1469" spans="1:16" x14ac:dyDescent="0.2">
      <c r="A1469" s="216">
        <v>1469</v>
      </c>
      <c r="B1469" s="255">
        <v>79.599999999999994</v>
      </c>
      <c r="C1469" s="210">
        <f>'soust.uk.JMK př.č.2'!$O$75+'soust.uk.JMK př.č.2'!$P$75</f>
        <v>18172</v>
      </c>
      <c r="D1469" s="210">
        <f>'soust.uk.JMK př.č.2'!$L$75</f>
        <v>72</v>
      </c>
      <c r="E1469" s="210">
        <f t="shared" si="66"/>
        <v>3797</v>
      </c>
      <c r="F1469" s="210">
        <f t="shared" si="67"/>
        <v>2739</v>
      </c>
      <c r="G1469" s="248"/>
      <c r="H1469" s="249"/>
      <c r="I1469" s="262"/>
      <c r="J1469" s="262"/>
      <c r="K1469" s="217"/>
      <c r="L1469" s="220"/>
      <c r="M1469" s="220"/>
      <c r="N1469" s="220"/>
      <c r="O1469" s="220"/>
      <c r="P1469" s="210">
        <f t="shared" si="68"/>
        <v>986</v>
      </c>
    </row>
    <row r="1470" spans="1:16" x14ac:dyDescent="0.2">
      <c r="A1470" s="216">
        <v>1470</v>
      </c>
      <c r="B1470" s="255">
        <v>79.61</v>
      </c>
      <c r="C1470" s="210">
        <f>'soust.uk.JMK př.č.2'!$O$75+'soust.uk.JMK př.č.2'!$P$75</f>
        <v>18172</v>
      </c>
      <c r="D1470" s="210">
        <f>'soust.uk.JMK př.č.2'!$L$75</f>
        <v>72</v>
      </c>
      <c r="E1470" s="210">
        <f t="shared" si="66"/>
        <v>3797</v>
      </c>
      <c r="F1470" s="210">
        <f t="shared" si="67"/>
        <v>2739</v>
      </c>
      <c r="G1470" s="248"/>
      <c r="H1470" s="249"/>
      <c r="I1470" s="262"/>
      <c r="J1470" s="262"/>
      <c r="K1470" s="217"/>
      <c r="L1470" s="220"/>
      <c r="M1470" s="220"/>
      <c r="N1470" s="220"/>
      <c r="O1470" s="220"/>
      <c r="P1470" s="210">
        <f t="shared" si="68"/>
        <v>986</v>
      </c>
    </row>
    <row r="1471" spans="1:16" x14ac:dyDescent="0.2">
      <c r="A1471" s="216">
        <v>1471</v>
      </c>
      <c r="B1471" s="255">
        <v>79.61</v>
      </c>
      <c r="C1471" s="210">
        <f>'soust.uk.JMK př.č.2'!$O$75+'soust.uk.JMK př.č.2'!$P$75</f>
        <v>18172</v>
      </c>
      <c r="D1471" s="210">
        <f>'soust.uk.JMK př.č.2'!$L$75</f>
        <v>72</v>
      </c>
      <c r="E1471" s="210">
        <f t="shared" si="66"/>
        <v>3797</v>
      </c>
      <c r="F1471" s="210">
        <f t="shared" si="67"/>
        <v>2739</v>
      </c>
      <c r="G1471" s="248"/>
      <c r="H1471" s="249"/>
      <c r="I1471" s="262"/>
      <c r="J1471" s="262"/>
      <c r="K1471" s="217"/>
      <c r="L1471" s="220"/>
      <c r="M1471" s="220"/>
      <c r="N1471" s="220"/>
      <c r="O1471" s="220"/>
      <c r="P1471" s="210">
        <f t="shared" si="68"/>
        <v>986</v>
      </c>
    </row>
    <row r="1472" spans="1:16" x14ac:dyDescent="0.2">
      <c r="A1472" s="216">
        <v>1472</v>
      </c>
      <c r="B1472" s="255">
        <v>79.62</v>
      </c>
      <c r="C1472" s="210">
        <f>'soust.uk.JMK př.č.2'!$O$75+'soust.uk.JMK př.č.2'!$P$75</f>
        <v>18172</v>
      </c>
      <c r="D1472" s="210">
        <f>'soust.uk.JMK př.č.2'!$L$75</f>
        <v>72</v>
      </c>
      <c r="E1472" s="210">
        <f t="shared" si="66"/>
        <v>3797</v>
      </c>
      <c r="F1472" s="210">
        <f t="shared" si="67"/>
        <v>2739</v>
      </c>
      <c r="G1472" s="248"/>
      <c r="H1472" s="249"/>
      <c r="I1472" s="262"/>
      <c r="J1472" s="262"/>
      <c r="K1472" s="217"/>
      <c r="L1472" s="220"/>
      <c r="M1472" s="220"/>
      <c r="N1472" s="220"/>
      <c r="O1472" s="220"/>
      <c r="P1472" s="210">
        <f t="shared" si="68"/>
        <v>986</v>
      </c>
    </row>
    <row r="1473" spans="1:16" x14ac:dyDescent="0.2">
      <c r="A1473" s="216">
        <v>1473</v>
      </c>
      <c r="B1473" s="255">
        <v>79.62</v>
      </c>
      <c r="C1473" s="210">
        <f>'soust.uk.JMK př.č.2'!$O$75+'soust.uk.JMK př.č.2'!$P$75</f>
        <v>18172</v>
      </c>
      <c r="D1473" s="210">
        <f>'soust.uk.JMK př.č.2'!$L$75</f>
        <v>72</v>
      </c>
      <c r="E1473" s="210">
        <f t="shared" si="66"/>
        <v>3797</v>
      </c>
      <c r="F1473" s="210">
        <f t="shared" si="67"/>
        <v>2739</v>
      </c>
      <c r="G1473" s="248"/>
      <c r="H1473" s="249"/>
      <c r="I1473" s="262"/>
      <c r="J1473" s="262"/>
      <c r="K1473" s="217"/>
      <c r="L1473" s="220"/>
      <c r="M1473" s="220"/>
      <c r="N1473" s="220"/>
      <c r="O1473" s="220"/>
      <c r="P1473" s="210">
        <f t="shared" si="68"/>
        <v>986</v>
      </c>
    </row>
    <row r="1474" spans="1:16" x14ac:dyDescent="0.2">
      <c r="A1474" s="216">
        <v>1474</v>
      </c>
      <c r="B1474" s="255">
        <v>79.63</v>
      </c>
      <c r="C1474" s="210">
        <f>'soust.uk.JMK př.č.2'!$O$75+'soust.uk.JMK př.č.2'!$P$75</f>
        <v>18172</v>
      </c>
      <c r="D1474" s="210">
        <f>'soust.uk.JMK př.č.2'!$L$75</f>
        <v>72</v>
      </c>
      <c r="E1474" s="210">
        <f t="shared" si="66"/>
        <v>3796</v>
      </c>
      <c r="F1474" s="210">
        <f t="shared" si="67"/>
        <v>2738</v>
      </c>
      <c r="G1474" s="248"/>
      <c r="H1474" s="249"/>
      <c r="I1474" s="262"/>
      <c r="J1474" s="262"/>
      <c r="K1474" s="217"/>
      <c r="L1474" s="220"/>
      <c r="M1474" s="220"/>
      <c r="N1474" s="220"/>
      <c r="O1474" s="220"/>
      <c r="P1474" s="210">
        <f t="shared" si="68"/>
        <v>986</v>
      </c>
    </row>
    <row r="1475" spans="1:16" x14ac:dyDescent="0.2">
      <c r="A1475" s="216">
        <v>1475</v>
      </c>
      <c r="B1475" s="255">
        <v>79.64</v>
      </c>
      <c r="C1475" s="210">
        <f>'soust.uk.JMK př.č.2'!$O$75+'soust.uk.JMK př.č.2'!$P$75</f>
        <v>18172</v>
      </c>
      <c r="D1475" s="210">
        <f>'soust.uk.JMK př.č.2'!$L$75</f>
        <v>72</v>
      </c>
      <c r="E1475" s="210">
        <f t="shared" si="66"/>
        <v>3796</v>
      </c>
      <c r="F1475" s="210">
        <f t="shared" si="67"/>
        <v>2738</v>
      </c>
      <c r="G1475" s="248"/>
      <c r="H1475" s="249"/>
      <c r="I1475" s="262"/>
      <c r="J1475" s="262"/>
      <c r="K1475" s="217"/>
      <c r="L1475" s="220"/>
      <c r="M1475" s="220"/>
      <c r="N1475" s="220"/>
      <c r="O1475" s="220"/>
      <c r="P1475" s="210">
        <f t="shared" si="68"/>
        <v>986</v>
      </c>
    </row>
    <row r="1476" spans="1:16" x14ac:dyDescent="0.2">
      <c r="A1476" s="216">
        <v>1476</v>
      </c>
      <c r="B1476" s="255">
        <v>79.64</v>
      </c>
      <c r="C1476" s="210">
        <f>'soust.uk.JMK př.č.2'!$O$75+'soust.uk.JMK př.č.2'!$P$75</f>
        <v>18172</v>
      </c>
      <c r="D1476" s="210">
        <f>'soust.uk.JMK př.č.2'!$L$75</f>
        <v>72</v>
      </c>
      <c r="E1476" s="210">
        <f t="shared" si="66"/>
        <v>3796</v>
      </c>
      <c r="F1476" s="210">
        <f t="shared" si="67"/>
        <v>2738</v>
      </c>
      <c r="G1476" s="248"/>
      <c r="H1476" s="249"/>
      <c r="I1476" s="262"/>
      <c r="J1476" s="262"/>
      <c r="K1476" s="217"/>
      <c r="L1476" s="220"/>
      <c r="M1476" s="220"/>
      <c r="N1476" s="220"/>
      <c r="O1476" s="220"/>
      <c r="P1476" s="210">
        <f t="shared" si="68"/>
        <v>986</v>
      </c>
    </row>
    <row r="1477" spans="1:16" x14ac:dyDescent="0.2">
      <c r="A1477" s="216">
        <v>1477</v>
      </c>
      <c r="B1477" s="255">
        <v>79.650000000000006</v>
      </c>
      <c r="C1477" s="210">
        <f>'soust.uk.JMK př.č.2'!$O$75+'soust.uk.JMK př.č.2'!$P$75</f>
        <v>18172</v>
      </c>
      <c r="D1477" s="210">
        <f>'soust.uk.JMK př.č.2'!$L$75</f>
        <v>72</v>
      </c>
      <c r="E1477" s="210">
        <f t="shared" si="66"/>
        <v>3796</v>
      </c>
      <c r="F1477" s="210">
        <f t="shared" si="67"/>
        <v>2738</v>
      </c>
      <c r="G1477" s="248"/>
      <c r="H1477" s="249"/>
      <c r="I1477" s="262"/>
      <c r="J1477" s="262"/>
      <c r="K1477" s="217"/>
      <c r="L1477" s="220"/>
      <c r="M1477" s="220"/>
      <c r="N1477" s="220"/>
      <c r="O1477" s="220"/>
      <c r="P1477" s="210">
        <f t="shared" si="68"/>
        <v>986</v>
      </c>
    </row>
    <row r="1478" spans="1:16" x14ac:dyDescent="0.2">
      <c r="A1478" s="216">
        <v>1478</v>
      </c>
      <c r="B1478" s="255">
        <v>79.650000000000006</v>
      </c>
      <c r="C1478" s="210">
        <f>'soust.uk.JMK př.č.2'!$O$75+'soust.uk.JMK př.č.2'!$P$75</f>
        <v>18172</v>
      </c>
      <c r="D1478" s="210">
        <f>'soust.uk.JMK př.č.2'!$L$75</f>
        <v>72</v>
      </c>
      <c r="E1478" s="210">
        <f t="shared" si="66"/>
        <v>3796</v>
      </c>
      <c r="F1478" s="210">
        <f t="shared" si="67"/>
        <v>2738</v>
      </c>
      <c r="G1478" s="248"/>
      <c r="H1478" s="249"/>
      <c r="I1478" s="262"/>
      <c r="J1478" s="262"/>
      <c r="K1478" s="217"/>
      <c r="L1478" s="220"/>
      <c r="M1478" s="220"/>
      <c r="N1478" s="220"/>
      <c r="O1478" s="220"/>
      <c r="P1478" s="210">
        <f t="shared" si="68"/>
        <v>986</v>
      </c>
    </row>
    <row r="1479" spans="1:16" x14ac:dyDescent="0.2">
      <c r="A1479" s="216">
        <v>1479</v>
      </c>
      <c r="B1479" s="255">
        <v>79.66</v>
      </c>
      <c r="C1479" s="210">
        <f>'soust.uk.JMK př.č.2'!$O$75+'soust.uk.JMK př.č.2'!$P$75</f>
        <v>18172</v>
      </c>
      <c r="D1479" s="210">
        <f>'soust.uk.JMK př.č.2'!$L$75</f>
        <v>72</v>
      </c>
      <c r="E1479" s="210">
        <f t="shared" si="66"/>
        <v>3794</v>
      </c>
      <c r="F1479" s="210">
        <f t="shared" si="67"/>
        <v>2737</v>
      </c>
      <c r="G1479" s="248"/>
      <c r="H1479" s="249"/>
      <c r="I1479" s="262"/>
      <c r="J1479" s="262"/>
      <c r="K1479" s="217"/>
      <c r="L1479" s="220"/>
      <c r="M1479" s="220"/>
      <c r="N1479" s="220"/>
      <c r="O1479" s="220"/>
      <c r="P1479" s="210">
        <f t="shared" si="68"/>
        <v>985</v>
      </c>
    </row>
    <row r="1480" spans="1:16" x14ac:dyDescent="0.2">
      <c r="A1480" s="216">
        <v>1480</v>
      </c>
      <c r="B1480" s="255">
        <v>79.66</v>
      </c>
      <c r="C1480" s="210">
        <f>'soust.uk.JMK př.č.2'!$O$75+'soust.uk.JMK př.č.2'!$P$75</f>
        <v>18172</v>
      </c>
      <c r="D1480" s="210">
        <f>'soust.uk.JMK př.č.2'!$L$75</f>
        <v>72</v>
      </c>
      <c r="E1480" s="210">
        <f t="shared" si="66"/>
        <v>3794</v>
      </c>
      <c r="F1480" s="210">
        <f t="shared" si="67"/>
        <v>2737</v>
      </c>
      <c r="G1480" s="248"/>
      <c r="H1480" s="249"/>
      <c r="I1480" s="262"/>
      <c r="J1480" s="262"/>
      <c r="K1480" s="217"/>
      <c r="L1480" s="220"/>
      <c r="M1480" s="220"/>
      <c r="N1480" s="220"/>
      <c r="O1480" s="220"/>
      <c r="P1480" s="210">
        <f t="shared" si="68"/>
        <v>985</v>
      </c>
    </row>
    <row r="1481" spans="1:16" x14ac:dyDescent="0.2">
      <c r="A1481" s="216">
        <v>1481</v>
      </c>
      <c r="B1481" s="255">
        <v>79.67</v>
      </c>
      <c r="C1481" s="210">
        <f>'soust.uk.JMK př.č.2'!$O$75+'soust.uk.JMK př.č.2'!$P$75</f>
        <v>18172</v>
      </c>
      <c r="D1481" s="210">
        <f>'soust.uk.JMK př.č.2'!$L$75</f>
        <v>72</v>
      </c>
      <c r="E1481" s="210">
        <f t="shared" si="66"/>
        <v>3794</v>
      </c>
      <c r="F1481" s="210">
        <f t="shared" si="67"/>
        <v>2737</v>
      </c>
      <c r="G1481" s="248"/>
      <c r="H1481" s="249"/>
      <c r="I1481" s="262"/>
      <c r="J1481" s="262"/>
      <c r="K1481" s="217"/>
      <c r="L1481" s="220"/>
      <c r="M1481" s="220"/>
      <c r="N1481" s="220"/>
      <c r="O1481" s="220"/>
      <c r="P1481" s="210">
        <f t="shared" si="68"/>
        <v>985</v>
      </c>
    </row>
    <row r="1482" spans="1:16" x14ac:dyDescent="0.2">
      <c r="A1482" s="216">
        <v>1482</v>
      </c>
      <c r="B1482" s="255">
        <v>79.680000000000007</v>
      </c>
      <c r="C1482" s="210">
        <f>'soust.uk.JMK př.č.2'!$O$75+'soust.uk.JMK př.č.2'!$P$75</f>
        <v>18172</v>
      </c>
      <c r="D1482" s="210">
        <f>'soust.uk.JMK př.č.2'!$L$75</f>
        <v>72</v>
      </c>
      <c r="E1482" s="210">
        <f t="shared" si="66"/>
        <v>3794</v>
      </c>
      <c r="F1482" s="210">
        <f t="shared" si="67"/>
        <v>2737</v>
      </c>
      <c r="G1482" s="248"/>
      <c r="H1482" s="249"/>
      <c r="I1482" s="262"/>
      <c r="J1482" s="262"/>
      <c r="K1482" s="217"/>
      <c r="L1482" s="220"/>
      <c r="M1482" s="220"/>
      <c r="N1482" s="220"/>
      <c r="O1482" s="220"/>
      <c r="P1482" s="210">
        <f t="shared" si="68"/>
        <v>985</v>
      </c>
    </row>
    <row r="1483" spans="1:16" x14ac:dyDescent="0.2">
      <c r="A1483" s="216">
        <v>1483</v>
      </c>
      <c r="B1483" s="255">
        <v>79.680000000000007</v>
      </c>
      <c r="C1483" s="210">
        <f>'soust.uk.JMK př.č.2'!$O$75+'soust.uk.JMK př.č.2'!$P$75</f>
        <v>18172</v>
      </c>
      <c r="D1483" s="210">
        <f>'soust.uk.JMK př.č.2'!$L$75</f>
        <v>72</v>
      </c>
      <c r="E1483" s="210">
        <f t="shared" si="66"/>
        <v>3794</v>
      </c>
      <c r="F1483" s="210">
        <f t="shared" si="67"/>
        <v>2737</v>
      </c>
      <c r="G1483" s="248"/>
      <c r="H1483" s="249"/>
      <c r="I1483" s="262"/>
      <c r="J1483" s="262"/>
      <c r="K1483" s="217"/>
      <c r="L1483" s="220"/>
      <c r="M1483" s="220"/>
      <c r="N1483" s="220"/>
      <c r="O1483" s="220"/>
      <c r="P1483" s="210">
        <f t="shared" si="68"/>
        <v>985</v>
      </c>
    </row>
    <row r="1484" spans="1:16" x14ac:dyDescent="0.2">
      <c r="A1484" s="216">
        <v>1484</v>
      </c>
      <c r="B1484" s="255">
        <v>79.69</v>
      </c>
      <c r="C1484" s="210">
        <f>'soust.uk.JMK př.č.2'!$O$75+'soust.uk.JMK př.č.2'!$P$75</f>
        <v>18172</v>
      </c>
      <c r="D1484" s="210">
        <f>'soust.uk.JMK př.č.2'!$L$75</f>
        <v>72</v>
      </c>
      <c r="E1484" s="210">
        <f t="shared" si="66"/>
        <v>3793</v>
      </c>
      <c r="F1484" s="210">
        <f t="shared" si="67"/>
        <v>2736</v>
      </c>
      <c r="G1484" s="248"/>
      <c r="H1484" s="249"/>
      <c r="I1484" s="262"/>
      <c r="J1484" s="262"/>
      <c r="K1484" s="217"/>
      <c r="L1484" s="220"/>
      <c r="M1484" s="220"/>
      <c r="N1484" s="220"/>
      <c r="O1484" s="220"/>
      <c r="P1484" s="210">
        <f t="shared" si="68"/>
        <v>985</v>
      </c>
    </row>
    <row r="1485" spans="1:16" x14ac:dyDescent="0.2">
      <c r="A1485" s="216">
        <v>1485</v>
      </c>
      <c r="B1485" s="255">
        <v>79.69</v>
      </c>
      <c r="C1485" s="210">
        <f>'soust.uk.JMK př.č.2'!$O$75+'soust.uk.JMK př.č.2'!$P$75</f>
        <v>18172</v>
      </c>
      <c r="D1485" s="210">
        <f>'soust.uk.JMK př.č.2'!$L$75</f>
        <v>72</v>
      </c>
      <c r="E1485" s="210">
        <f t="shared" si="66"/>
        <v>3793</v>
      </c>
      <c r="F1485" s="210">
        <f t="shared" si="67"/>
        <v>2736</v>
      </c>
      <c r="G1485" s="248"/>
      <c r="H1485" s="249"/>
      <c r="I1485" s="262"/>
      <c r="J1485" s="262"/>
      <c r="K1485" s="217"/>
      <c r="L1485" s="220"/>
      <c r="M1485" s="220"/>
      <c r="N1485" s="220"/>
      <c r="O1485" s="220"/>
      <c r="P1485" s="210">
        <f t="shared" si="68"/>
        <v>985</v>
      </c>
    </row>
    <row r="1486" spans="1:16" x14ac:dyDescent="0.2">
      <c r="A1486" s="216">
        <v>1486</v>
      </c>
      <c r="B1486" s="255">
        <v>79.7</v>
      </c>
      <c r="C1486" s="210">
        <f>'soust.uk.JMK př.č.2'!$O$75+'soust.uk.JMK př.č.2'!$P$75</f>
        <v>18172</v>
      </c>
      <c r="D1486" s="210">
        <f>'soust.uk.JMK př.č.2'!$L$75</f>
        <v>72</v>
      </c>
      <c r="E1486" s="210">
        <f t="shared" ref="E1486:E1549" si="69">SUM(F1486,P1486,D1486)</f>
        <v>3793</v>
      </c>
      <c r="F1486" s="210">
        <f t="shared" si="67"/>
        <v>2736</v>
      </c>
      <c r="G1486" s="248"/>
      <c r="H1486" s="249"/>
      <c r="I1486" s="262"/>
      <c r="J1486" s="262"/>
      <c r="K1486" s="217"/>
      <c r="L1486" s="220"/>
      <c r="M1486" s="220"/>
      <c r="N1486" s="220"/>
      <c r="O1486" s="220"/>
      <c r="P1486" s="210">
        <f t="shared" si="68"/>
        <v>985</v>
      </c>
    </row>
    <row r="1487" spans="1:16" x14ac:dyDescent="0.2">
      <c r="A1487" s="216">
        <v>1487</v>
      </c>
      <c r="B1487" s="255">
        <v>79.7</v>
      </c>
      <c r="C1487" s="210">
        <f>'soust.uk.JMK př.č.2'!$O$75+'soust.uk.JMK př.č.2'!$P$75</f>
        <v>18172</v>
      </c>
      <c r="D1487" s="210">
        <f>'soust.uk.JMK př.č.2'!$L$75</f>
        <v>72</v>
      </c>
      <c r="E1487" s="210">
        <f t="shared" si="69"/>
        <v>3793</v>
      </c>
      <c r="F1487" s="210">
        <f t="shared" ref="F1487:F1550" si="70">ROUND(1/B1487*C1487*12,0)</f>
        <v>2736</v>
      </c>
      <c r="G1487" s="248"/>
      <c r="H1487" s="249"/>
      <c r="I1487" s="262"/>
      <c r="J1487" s="262"/>
      <c r="K1487" s="217"/>
      <c r="L1487" s="220"/>
      <c r="M1487" s="220"/>
      <c r="N1487" s="220"/>
      <c r="O1487" s="220"/>
      <c r="P1487" s="210">
        <f t="shared" ref="P1487:P1550" si="71">ROUND((F1487*36%),0)</f>
        <v>985</v>
      </c>
    </row>
    <row r="1488" spans="1:16" x14ac:dyDescent="0.2">
      <c r="A1488" s="216">
        <v>1488</v>
      </c>
      <c r="B1488" s="255">
        <v>79.709999999999994</v>
      </c>
      <c r="C1488" s="210">
        <f>'soust.uk.JMK př.č.2'!$O$75+'soust.uk.JMK př.č.2'!$P$75</f>
        <v>18172</v>
      </c>
      <c r="D1488" s="210">
        <f>'soust.uk.JMK př.č.2'!$L$75</f>
        <v>72</v>
      </c>
      <c r="E1488" s="210">
        <f t="shared" si="69"/>
        <v>3793</v>
      </c>
      <c r="F1488" s="210">
        <f t="shared" si="70"/>
        <v>2736</v>
      </c>
      <c r="G1488" s="248"/>
      <c r="H1488" s="249"/>
      <c r="I1488" s="262"/>
      <c r="J1488" s="262"/>
      <c r="K1488" s="217"/>
      <c r="L1488" s="220"/>
      <c r="M1488" s="220"/>
      <c r="N1488" s="220"/>
      <c r="O1488" s="220"/>
      <c r="P1488" s="210">
        <f t="shared" si="71"/>
        <v>985</v>
      </c>
    </row>
    <row r="1489" spans="1:16" x14ac:dyDescent="0.2">
      <c r="A1489" s="216">
        <v>1489</v>
      </c>
      <c r="B1489" s="255">
        <v>79.709999999999994</v>
      </c>
      <c r="C1489" s="210">
        <f>'soust.uk.JMK př.č.2'!$O$75+'soust.uk.JMK př.č.2'!$P$75</f>
        <v>18172</v>
      </c>
      <c r="D1489" s="210">
        <f>'soust.uk.JMK př.č.2'!$L$75</f>
        <v>72</v>
      </c>
      <c r="E1489" s="210">
        <f t="shared" si="69"/>
        <v>3793</v>
      </c>
      <c r="F1489" s="210">
        <f t="shared" si="70"/>
        <v>2736</v>
      </c>
      <c r="G1489" s="248"/>
      <c r="H1489" s="249"/>
      <c r="I1489" s="262"/>
      <c r="J1489" s="262"/>
      <c r="K1489" s="217"/>
      <c r="L1489" s="220"/>
      <c r="M1489" s="220"/>
      <c r="N1489" s="220"/>
      <c r="O1489" s="220"/>
      <c r="P1489" s="210">
        <f t="shared" si="71"/>
        <v>985</v>
      </c>
    </row>
    <row r="1490" spans="1:16" x14ac:dyDescent="0.2">
      <c r="A1490" s="216">
        <v>1490</v>
      </c>
      <c r="B1490" s="255">
        <v>79.72</v>
      </c>
      <c r="C1490" s="210">
        <f>'soust.uk.JMK př.č.2'!$O$75+'soust.uk.JMK př.č.2'!$P$75</f>
        <v>18172</v>
      </c>
      <c r="D1490" s="210">
        <f>'soust.uk.JMK př.č.2'!$L$75</f>
        <v>72</v>
      </c>
      <c r="E1490" s="210">
        <f t="shared" si="69"/>
        <v>3792</v>
      </c>
      <c r="F1490" s="210">
        <f t="shared" si="70"/>
        <v>2735</v>
      </c>
      <c r="G1490" s="248"/>
      <c r="H1490" s="249"/>
      <c r="I1490" s="262"/>
      <c r="J1490" s="262"/>
      <c r="K1490" s="217"/>
      <c r="L1490" s="220"/>
      <c r="M1490" s="220"/>
      <c r="N1490" s="220"/>
      <c r="O1490" s="220"/>
      <c r="P1490" s="210">
        <f t="shared" si="71"/>
        <v>985</v>
      </c>
    </row>
    <row r="1491" spans="1:16" x14ac:dyDescent="0.2">
      <c r="A1491" s="216">
        <v>1491</v>
      </c>
      <c r="B1491" s="255">
        <v>79.73</v>
      </c>
      <c r="C1491" s="210">
        <f>'soust.uk.JMK př.č.2'!$O$75+'soust.uk.JMK př.č.2'!$P$75</f>
        <v>18172</v>
      </c>
      <c r="D1491" s="210">
        <f>'soust.uk.JMK př.č.2'!$L$75</f>
        <v>72</v>
      </c>
      <c r="E1491" s="210">
        <f t="shared" si="69"/>
        <v>3792</v>
      </c>
      <c r="F1491" s="210">
        <f t="shared" si="70"/>
        <v>2735</v>
      </c>
      <c r="G1491" s="248"/>
      <c r="H1491" s="249"/>
      <c r="I1491" s="262"/>
      <c r="J1491" s="262"/>
      <c r="K1491" s="217"/>
      <c r="L1491" s="220"/>
      <c r="M1491" s="220"/>
      <c r="N1491" s="220"/>
      <c r="O1491" s="220"/>
      <c r="P1491" s="210">
        <f t="shared" si="71"/>
        <v>985</v>
      </c>
    </row>
    <row r="1492" spans="1:16" x14ac:dyDescent="0.2">
      <c r="A1492" s="216">
        <v>1492</v>
      </c>
      <c r="B1492" s="255">
        <v>79.73</v>
      </c>
      <c r="C1492" s="210">
        <f>'soust.uk.JMK př.č.2'!$O$75+'soust.uk.JMK př.č.2'!$P$75</f>
        <v>18172</v>
      </c>
      <c r="D1492" s="210">
        <f>'soust.uk.JMK př.č.2'!$L$75</f>
        <v>72</v>
      </c>
      <c r="E1492" s="210">
        <f t="shared" si="69"/>
        <v>3792</v>
      </c>
      <c r="F1492" s="210">
        <f t="shared" si="70"/>
        <v>2735</v>
      </c>
      <c r="G1492" s="248"/>
      <c r="H1492" s="249"/>
      <c r="I1492" s="262"/>
      <c r="J1492" s="262"/>
      <c r="K1492" s="217"/>
      <c r="L1492" s="220"/>
      <c r="M1492" s="220"/>
      <c r="N1492" s="220"/>
      <c r="O1492" s="220"/>
      <c r="P1492" s="210">
        <f t="shared" si="71"/>
        <v>985</v>
      </c>
    </row>
    <row r="1493" spans="1:16" x14ac:dyDescent="0.2">
      <c r="A1493" s="216">
        <v>1493</v>
      </c>
      <c r="B1493" s="255">
        <v>79.739999999999995</v>
      </c>
      <c r="C1493" s="210">
        <f>'soust.uk.JMK př.č.2'!$O$75+'soust.uk.JMK př.č.2'!$P$75</f>
        <v>18172</v>
      </c>
      <c r="D1493" s="210">
        <f>'soust.uk.JMK př.č.2'!$L$75</f>
        <v>72</v>
      </c>
      <c r="E1493" s="210">
        <f t="shared" si="69"/>
        <v>3792</v>
      </c>
      <c r="F1493" s="210">
        <f t="shared" si="70"/>
        <v>2735</v>
      </c>
      <c r="G1493" s="248"/>
      <c r="H1493" s="249"/>
      <c r="I1493" s="262"/>
      <c r="J1493" s="262"/>
      <c r="K1493" s="217"/>
      <c r="L1493" s="220"/>
      <c r="M1493" s="220"/>
      <c r="N1493" s="220"/>
      <c r="O1493" s="220"/>
      <c r="P1493" s="210">
        <f t="shared" si="71"/>
        <v>985</v>
      </c>
    </row>
    <row r="1494" spans="1:16" x14ac:dyDescent="0.2">
      <c r="A1494" s="216">
        <v>1494</v>
      </c>
      <c r="B1494" s="255">
        <v>79.739999999999995</v>
      </c>
      <c r="C1494" s="210">
        <f>'soust.uk.JMK př.č.2'!$O$75+'soust.uk.JMK př.č.2'!$P$75</f>
        <v>18172</v>
      </c>
      <c r="D1494" s="210">
        <f>'soust.uk.JMK př.č.2'!$L$75</f>
        <v>72</v>
      </c>
      <c r="E1494" s="210">
        <f t="shared" si="69"/>
        <v>3792</v>
      </c>
      <c r="F1494" s="210">
        <f t="shared" si="70"/>
        <v>2735</v>
      </c>
      <c r="G1494" s="248"/>
      <c r="H1494" s="249"/>
      <c r="I1494" s="262"/>
      <c r="J1494" s="262"/>
      <c r="K1494" s="217"/>
      <c r="L1494" s="220"/>
      <c r="M1494" s="220"/>
      <c r="N1494" s="220"/>
      <c r="O1494" s="220"/>
      <c r="P1494" s="210">
        <f t="shared" si="71"/>
        <v>985</v>
      </c>
    </row>
    <row r="1495" spans="1:16" x14ac:dyDescent="0.2">
      <c r="A1495" s="216">
        <v>1495</v>
      </c>
      <c r="B1495" s="255">
        <v>79.75</v>
      </c>
      <c r="C1495" s="210">
        <f>'soust.uk.JMK př.č.2'!$O$75+'soust.uk.JMK př.č.2'!$P$75</f>
        <v>18172</v>
      </c>
      <c r="D1495" s="210">
        <f>'soust.uk.JMK př.č.2'!$L$75</f>
        <v>72</v>
      </c>
      <c r="E1495" s="210">
        <f t="shared" si="69"/>
        <v>3790</v>
      </c>
      <c r="F1495" s="210">
        <f t="shared" si="70"/>
        <v>2734</v>
      </c>
      <c r="G1495" s="248"/>
      <c r="H1495" s="249"/>
      <c r="I1495" s="262"/>
      <c r="J1495" s="262"/>
      <c r="K1495" s="217"/>
      <c r="L1495" s="220"/>
      <c r="M1495" s="220"/>
      <c r="N1495" s="220"/>
      <c r="O1495" s="220"/>
      <c r="P1495" s="210">
        <f t="shared" si="71"/>
        <v>984</v>
      </c>
    </row>
    <row r="1496" spans="1:16" x14ac:dyDescent="0.2">
      <c r="A1496" s="216">
        <v>1496</v>
      </c>
      <c r="B1496" s="255">
        <v>79.75</v>
      </c>
      <c r="C1496" s="210">
        <f>'soust.uk.JMK př.č.2'!$O$75+'soust.uk.JMK př.č.2'!$P$75</f>
        <v>18172</v>
      </c>
      <c r="D1496" s="210">
        <f>'soust.uk.JMK př.č.2'!$L$75</f>
        <v>72</v>
      </c>
      <c r="E1496" s="210">
        <f t="shared" si="69"/>
        <v>3790</v>
      </c>
      <c r="F1496" s="210">
        <f t="shared" si="70"/>
        <v>2734</v>
      </c>
      <c r="G1496" s="248"/>
      <c r="H1496" s="249"/>
      <c r="I1496" s="262"/>
      <c r="J1496" s="262"/>
      <c r="K1496" s="217"/>
      <c r="L1496" s="220"/>
      <c r="M1496" s="220"/>
      <c r="N1496" s="220"/>
      <c r="O1496" s="220"/>
      <c r="P1496" s="210">
        <f t="shared" si="71"/>
        <v>984</v>
      </c>
    </row>
    <row r="1497" spans="1:16" x14ac:dyDescent="0.2">
      <c r="A1497" s="216">
        <v>1497</v>
      </c>
      <c r="B1497" s="255">
        <v>79.760000000000005</v>
      </c>
      <c r="C1497" s="210">
        <f>'soust.uk.JMK př.č.2'!$O$75+'soust.uk.JMK př.č.2'!$P$75</f>
        <v>18172</v>
      </c>
      <c r="D1497" s="210">
        <f>'soust.uk.JMK př.č.2'!$L$75</f>
        <v>72</v>
      </c>
      <c r="E1497" s="210">
        <f t="shared" si="69"/>
        <v>3790</v>
      </c>
      <c r="F1497" s="210">
        <f t="shared" si="70"/>
        <v>2734</v>
      </c>
      <c r="G1497" s="248"/>
      <c r="H1497" s="249"/>
      <c r="I1497" s="262"/>
      <c r="J1497" s="262"/>
      <c r="K1497" s="217"/>
      <c r="L1497" s="220"/>
      <c r="M1497" s="220"/>
      <c r="N1497" s="220"/>
      <c r="O1497" s="220"/>
      <c r="P1497" s="210">
        <f t="shared" si="71"/>
        <v>984</v>
      </c>
    </row>
    <row r="1498" spans="1:16" x14ac:dyDescent="0.2">
      <c r="A1498" s="216">
        <v>1498</v>
      </c>
      <c r="B1498" s="255">
        <v>79.760000000000005</v>
      </c>
      <c r="C1498" s="210">
        <f>'soust.uk.JMK př.č.2'!$O$75+'soust.uk.JMK př.č.2'!$P$75</f>
        <v>18172</v>
      </c>
      <c r="D1498" s="210">
        <f>'soust.uk.JMK př.č.2'!$L$75</f>
        <v>72</v>
      </c>
      <c r="E1498" s="210">
        <f t="shared" si="69"/>
        <v>3790</v>
      </c>
      <c r="F1498" s="210">
        <f t="shared" si="70"/>
        <v>2734</v>
      </c>
      <c r="G1498" s="248"/>
      <c r="H1498" s="249"/>
      <c r="I1498" s="262"/>
      <c r="J1498" s="262"/>
      <c r="K1498" s="217"/>
      <c r="L1498" s="220"/>
      <c r="M1498" s="220"/>
      <c r="N1498" s="220"/>
      <c r="O1498" s="220"/>
      <c r="P1498" s="210">
        <f t="shared" si="71"/>
        <v>984</v>
      </c>
    </row>
    <row r="1499" spans="1:16" x14ac:dyDescent="0.2">
      <c r="A1499" s="216">
        <v>1499</v>
      </c>
      <c r="B1499" s="255">
        <v>79.77</v>
      </c>
      <c r="C1499" s="210">
        <f>'soust.uk.JMK př.č.2'!$O$75+'soust.uk.JMK př.č.2'!$P$75</f>
        <v>18172</v>
      </c>
      <c r="D1499" s="210">
        <f>'soust.uk.JMK př.č.2'!$L$75</f>
        <v>72</v>
      </c>
      <c r="E1499" s="210">
        <f t="shared" si="69"/>
        <v>3790</v>
      </c>
      <c r="F1499" s="210">
        <f t="shared" si="70"/>
        <v>2734</v>
      </c>
      <c r="G1499" s="248"/>
      <c r="H1499" s="249"/>
      <c r="I1499" s="262"/>
      <c r="J1499" s="262"/>
      <c r="K1499" s="217"/>
      <c r="L1499" s="220"/>
      <c r="M1499" s="220"/>
      <c r="N1499" s="220"/>
      <c r="O1499" s="220"/>
      <c r="P1499" s="210">
        <f t="shared" si="71"/>
        <v>984</v>
      </c>
    </row>
    <row r="1500" spans="1:16" x14ac:dyDescent="0.2">
      <c r="A1500" s="216">
        <v>1500</v>
      </c>
      <c r="B1500" s="255">
        <v>79.77</v>
      </c>
      <c r="C1500" s="210">
        <f>'soust.uk.JMK př.č.2'!$O$75+'soust.uk.JMK př.č.2'!$P$75</f>
        <v>18172</v>
      </c>
      <c r="D1500" s="210">
        <f>'soust.uk.JMK př.č.2'!$L$75</f>
        <v>72</v>
      </c>
      <c r="E1500" s="210">
        <f t="shared" si="69"/>
        <v>3790</v>
      </c>
      <c r="F1500" s="210">
        <f t="shared" si="70"/>
        <v>2734</v>
      </c>
      <c r="G1500" s="248"/>
      <c r="H1500" s="249"/>
      <c r="I1500" s="262"/>
      <c r="J1500" s="262"/>
      <c r="K1500" s="217"/>
      <c r="L1500" s="220"/>
      <c r="M1500" s="220"/>
      <c r="N1500" s="220"/>
      <c r="O1500" s="220"/>
      <c r="P1500" s="210">
        <f t="shared" si="71"/>
        <v>984</v>
      </c>
    </row>
    <row r="1501" spans="1:16" x14ac:dyDescent="0.2">
      <c r="A1501" s="216">
        <v>1501</v>
      </c>
      <c r="B1501" s="255">
        <v>79.78</v>
      </c>
      <c r="C1501" s="210">
        <f>'soust.uk.JMK př.č.2'!$O$75+'soust.uk.JMK př.č.2'!$P$75</f>
        <v>18172</v>
      </c>
      <c r="D1501" s="210">
        <f>'soust.uk.JMK př.č.2'!$L$75</f>
        <v>72</v>
      </c>
      <c r="E1501" s="210">
        <f t="shared" si="69"/>
        <v>3789</v>
      </c>
      <c r="F1501" s="210">
        <f t="shared" si="70"/>
        <v>2733</v>
      </c>
      <c r="G1501" s="248"/>
      <c r="H1501" s="249"/>
      <c r="I1501" s="262"/>
      <c r="J1501" s="262"/>
      <c r="K1501" s="217"/>
      <c r="L1501" s="220"/>
      <c r="M1501" s="220"/>
      <c r="N1501" s="220"/>
      <c r="O1501" s="220"/>
      <c r="P1501" s="210">
        <f t="shared" si="71"/>
        <v>984</v>
      </c>
    </row>
    <row r="1502" spans="1:16" x14ac:dyDescent="0.2">
      <c r="A1502" s="216">
        <v>1502</v>
      </c>
      <c r="B1502" s="255">
        <v>79.78</v>
      </c>
      <c r="C1502" s="210">
        <f>'soust.uk.JMK př.č.2'!$O$75+'soust.uk.JMK př.č.2'!$P$75</f>
        <v>18172</v>
      </c>
      <c r="D1502" s="210">
        <f>'soust.uk.JMK př.č.2'!$L$75</f>
        <v>72</v>
      </c>
      <c r="E1502" s="210">
        <f t="shared" si="69"/>
        <v>3789</v>
      </c>
      <c r="F1502" s="210">
        <f t="shared" si="70"/>
        <v>2733</v>
      </c>
      <c r="G1502" s="248"/>
      <c r="H1502" s="249"/>
      <c r="I1502" s="262"/>
      <c r="J1502" s="262"/>
      <c r="K1502" s="217"/>
      <c r="L1502" s="220"/>
      <c r="M1502" s="220"/>
      <c r="N1502" s="220"/>
      <c r="O1502" s="220"/>
      <c r="P1502" s="210">
        <f t="shared" si="71"/>
        <v>984</v>
      </c>
    </row>
    <row r="1503" spans="1:16" x14ac:dyDescent="0.2">
      <c r="A1503" s="216">
        <v>1503</v>
      </c>
      <c r="B1503" s="255">
        <v>79.790000000000006</v>
      </c>
      <c r="C1503" s="210">
        <f>'soust.uk.JMK př.č.2'!$O$75+'soust.uk.JMK př.č.2'!$P$75</f>
        <v>18172</v>
      </c>
      <c r="D1503" s="210">
        <f>'soust.uk.JMK př.č.2'!$L$75</f>
        <v>72</v>
      </c>
      <c r="E1503" s="210">
        <f t="shared" si="69"/>
        <v>3789</v>
      </c>
      <c r="F1503" s="210">
        <f t="shared" si="70"/>
        <v>2733</v>
      </c>
      <c r="G1503" s="248"/>
      <c r="H1503" s="249"/>
      <c r="I1503" s="262"/>
      <c r="J1503" s="262"/>
      <c r="K1503" s="217"/>
      <c r="L1503" s="220"/>
      <c r="M1503" s="220"/>
      <c r="N1503" s="220"/>
      <c r="O1503" s="220"/>
      <c r="P1503" s="210">
        <f t="shared" si="71"/>
        <v>984</v>
      </c>
    </row>
    <row r="1504" spans="1:16" x14ac:dyDescent="0.2">
      <c r="A1504" s="216">
        <v>1504</v>
      </c>
      <c r="B1504" s="255">
        <v>79.8</v>
      </c>
      <c r="C1504" s="210">
        <f>'soust.uk.JMK př.č.2'!$O$75+'soust.uk.JMK př.č.2'!$P$75</f>
        <v>18172</v>
      </c>
      <c r="D1504" s="210">
        <f>'soust.uk.JMK př.č.2'!$L$75</f>
        <v>72</v>
      </c>
      <c r="E1504" s="210">
        <f t="shared" si="69"/>
        <v>3789</v>
      </c>
      <c r="F1504" s="210">
        <f t="shared" si="70"/>
        <v>2733</v>
      </c>
      <c r="G1504" s="248"/>
      <c r="H1504" s="249"/>
      <c r="I1504" s="262"/>
      <c r="J1504" s="262"/>
      <c r="K1504" s="217"/>
      <c r="L1504" s="220"/>
      <c r="M1504" s="220"/>
      <c r="N1504" s="220"/>
      <c r="O1504" s="220"/>
      <c r="P1504" s="210">
        <f t="shared" si="71"/>
        <v>984</v>
      </c>
    </row>
    <row r="1505" spans="1:16" x14ac:dyDescent="0.2">
      <c r="A1505" s="216">
        <v>1505</v>
      </c>
      <c r="B1505" s="255">
        <v>79.8</v>
      </c>
      <c r="C1505" s="210">
        <f>'soust.uk.JMK př.č.2'!$O$75+'soust.uk.JMK př.č.2'!$P$75</f>
        <v>18172</v>
      </c>
      <c r="D1505" s="210">
        <f>'soust.uk.JMK př.č.2'!$L$75</f>
        <v>72</v>
      </c>
      <c r="E1505" s="210">
        <f t="shared" si="69"/>
        <v>3789</v>
      </c>
      <c r="F1505" s="210">
        <f t="shared" si="70"/>
        <v>2733</v>
      </c>
      <c r="G1505" s="248"/>
      <c r="H1505" s="249"/>
      <c r="I1505" s="262"/>
      <c r="J1505" s="262"/>
      <c r="K1505" s="217"/>
      <c r="L1505" s="220"/>
      <c r="M1505" s="220"/>
      <c r="N1505" s="220"/>
      <c r="O1505" s="220"/>
      <c r="P1505" s="210">
        <f t="shared" si="71"/>
        <v>984</v>
      </c>
    </row>
    <row r="1506" spans="1:16" x14ac:dyDescent="0.2">
      <c r="A1506" s="216">
        <v>1506</v>
      </c>
      <c r="B1506" s="255">
        <v>79.81</v>
      </c>
      <c r="C1506" s="210">
        <f>'soust.uk.JMK př.č.2'!$O$75+'soust.uk.JMK př.č.2'!$P$75</f>
        <v>18172</v>
      </c>
      <c r="D1506" s="210">
        <f>'soust.uk.JMK př.č.2'!$L$75</f>
        <v>72</v>
      </c>
      <c r="E1506" s="210">
        <f t="shared" si="69"/>
        <v>3788</v>
      </c>
      <c r="F1506" s="210">
        <f t="shared" si="70"/>
        <v>2732</v>
      </c>
      <c r="G1506" s="248"/>
      <c r="H1506" s="249"/>
      <c r="I1506" s="262"/>
      <c r="J1506" s="262"/>
      <c r="K1506" s="217"/>
      <c r="L1506" s="220"/>
      <c r="M1506" s="220"/>
      <c r="N1506" s="220"/>
      <c r="O1506" s="220"/>
      <c r="P1506" s="210">
        <f t="shared" si="71"/>
        <v>984</v>
      </c>
    </row>
    <row r="1507" spans="1:16" x14ac:dyDescent="0.2">
      <c r="A1507" s="216">
        <v>1507</v>
      </c>
      <c r="B1507" s="255">
        <v>79.81</v>
      </c>
      <c r="C1507" s="210">
        <f>'soust.uk.JMK př.č.2'!$O$75+'soust.uk.JMK př.č.2'!$P$75</f>
        <v>18172</v>
      </c>
      <c r="D1507" s="210">
        <f>'soust.uk.JMK př.č.2'!$L$75</f>
        <v>72</v>
      </c>
      <c r="E1507" s="210">
        <f t="shared" si="69"/>
        <v>3788</v>
      </c>
      <c r="F1507" s="210">
        <f t="shared" si="70"/>
        <v>2732</v>
      </c>
      <c r="G1507" s="248"/>
      <c r="H1507" s="249"/>
      <c r="I1507" s="262"/>
      <c r="J1507" s="262"/>
      <c r="K1507" s="217"/>
      <c r="L1507" s="220"/>
      <c r="M1507" s="220"/>
      <c r="N1507" s="220"/>
      <c r="O1507" s="220"/>
      <c r="P1507" s="210">
        <f t="shared" si="71"/>
        <v>984</v>
      </c>
    </row>
    <row r="1508" spans="1:16" x14ac:dyDescent="0.2">
      <c r="A1508" s="216">
        <v>1508</v>
      </c>
      <c r="B1508" s="255">
        <v>79.819999999999993</v>
      </c>
      <c r="C1508" s="210">
        <f>'soust.uk.JMK př.č.2'!$O$75+'soust.uk.JMK př.č.2'!$P$75</f>
        <v>18172</v>
      </c>
      <c r="D1508" s="210">
        <f>'soust.uk.JMK př.č.2'!$L$75</f>
        <v>72</v>
      </c>
      <c r="E1508" s="210">
        <f t="shared" si="69"/>
        <v>3788</v>
      </c>
      <c r="F1508" s="210">
        <f t="shared" si="70"/>
        <v>2732</v>
      </c>
      <c r="G1508" s="248"/>
      <c r="H1508" s="249"/>
      <c r="I1508" s="262"/>
      <c r="J1508" s="262"/>
      <c r="K1508" s="217"/>
      <c r="L1508" s="220"/>
      <c r="M1508" s="220"/>
      <c r="N1508" s="220"/>
      <c r="O1508" s="220"/>
      <c r="P1508" s="210">
        <f t="shared" si="71"/>
        <v>984</v>
      </c>
    </row>
    <row r="1509" spans="1:16" x14ac:dyDescent="0.2">
      <c r="A1509" s="216">
        <v>1509</v>
      </c>
      <c r="B1509" s="255">
        <v>79.819999999999993</v>
      </c>
      <c r="C1509" s="210">
        <f>'soust.uk.JMK př.č.2'!$O$75+'soust.uk.JMK př.č.2'!$P$75</f>
        <v>18172</v>
      </c>
      <c r="D1509" s="210">
        <f>'soust.uk.JMK př.č.2'!$L$75</f>
        <v>72</v>
      </c>
      <c r="E1509" s="210">
        <f t="shared" si="69"/>
        <v>3788</v>
      </c>
      <c r="F1509" s="210">
        <f t="shared" si="70"/>
        <v>2732</v>
      </c>
      <c r="G1509" s="248"/>
      <c r="H1509" s="249"/>
      <c r="I1509" s="262"/>
      <c r="J1509" s="262"/>
      <c r="K1509" s="217"/>
      <c r="L1509" s="220"/>
      <c r="M1509" s="220"/>
      <c r="N1509" s="220"/>
      <c r="O1509" s="220"/>
      <c r="P1509" s="210">
        <f t="shared" si="71"/>
        <v>984</v>
      </c>
    </row>
    <row r="1510" spans="1:16" x14ac:dyDescent="0.2">
      <c r="A1510" s="216">
        <v>1510</v>
      </c>
      <c r="B1510" s="255">
        <v>79.83</v>
      </c>
      <c r="C1510" s="210">
        <f>'soust.uk.JMK př.č.2'!$O$75+'soust.uk.JMK př.č.2'!$P$75</f>
        <v>18172</v>
      </c>
      <c r="D1510" s="210">
        <f>'soust.uk.JMK př.č.2'!$L$75</f>
        <v>72</v>
      </c>
      <c r="E1510" s="210">
        <f t="shared" si="69"/>
        <v>3788</v>
      </c>
      <c r="F1510" s="210">
        <f t="shared" si="70"/>
        <v>2732</v>
      </c>
      <c r="G1510" s="248"/>
      <c r="H1510" s="249"/>
      <c r="I1510" s="262"/>
      <c r="J1510" s="262"/>
      <c r="K1510" s="217"/>
      <c r="L1510" s="220"/>
      <c r="M1510" s="220"/>
      <c r="N1510" s="220"/>
      <c r="O1510" s="220"/>
      <c r="P1510" s="210">
        <f t="shared" si="71"/>
        <v>984</v>
      </c>
    </row>
    <row r="1511" spans="1:16" x14ac:dyDescent="0.2">
      <c r="A1511" s="216">
        <v>1511</v>
      </c>
      <c r="B1511" s="255">
        <v>79.83</v>
      </c>
      <c r="C1511" s="210">
        <f>'soust.uk.JMK př.č.2'!$O$75+'soust.uk.JMK př.č.2'!$P$75</f>
        <v>18172</v>
      </c>
      <c r="D1511" s="210">
        <f>'soust.uk.JMK př.č.2'!$L$75</f>
        <v>72</v>
      </c>
      <c r="E1511" s="210">
        <f t="shared" si="69"/>
        <v>3788</v>
      </c>
      <c r="F1511" s="210">
        <f t="shared" si="70"/>
        <v>2732</v>
      </c>
      <c r="G1511" s="248"/>
      <c r="H1511" s="249"/>
      <c r="I1511" s="262"/>
      <c r="J1511" s="262"/>
      <c r="K1511" s="217"/>
      <c r="L1511" s="220"/>
      <c r="M1511" s="220"/>
      <c r="N1511" s="220"/>
      <c r="O1511" s="220"/>
      <c r="P1511" s="210">
        <f t="shared" si="71"/>
        <v>984</v>
      </c>
    </row>
    <row r="1512" spans="1:16" x14ac:dyDescent="0.2">
      <c r="A1512" s="216">
        <v>1512</v>
      </c>
      <c r="B1512" s="255">
        <v>79.84</v>
      </c>
      <c r="C1512" s="210">
        <f>'soust.uk.JMK př.č.2'!$O$75+'soust.uk.JMK př.č.2'!$P$75</f>
        <v>18172</v>
      </c>
      <c r="D1512" s="210">
        <f>'soust.uk.JMK př.č.2'!$L$75</f>
        <v>72</v>
      </c>
      <c r="E1512" s="210">
        <f t="shared" si="69"/>
        <v>3786</v>
      </c>
      <c r="F1512" s="210">
        <f t="shared" si="70"/>
        <v>2731</v>
      </c>
      <c r="G1512" s="248"/>
      <c r="H1512" s="249"/>
      <c r="I1512" s="262"/>
      <c r="J1512" s="262"/>
      <c r="K1512" s="217"/>
      <c r="L1512" s="220"/>
      <c r="M1512" s="220"/>
      <c r="N1512" s="220"/>
      <c r="O1512" s="220"/>
      <c r="P1512" s="210">
        <f t="shared" si="71"/>
        <v>983</v>
      </c>
    </row>
    <row r="1513" spans="1:16" x14ac:dyDescent="0.2">
      <c r="A1513" s="216">
        <v>1513</v>
      </c>
      <c r="B1513" s="255">
        <v>79.84</v>
      </c>
      <c r="C1513" s="210">
        <f>'soust.uk.JMK př.č.2'!$O$75+'soust.uk.JMK př.č.2'!$P$75</f>
        <v>18172</v>
      </c>
      <c r="D1513" s="210">
        <f>'soust.uk.JMK př.č.2'!$L$75</f>
        <v>72</v>
      </c>
      <c r="E1513" s="210">
        <f t="shared" si="69"/>
        <v>3786</v>
      </c>
      <c r="F1513" s="210">
        <f t="shared" si="70"/>
        <v>2731</v>
      </c>
      <c r="G1513" s="248"/>
      <c r="H1513" s="249"/>
      <c r="I1513" s="262"/>
      <c r="J1513" s="262"/>
      <c r="K1513" s="217"/>
      <c r="L1513" s="220"/>
      <c r="M1513" s="220"/>
      <c r="N1513" s="220"/>
      <c r="O1513" s="220"/>
      <c r="P1513" s="210">
        <f t="shared" si="71"/>
        <v>983</v>
      </c>
    </row>
    <row r="1514" spans="1:16" x14ac:dyDescent="0.2">
      <c r="A1514" s="216">
        <v>1514</v>
      </c>
      <c r="B1514" s="255">
        <v>79.849999999999994</v>
      </c>
      <c r="C1514" s="210">
        <f>'soust.uk.JMK př.č.2'!$O$75+'soust.uk.JMK př.č.2'!$P$75</f>
        <v>18172</v>
      </c>
      <c r="D1514" s="210">
        <f>'soust.uk.JMK př.č.2'!$L$75</f>
        <v>72</v>
      </c>
      <c r="E1514" s="210">
        <f t="shared" si="69"/>
        <v>3786</v>
      </c>
      <c r="F1514" s="210">
        <f t="shared" si="70"/>
        <v>2731</v>
      </c>
      <c r="G1514" s="248"/>
      <c r="H1514" s="249"/>
      <c r="I1514" s="262"/>
      <c r="J1514" s="262"/>
      <c r="K1514" s="217"/>
      <c r="L1514" s="220"/>
      <c r="M1514" s="220"/>
      <c r="N1514" s="220"/>
      <c r="O1514" s="220"/>
      <c r="P1514" s="210">
        <f t="shared" si="71"/>
        <v>983</v>
      </c>
    </row>
    <row r="1515" spans="1:16" x14ac:dyDescent="0.2">
      <c r="A1515" s="216">
        <v>1515</v>
      </c>
      <c r="B1515" s="255">
        <v>79.849999999999994</v>
      </c>
      <c r="C1515" s="210">
        <f>'soust.uk.JMK př.č.2'!$O$75+'soust.uk.JMK př.č.2'!$P$75</f>
        <v>18172</v>
      </c>
      <c r="D1515" s="210">
        <f>'soust.uk.JMK př.č.2'!$L$75</f>
        <v>72</v>
      </c>
      <c r="E1515" s="210">
        <f t="shared" si="69"/>
        <v>3786</v>
      </c>
      <c r="F1515" s="210">
        <f t="shared" si="70"/>
        <v>2731</v>
      </c>
      <c r="G1515" s="248"/>
      <c r="H1515" s="249"/>
      <c r="I1515" s="262"/>
      <c r="J1515" s="262"/>
      <c r="K1515" s="217"/>
      <c r="L1515" s="220"/>
      <c r="M1515" s="220"/>
      <c r="N1515" s="220"/>
      <c r="O1515" s="220"/>
      <c r="P1515" s="210">
        <f t="shared" si="71"/>
        <v>983</v>
      </c>
    </row>
    <row r="1516" spans="1:16" x14ac:dyDescent="0.2">
      <c r="A1516" s="216">
        <v>1516</v>
      </c>
      <c r="B1516" s="255">
        <v>79.86</v>
      </c>
      <c r="C1516" s="210">
        <f>'soust.uk.JMK př.č.2'!$O$75+'soust.uk.JMK př.č.2'!$P$75</f>
        <v>18172</v>
      </c>
      <c r="D1516" s="210">
        <f>'soust.uk.JMK př.č.2'!$L$75</f>
        <v>72</v>
      </c>
      <c r="E1516" s="210">
        <f t="shared" si="69"/>
        <v>3786</v>
      </c>
      <c r="F1516" s="210">
        <f t="shared" si="70"/>
        <v>2731</v>
      </c>
      <c r="G1516" s="248"/>
      <c r="H1516" s="249"/>
      <c r="I1516" s="262"/>
      <c r="J1516" s="262"/>
      <c r="K1516" s="217"/>
      <c r="L1516" s="220"/>
      <c r="M1516" s="220"/>
      <c r="N1516" s="220"/>
      <c r="O1516" s="220"/>
      <c r="P1516" s="210">
        <f t="shared" si="71"/>
        <v>983</v>
      </c>
    </row>
    <row r="1517" spans="1:16" x14ac:dyDescent="0.2">
      <c r="A1517" s="216">
        <v>1517</v>
      </c>
      <c r="B1517" s="255">
        <v>79.86</v>
      </c>
      <c r="C1517" s="210">
        <f>'soust.uk.JMK př.č.2'!$O$75+'soust.uk.JMK př.č.2'!$P$75</f>
        <v>18172</v>
      </c>
      <c r="D1517" s="210">
        <f>'soust.uk.JMK př.č.2'!$L$75</f>
        <v>72</v>
      </c>
      <c r="E1517" s="210">
        <f t="shared" si="69"/>
        <v>3786</v>
      </c>
      <c r="F1517" s="210">
        <f t="shared" si="70"/>
        <v>2731</v>
      </c>
      <c r="G1517" s="248"/>
      <c r="H1517" s="249"/>
      <c r="I1517" s="262"/>
      <c r="J1517" s="262"/>
      <c r="K1517" s="217"/>
      <c r="L1517" s="220"/>
      <c r="M1517" s="220"/>
      <c r="N1517" s="220"/>
      <c r="O1517" s="220"/>
      <c r="P1517" s="210">
        <f t="shared" si="71"/>
        <v>983</v>
      </c>
    </row>
    <row r="1518" spans="1:16" x14ac:dyDescent="0.2">
      <c r="A1518" s="216">
        <v>1518</v>
      </c>
      <c r="B1518" s="255">
        <v>79.87</v>
      </c>
      <c r="C1518" s="210">
        <f>'soust.uk.JMK př.č.2'!$O$75+'soust.uk.JMK př.č.2'!$P$75</f>
        <v>18172</v>
      </c>
      <c r="D1518" s="210">
        <f>'soust.uk.JMK př.č.2'!$L$75</f>
        <v>72</v>
      </c>
      <c r="E1518" s="210">
        <f t="shared" si="69"/>
        <v>3785</v>
      </c>
      <c r="F1518" s="210">
        <f t="shared" si="70"/>
        <v>2730</v>
      </c>
      <c r="G1518" s="248"/>
      <c r="H1518" s="249"/>
      <c r="I1518" s="262"/>
      <c r="J1518" s="262"/>
      <c r="K1518" s="217"/>
      <c r="L1518" s="220"/>
      <c r="M1518" s="220"/>
      <c r="N1518" s="220"/>
      <c r="O1518" s="220"/>
      <c r="P1518" s="210">
        <f t="shared" si="71"/>
        <v>983</v>
      </c>
    </row>
    <row r="1519" spans="1:16" x14ac:dyDescent="0.2">
      <c r="A1519" s="216">
        <v>1519</v>
      </c>
      <c r="B1519" s="255">
        <v>79.87</v>
      </c>
      <c r="C1519" s="210">
        <f>'soust.uk.JMK př.č.2'!$O$75+'soust.uk.JMK př.č.2'!$P$75</f>
        <v>18172</v>
      </c>
      <c r="D1519" s="210">
        <f>'soust.uk.JMK př.č.2'!$L$75</f>
        <v>72</v>
      </c>
      <c r="E1519" s="210">
        <f t="shared" si="69"/>
        <v>3785</v>
      </c>
      <c r="F1519" s="210">
        <f t="shared" si="70"/>
        <v>2730</v>
      </c>
      <c r="G1519" s="248"/>
      <c r="H1519" s="249"/>
      <c r="I1519" s="262"/>
      <c r="J1519" s="262"/>
      <c r="K1519" s="217"/>
      <c r="L1519" s="220"/>
      <c r="M1519" s="220"/>
      <c r="N1519" s="220"/>
      <c r="O1519" s="220"/>
      <c r="P1519" s="210">
        <f t="shared" si="71"/>
        <v>983</v>
      </c>
    </row>
    <row r="1520" spans="1:16" x14ac:dyDescent="0.2">
      <c r="A1520" s="216">
        <v>1520</v>
      </c>
      <c r="B1520" s="255">
        <v>79.88</v>
      </c>
      <c r="C1520" s="210">
        <f>'soust.uk.JMK př.č.2'!$O$75+'soust.uk.JMK př.č.2'!$P$75</f>
        <v>18172</v>
      </c>
      <c r="D1520" s="210">
        <f>'soust.uk.JMK př.č.2'!$L$75</f>
        <v>72</v>
      </c>
      <c r="E1520" s="210">
        <f t="shared" si="69"/>
        <v>3785</v>
      </c>
      <c r="F1520" s="210">
        <f t="shared" si="70"/>
        <v>2730</v>
      </c>
      <c r="G1520" s="248"/>
      <c r="H1520" s="249"/>
      <c r="I1520" s="262"/>
      <c r="J1520" s="262"/>
      <c r="K1520" s="217"/>
      <c r="L1520" s="220"/>
      <c r="M1520" s="220"/>
      <c r="N1520" s="220"/>
      <c r="O1520" s="220"/>
      <c r="P1520" s="210">
        <f t="shared" si="71"/>
        <v>983</v>
      </c>
    </row>
    <row r="1521" spans="1:16" x14ac:dyDescent="0.2">
      <c r="A1521" s="216">
        <v>1521</v>
      </c>
      <c r="B1521" s="255">
        <v>79.88</v>
      </c>
      <c r="C1521" s="210">
        <f>'soust.uk.JMK př.č.2'!$O$75+'soust.uk.JMK př.č.2'!$P$75</f>
        <v>18172</v>
      </c>
      <c r="D1521" s="210">
        <f>'soust.uk.JMK př.č.2'!$L$75</f>
        <v>72</v>
      </c>
      <c r="E1521" s="210">
        <f t="shared" si="69"/>
        <v>3785</v>
      </c>
      <c r="F1521" s="210">
        <f t="shared" si="70"/>
        <v>2730</v>
      </c>
      <c r="G1521" s="248"/>
      <c r="H1521" s="249"/>
      <c r="I1521" s="262"/>
      <c r="J1521" s="262"/>
      <c r="K1521" s="217"/>
      <c r="L1521" s="220"/>
      <c r="M1521" s="220"/>
      <c r="N1521" s="220"/>
      <c r="O1521" s="220"/>
      <c r="P1521" s="210">
        <f t="shared" si="71"/>
        <v>983</v>
      </c>
    </row>
    <row r="1522" spans="1:16" x14ac:dyDescent="0.2">
      <c r="A1522" s="216">
        <v>1522</v>
      </c>
      <c r="B1522" s="255">
        <v>79.89</v>
      </c>
      <c r="C1522" s="210">
        <f>'soust.uk.JMK př.č.2'!$O$75+'soust.uk.JMK př.č.2'!$P$75</f>
        <v>18172</v>
      </c>
      <c r="D1522" s="210">
        <f>'soust.uk.JMK př.č.2'!$L$75</f>
        <v>72</v>
      </c>
      <c r="E1522" s="210">
        <f t="shared" si="69"/>
        <v>3785</v>
      </c>
      <c r="F1522" s="210">
        <f t="shared" si="70"/>
        <v>2730</v>
      </c>
      <c r="G1522" s="248"/>
      <c r="H1522" s="249"/>
      <c r="I1522" s="262"/>
      <c r="J1522" s="262"/>
      <c r="K1522" s="217"/>
      <c r="L1522" s="220"/>
      <c r="M1522" s="220"/>
      <c r="N1522" s="220"/>
      <c r="O1522" s="220"/>
      <c r="P1522" s="210">
        <f t="shared" si="71"/>
        <v>983</v>
      </c>
    </row>
    <row r="1523" spans="1:16" x14ac:dyDescent="0.2">
      <c r="A1523" s="216">
        <v>1523</v>
      </c>
      <c r="B1523" s="255">
        <v>79.89</v>
      </c>
      <c r="C1523" s="210">
        <f>'soust.uk.JMK př.č.2'!$O$75+'soust.uk.JMK př.č.2'!$P$75</f>
        <v>18172</v>
      </c>
      <c r="D1523" s="210">
        <f>'soust.uk.JMK př.č.2'!$L$75</f>
        <v>72</v>
      </c>
      <c r="E1523" s="210">
        <f t="shared" si="69"/>
        <v>3785</v>
      </c>
      <c r="F1523" s="210">
        <f t="shared" si="70"/>
        <v>2730</v>
      </c>
      <c r="G1523" s="248"/>
      <c r="H1523" s="249"/>
      <c r="I1523" s="262"/>
      <c r="J1523" s="262"/>
      <c r="K1523" s="217"/>
      <c r="L1523" s="220"/>
      <c r="M1523" s="220"/>
      <c r="N1523" s="220"/>
      <c r="O1523" s="220"/>
      <c r="P1523" s="210">
        <f t="shared" si="71"/>
        <v>983</v>
      </c>
    </row>
    <row r="1524" spans="1:16" x14ac:dyDescent="0.2">
      <c r="A1524" s="216">
        <v>1524</v>
      </c>
      <c r="B1524" s="255">
        <v>79.900000000000006</v>
      </c>
      <c r="C1524" s="210">
        <f>'soust.uk.JMK př.č.2'!$O$75+'soust.uk.JMK př.č.2'!$P$75</f>
        <v>18172</v>
      </c>
      <c r="D1524" s="210">
        <f>'soust.uk.JMK př.č.2'!$L$75</f>
        <v>72</v>
      </c>
      <c r="E1524" s="210">
        <f t="shared" si="69"/>
        <v>3783</v>
      </c>
      <c r="F1524" s="210">
        <f t="shared" si="70"/>
        <v>2729</v>
      </c>
      <c r="G1524" s="248"/>
      <c r="H1524" s="249"/>
      <c r="I1524" s="262"/>
      <c r="J1524" s="262"/>
      <c r="K1524" s="217"/>
      <c r="L1524" s="220"/>
      <c r="M1524" s="220"/>
      <c r="N1524" s="220"/>
      <c r="O1524" s="220"/>
      <c r="P1524" s="210">
        <f t="shared" si="71"/>
        <v>982</v>
      </c>
    </row>
    <row r="1525" spans="1:16" x14ac:dyDescent="0.2">
      <c r="A1525" s="216">
        <v>1525</v>
      </c>
      <c r="B1525" s="255">
        <v>79.900000000000006</v>
      </c>
      <c r="C1525" s="210">
        <f>'soust.uk.JMK př.č.2'!$O$75+'soust.uk.JMK př.č.2'!$P$75</f>
        <v>18172</v>
      </c>
      <c r="D1525" s="210">
        <f>'soust.uk.JMK př.č.2'!$L$75</f>
        <v>72</v>
      </c>
      <c r="E1525" s="210">
        <f t="shared" si="69"/>
        <v>3783</v>
      </c>
      <c r="F1525" s="210">
        <f t="shared" si="70"/>
        <v>2729</v>
      </c>
      <c r="G1525" s="248"/>
      <c r="H1525" s="249"/>
      <c r="I1525" s="262"/>
      <c r="J1525" s="262"/>
      <c r="K1525" s="217"/>
      <c r="L1525" s="220"/>
      <c r="M1525" s="220"/>
      <c r="N1525" s="220"/>
      <c r="O1525" s="220"/>
      <c r="P1525" s="210">
        <f t="shared" si="71"/>
        <v>982</v>
      </c>
    </row>
    <row r="1526" spans="1:16" x14ac:dyDescent="0.2">
      <c r="A1526" s="216">
        <v>1526</v>
      </c>
      <c r="B1526" s="255">
        <v>79.91</v>
      </c>
      <c r="C1526" s="210">
        <f>'soust.uk.JMK př.č.2'!$O$75+'soust.uk.JMK př.č.2'!$P$75</f>
        <v>18172</v>
      </c>
      <c r="D1526" s="210">
        <f>'soust.uk.JMK př.č.2'!$L$75</f>
        <v>72</v>
      </c>
      <c r="E1526" s="210">
        <f t="shared" si="69"/>
        <v>3783</v>
      </c>
      <c r="F1526" s="210">
        <f t="shared" si="70"/>
        <v>2729</v>
      </c>
      <c r="G1526" s="248"/>
      <c r="H1526" s="249"/>
      <c r="I1526" s="262"/>
      <c r="J1526" s="262"/>
      <c r="K1526" s="217"/>
      <c r="L1526" s="220"/>
      <c r="M1526" s="220"/>
      <c r="N1526" s="220"/>
      <c r="O1526" s="220"/>
      <c r="P1526" s="210">
        <f t="shared" si="71"/>
        <v>982</v>
      </c>
    </row>
    <row r="1527" spans="1:16" x14ac:dyDescent="0.2">
      <c r="A1527" s="216">
        <v>1527</v>
      </c>
      <c r="B1527" s="255">
        <v>79.91</v>
      </c>
      <c r="C1527" s="210">
        <f>'soust.uk.JMK př.č.2'!$O$75+'soust.uk.JMK př.č.2'!$P$75</f>
        <v>18172</v>
      </c>
      <c r="D1527" s="210">
        <f>'soust.uk.JMK př.č.2'!$L$75</f>
        <v>72</v>
      </c>
      <c r="E1527" s="210">
        <f t="shared" si="69"/>
        <v>3783</v>
      </c>
      <c r="F1527" s="210">
        <f t="shared" si="70"/>
        <v>2729</v>
      </c>
      <c r="G1527" s="248"/>
      <c r="H1527" s="249"/>
      <c r="I1527" s="262"/>
      <c r="J1527" s="262"/>
      <c r="K1527" s="217"/>
      <c r="L1527" s="220"/>
      <c r="M1527" s="220"/>
      <c r="N1527" s="220"/>
      <c r="O1527" s="220"/>
      <c r="P1527" s="210">
        <f t="shared" si="71"/>
        <v>982</v>
      </c>
    </row>
    <row r="1528" spans="1:16" x14ac:dyDescent="0.2">
      <c r="A1528" s="216">
        <v>1528</v>
      </c>
      <c r="B1528" s="255">
        <v>79.92</v>
      </c>
      <c r="C1528" s="210">
        <f>'soust.uk.JMK př.č.2'!$O$75+'soust.uk.JMK př.č.2'!$P$75</f>
        <v>18172</v>
      </c>
      <c r="D1528" s="210">
        <f>'soust.uk.JMK př.č.2'!$L$75</f>
        <v>72</v>
      </c>
      <c r="E1528" s="210">
        <f t="shared" si="69"/>
        <v>3783</v>
      </c>
      <c r="F1528" s="210">
        <f t="shared" si="70"/>
        <v>2729</v>
      </c>
      <c r="G1528" s="248"/>
      <c r="H1528" s="249"/>
      <c r="I1528" s="262"/>
      <c r="J1528" s="262"/>
      <c r="K1528" s="217"/>
      <c r="L1528" s="220"/>
      <c r="M1528" s="220"/>
      <c r="N1528" s="220"/>
      <c r="O1528" s="220"/>
      <c r="P1528" s="210">
        <f t="shared" si="71"/>
        <v>982</v>
      </c>
    </row>
    <row r="1529" spans="1:16" x14ac:dyDescent="0.2">
      <c r="A1529" s="216">
        <v>1529</v>
      </c>
      <c r="B1529" s="255">
        <v>79.92</v>
      </c>
      <c r="C1529" s="210">
        <f>'soust.uk.JMK př.č.2'!$O$75+'soust.uk.JMK př.č.2'!$P$75</f>
        <v>18172</v>
      </c>
      <c r="D1529" s="210">
        <f>'soust.uk.JMK př.č.2'!$L$75</f>
        <v>72</v>
      </c>
      <c r="E1529" s="210">
        <f t="shared" si="69"/>
        <v>3783</v>
      </c>
      <c r="F1529" s="210">
        <f t="shared" si="70"/>
        <v>2729</v>
      </c>
      <c r="G1529" s="248"/>
      <c r="H1529" s="249"/>
      <c r="I1529" s="262"/>
      <c r="J1529" s="262"/>
      <c r="K1529" s="217"/>
      <c r="L1529" s="220"/>
      <c r="M1529" s="220"/>
      <c r="N1529" s="220"/>
      <c r="O1529" s="220"/>
      <c r="P1529" s="210">
        <f t="shared" si="71"/>
        <v>982</v>
      </c>
    </row>
    <row r="1530" spans="1:16" x14ac:dyDescent="0.2">
      <c r="A1530" s="216">
        <v>1530</v>
      </c>
      <c r="B1530" s="255">
        <v>79.930000000000007</v>
      </c>
      <c r="C1530" s="210">
        <f>'soust.uk.JMK př.č.2'!$O$75+'soust.uk.JMK př.č.2'!$P$75</f>
        <v>18172</v>
      </c>
      <c r="D1530" s="210">
        <f>'soust.uk.JMK př.č.2'!$L$75</f>
        <v>72</v>
      </c>
      <c r="E1530" s="210">
        <f t="shared" si="69"/>
        <v>3782</v>
      </c>
      <c r="F1530" s="210">
        <f t="shared" si="70"/>
        <v>2728</v>
      </c>
      <c r="G1530" s="248"/>
      <c r="H1530" s="249"/>
      <c r="I1530" s="262"/>
      <c r="J1530" s="262"/>
      <c r="K1530" s="217"/>
      <c r="L1530" s="220"/>
      <c r="M1530" s="220"/>
      <c r="N1530" s="220"/>
      <c r="O1530" s="220"/>
      <c r="P1530" s="210">
        <f t="shared" si="71"/>
        <v>982</v>
      </c>
    </row>
    <row r="1531" spans="1:16" x14ac:dyDescent="0.2">
      <c r="A1531" s="216">
        <v>1531</v>
      </c>
      <c r="B1531" s="255">
        <v>79.930000000000007</v>
      </c>
      <c r="C1531" s="210">
        <f>'soust.uk.JMK př.č.2'!$O$75+'soust.uk.JMK př.č.2'!$P$75</f>
        <v>18172</v>
      </c>
      <c r="D1531" s="210">
        <f>'soust.uk.JMK př.č.2'!$L$75</f>
        <v>72</v>
      </c>
      <c r="E1531" s="210">
        <f t="shared" si="69"/>
        <v>3782</v>
      </c>
      <c r="F1531" s="210">
        <f t="shared" si="70"/>
        <v>2728</v>
      </c>
      <c r="G1531" s="248"/>
      <c r="H1531" s="249"/>
      <c r="I1531" s="262"/>
      <c r="J1531" s="262"/>
      <c r="K1531" s="217"/>
      <c r="L1531" s="220"/>
      <c r="M1531" s="220"/>
      <c r="N1531" s="220"/>
      <c r="O1531" s="220"/>
      <c r="P1531" s="210">
        <f t="shared" si="71"/>
        <v>982</v>
      </c>
    </row>
    <row r="1532" spans="1:16" x14ac:dyDescent="0.2">
      <c r="A1532" s="216">
        <v>1532</v>
      </c>
      <c r="B1532" s="255">
        <v>79.94</v>
      </c>
      <c r="C1532" s="210">
        <f>'soust.uk.JMK př.č.2'!$O$75+'soust.uk.JMK př.č.2'!$P$75</f>
        <v>18172</v>
      </c>
      <c r="D1532" s="210">
        <f>'soust.uk.JMK př.č.2'!$L$75</f>
        <v>72</v>
      </c>
      <c r="E1532" s="210">
        <f t="shared" si="69"/>
        <v>3782</v>
      </c>
      <c r="F1532" s="210">
        <f t="shared" si="70"/>
        <v>2728</v>
      </c>
      <c r="G1532" s="248"/>
      <c r="H1532" s="249"/>
      <c r="I1532" s="262"/>
      <c r="J1532" s="262"/>
      <c r="K1532" s="217"/>
      <c r="L1532" s="220"/>
      <c r="M1532" s="220"/>
      <c r="N1532" s="220"/>
      <c r="O1532" s="220"/>
      <c r="P1532" s="210">
        <f t="shared" si="71"/>
        <v>982</v>
      </c>
    </row>
    <row r="1533" spans="1:16" x14ac:dyDescent="0.2">
      <c r="A1533" s="216">
        <v>1533</v>
      </c>
      <c r="B1533" s="255">
        <v>79.94</v>
      </c>
      <c r="C1533" s="210">
        <f>'soust.uk.JMK př.č.2'!$O$75+'soust.uk.JMK př.č.2'!$P$75</f>
        <v>18172</v>
      </c>
      <c r="D1533" s="210">
        <f>'soust.uk.JMK př.č.2'!$L$75</f>
        <v>72</v>
      </c>
      <c r="E1533" s="210">
        <f t="shared" si="69"/>
        <v>3782</v>
      </c>
      <c r="F1533" s="210">
        <f t="shared" si="70"/>
        <v>2728</v>
      </c>
      <c r="G1533" s="248"/>
      <c r="H1533" s="249"/>
      <c r="I1533" s="262"/>
      <c r="J1533" s="262"/>
      <c r="K1533" s="217"/>
      <c r="L1533" s="220"/>
      <c r="M1533" s="220"/>
      <c r="N1533" s="220"/>
      <c r="O1533" s="220"/>
      <c r="P1533" s="210">
        <f t="shared" si="71"/>
        <v>982</v>
      </c>
    </row>
    <row r="1534" spans="1:16" x14ac:dyDescent="0.2">
      <c r="A1534" s="216">
        <v>1534</v>
      </c>
      <c r="B1534" s="255">
        <v>79.94</v>
      </c>
      <c r="C1534" s="210">
        <f>'soust.uk.JMK př.č.2'!$O$75+'soust.uk.JMK př.č.2'!$P$75</f>
        <v>18172</v>
      </c>
      <c r="D1534" s="210">
        <f>'soust.uk.JMK př.č.2'!$L$75</f>
        <v>72</v>
      </c>
      <c r="E1534" s="210">
        <f t="shared" si="69"/>
        <v>3782</v>
      </c>
      <c r="F1534" s="210">
        <f t="shared" si="70"/>
        <v>2728</v>
      </c>
      <c r="G1534" s="248"/>
      <c r="H1534" s="249"/>
      <c r="I1534" s="262"/>
      <c r="J1534" s="262"/>
      <c r="K1534" s="217"/>
      <c r="L1534" s="220"/>
      <c r="M1534" s="220"/>
      <c r="N1534" s="220"/>
      <c r="O1534" s="220"/>
      <c r="P1534" s="210">
        <f t="shared" si="71"/>
        <v>982</v>
      </c>
    </row>
    <row r="1535" spans="1:16" x14ac:dyDescent="0.2">
      <c r="A1535" s="216">
        <v>1535</v>
      </c>
      <c r="B1535" s="255">
        <v>79.95</v>
      </c>
      <c r="C1535" s="210">
        <f>'soust.uk.JMK př.č.2'!$O$75+'soust.uk.JMK př.č.2'!$P$75</f>
        <v>18172</v>
      </c>
      <c r="D1535" s="210">
        <f>'soust.uk.JMK př.č.2'!$L$75</f>
        <v>72</v>
      </c>
      <c r="E1535" s="210">
        <f t="shared" si="69"/>
        <v>3782</v>
      </c>
      <c r="F1535" s="210">
        <f t="shared" si="70"/>
        <v>2728</v>
      </c>
      <c r="G1535" s="248"/>
      <c r="H1535" s="249"/>
      <c r="I1535" s="262"/>
      <c r="J1535" s="262"/>
      <c r="K1535" s="217"/>
      <c r="L1535" s="220"/>
      <c r="M1535" s="220"/>
      <c r="N1535" s="220"/>
      <c r="O1535" s="220"/>
      <c r="P1535" s="210">
        <f t="shared" si="71"/>
        <v>982</v>
      </c>
    </row>
    <row r="1536" spans="1:16" x14ac:dyDescent="0.2">
      <c r="A1536" s="216">
        <v>1536</v>
      </c>
      <c r="B1536" s="255">
        <v>79.95</v>
      </c>
      <c r="C1536" s="210">
        <f>'soust.uk.JMK př.č.2'!$O$75+'soust.uk.JMK př.č.2'!$P$75</f>
        <v>18172</v>
      </c>
      <c r="D1536" s="210">
        <f>'soust.uk.JMK př.č.2'!$L$75</f>
        <v>72</v>
      </c>
      <c r="E1536" s="210">
        <f t="shared" si="69"/>
        <v>3782</v>
      </c>
      <c r="F1536" s="210">
        <f t="shared" si="70"/>
        <v>2728</v>
      </c>
      <c r="G1536" s="248"/>
      <c r="H1536" s="249"/>
      <c r="I1536" s="262"/>
      <c r="J1536" s="262"/>
      <c r="K1536" s="217"/>
      <c r="L1536" s="220"/>
      <c r="M1536" s="220"/>
      <c r="N1536" s="220"/>
      <c r="O1536" s="220"/>
      <c r="P1536" s="210">
        <f t="shared" si="71"/>
        <v>982</v>
      </c>
    </row>
    <row r="1537" spans="1:16" x14ac:dyDescent="0.2">
      <c r="A1537" s="216">
        <v>1537</v>
      </c>
      <c r="B1537" s="255">
        <v>79.959999999999994</v>
      </c>
      <c r="C1537" s="210">
        <f>'soust.uk.JMK př.č.2'!$O$75+'soust.uk.JMK př.č.2'!$P$75</f>
        <v>18172</v>
      </c>
      <c r="D1537" s="210">
        <f>'soust.uk.JMK př.č.2'!$L$75</f>
        <v>72</v>
      </c>
      <c r="E1537" s="210">
        <f t="shared" si="69"/>
        <v>3781</v>
      </c>
      <c r="F1537" s="210">
        <f t="shared" si="70"/>
        <v>2727</v>
      </c>
      <c r="G1537" s="248"/>
      <c r="H1537" s="249"/>
      <c r="I1537" s="262"/>
      <c r="J1537" s="262"/>
      <c r="K1537" s="217"/>
      <c r="L1537" s="220"/>
      <c r="M1537" s="220"/>
      <c r="N1537" s="220"/>
      <c r="O1537" s="220"/>
      <c r="P1537" s="210">
        <f t="shared" si="71"/>
        <v>982</v>
      </c>
    </row>
    <row r="1538" spans="1:16" x14ac:dyDescent="0.2">
      <c r="A1538" s="216">
        <v>1538</v>
      </c>
      <c r="B1538" s="255">
        <v>79.959999999999994</v>
      </c>
      <c r="C1538" s="210">
        <f>'soust.uk.JMK př.č.2'!$O$75+'soust.uk.JMK př.č.2'!$P$75</f>
        <v>18172</v>
      </c>
      <c r="D1538" s="210">
        <f>'soust.uk.JMK př.č.2'!$L$75</f>
        <v>72</v>
      </c>
      <c r="E1538" s="210">
        <f t="shared" si="69"/>
        <v>3781</v>
      </c>
      <c r="F1538" s="210">
        <f t="shared" si="70"/>
        <v>2727</v>
      </c>
      <c r="G1538" s="248"/>
      <c r="H1538" s="249"/>
      <c r="I1538" s="262"/>
      <c r="J1538" s="262"/>
      <c r="K1538" s="217"/>
      <c r="L1538" s="220"/>
      <c r="M1538" s="220"/>
      <c r="N1538" s="220"/>
      <c r="O1538" s="220"/>
      <c r="P1538" s="210">
        <f t="shared" si="71"/>
        <v>982</v>
      </c>
    </row>
    <row r="1539" spans="1:16" x14ac:dyDescent="0.2">
      <c r="A1539" s="216">
        <v>1539</v>
      </c>
      <c r="B1539" s="255">
        <v>79.97</v>
      </c>
      <c r="C1539" s="210">
        <f>'soust.uk.JMK př.č.2'!$O$75+'soust.uk.JMK př.č.2'!$P$75</f>
        <v>18172</v>
      </c>
      <c r="D1539" s="210">
        <f>'soust.uk.JMK př.č.2'!$L$75</f>
        <v>72</v>
      </c>
      <c r="E1539" s="210">
        <f t="shared" si="69"/>
        <v>3781</v>
      </c>
      <c r="F1539" s="210">
        <f t="shared" si="70"/>
        <v>2727</v>
      </c>
      <c r="G1539" s="248"/>
      <c r="H1539" s="249"/>
      <c r="I1539" s="262"/>
      <c r="J1539" s="262"/>
      <c r="K1539" s="217"/>
      <c r="L1539" s="220"/>
      <c r="M1539" s="220"/>
      <c r="N1539" s="220"/>
      <c r="O1539" s="220"/>
      <c r="P1539" s="210">
        <f t="shared" si="71"/>
        <v>982</v>
      </c>
    </row>
    <row r="1540" spans="1:16" x14ac:dyDescent="0.2">
      <c r="A1540" s="216">
        <v>1540</v>
      </c>
      <c r="B1540" s="255">
        <v>79.97</v>
      </c>
      <c r="C1540" s="210">
        <f>'soust.uk.JMK př.č.2'!$O$75+'soust.uk.JMK př.č.2'!$P$75</f>
        <v>18172</v>
      </c>
      <c r="D1540" s="210">
        <f>'soust.uk.JMK př.č.2'!$L$75</f>
        <v>72</v>
      </c>
      <c r="E1540" s="210">
        <f t="shared" si="69"/>
        <v>3781</v>
      </c>
      <c r="F1540" s="210">
        <f t="shared" si="70"/>
        <v>2727</v>
      </c>
      <c r="G1540" s="248"/>
      <c r="H1540" s="249"/>
      <c r="I1540" s="262"/>
      <c r="J1540" s="262"/>
      <c r="K1540" s="217"/>
      <c r="L1540" s="220"/>
      <c r="M1540" s="220"/>
      <c r="N1540" s="220"/>
      <c r="O1540" s="220"/>
      <c r="P1540" s="210">
        <f t="shared" si="71"/>
        <v>982</v>
      </c>
    </row>
    <row r="1541" spans="1:16" x14ac:dyDescent="0.2">
      <c r="A1541" s="216">
        <v>1541</v>
      </c>
      <c r="B1541" s="255">
        <v>79.98</v>
      </c>
      <c r="C1541" s="210">
        <f>'soust.uk.JMK př.č.2'!$O$75+'soust.uk.JMK př.č.2'!$P$75</f>
        <v>18172</v>
      </c>
      <c r="D1541" s="210">
        <f>'soust.uk.JMK př.č.2'!$L$75</f>
        <v>72</v>
      </c>
      <c r="E1541" s="210">
        <f t="shared" si="69"/>
        <v>3779</v>
      </c>
      <c r="F1541" s="210">
        <f t="shared" si="70"/>
        <v>2726</v>
      </c>
      <c r="G1541" s="248"/>
      <c r="H1541" s="249"/>
      <c r="I1541" s="262"/>
      <c r="J1541" s="262"/>
      <c r="K1541" s="217"/>
      <c r="L1541" s="220"/>
      <c r="M1541" s="220"/>
      <c r="N1541" s="220"/>
      <c r="O1541" s="220"/>
      <c r="P1541" s="210">
        <f t="shared" si="71"/>
        <v>981</v>
      </c>
    </row>
    <row r="1542" spans="1:16" x14ac:dyDescent="0.2">
      <c r="A1542" s="216">
        <v>1542</v>
      </c>
      <c r="B1542" s="255">
        <v>79.98</v>
      </c>
      <c r="C1542" s="210">
        <f>'soust.uk.JMK př.č.2'!$O$75+'soust.uk.JMK př.č.2'!$P$75</f>
        <v>18172</v>
      </c>
      <c r="D1542" s="210">
        <f>'soust.uk.JMK př.č.2'!$L$75</f>
        <v>72</v>
      </c>
      <c r="E1542" s="210">
        <f t="shared" si="69"/>
        <v>3779</v>
      </c>
      <c r="F1542" s="210">
        <f t="shared" si="70"/>
        <v>2726</v>
      </c>
      <c r="G1542" s="248"/>
      <c r="H1542" s="249"/>
      <c r="I1542" s="262"/>
      <c r="J1542" s="262"/>
      <c r="K1542" s="217"/>
      <c r="L1542" s="220"/>
      <c r="M1542" s="220"/>
      <c r="N1542" s="220"/>
      <c r="O1542" s="220"/>
      <c r="P1542" s="210">
        <f t="shared" si="71"/>
        <v>981</v>
      </c>
    </row>
    <row r="1543" spans="1:16" x14ac:dyDescent="0.2">
      <c r="A1543" s="216">
        <v>1543</v>
      </c>
      <c r="B1543" s="255">
        <v>79.989999999999995</v>
      </c>
      <c r="C1543" s="210">
        <f>'soust.uk.JMK př.č.2'!$O$75+'soust.uk.JMK př.č.2'!$P$75</f>
        <v>18172</v>
      </c>
      <c r="D1543" s="210">
        <f>'soust.uk.JMK př.č.2'!$L$75</f>
        <v>72</v>
      </c>
      <c r="E1543" s="210">
        <f t="shared" si="69"/>
        <v>3779</v>
      </c>
      <c r="F1543" s="210">
        <f t="shared" si="70"/>
        <v>2726</v>
      </c>
      <c r="G1543" s="248"/>
      <c r="H1543" s="249"/>
      <c r="I1543" s="262"/>
      <c r="J1543" s="262"/>
      <c r="K1543" s="217"/>
      <c r="L1543" s="220"/>
      <c r="M1543" s="220"/>
      <c r="N1543" s="220"/>
      <c r="O1543" s="220"/>
      <c r="P1543" s="210">
        <f t="shared" si="71"/>
        <v>981</v>
      </c>
    </row>
    <row r="1544" spans="1:16" x14ac:dyDescent="0.2">
      <c r="A1544" s="216">
        <v>1544</v>
      </c>
      <c r="B1544" s="255">
        <v>79.989999999999995</v>
      </c>
      <c r="C1544" s="210">
        <f>'soust.uk.JMK př.č.2'!$O$75+'soust.uk.JMK př.č.2'!$P$75</f>
        <v>18172</v>
      </c>
      <c r="D1544" s="210">
        <f>'soust.uk.JMK př.č.2'!$L$75</f>
        <v>72</v>
      </c>
      <c r="E1544" s="210">
        <f t="shared" si="69"/>
        <v>3779</v>
      </c>
      <c r="F1544" s="210">
        <f t="shared" si="70"/>
        <v>2726</v>
      </c>
      <c r="G1544" s="248"/>
      <c r="H1544" s="249"/>
      <c r="I1544" s="262"/>
      <c r="J1544" s="262"/>
      <c r="K1544" s="217"/>
      <c r="L1544" s="220"/>
      <c r="M1544" s="220"/>
      <c r="N1544" s="220"/>
      <c r="O1544" s="220"/>
      <c r="P1544" s="210">
        <f t="shared" si="71"/>
        <v>981</v>
      </c>
    </row>
    <row r="1545" spans="1:16" x14ac:dyDescent="0.2">
      <c r="A1545" s="216">
        <v>1545</v>
      </c>
      <c r="B1545" s="255">
        <v>80</v>
      </c>
      <c r="C1545" s="210">
        <f>'soust.uk.JMK př.č.2'!$O$75+'soust.uk.JMK př.č.2'!$P$75</f>
        <v>18172</v>
      </c>
      <c r="D1545" s="210">
        <f>'soust.uk.JMK př.č.2'!$L$75</f>
        <v>72</v>
      </c>
      <c r="E1545" s="210">
        <f t="shared" si="69"/>
        <v>3779</v>
      </c>
      <c r="F1545" s="210">
        <f t="shared" si="70"/>
        <v>2726</v>
      </c>
      <c r="G1545" s="248"/>
      <c r="H1545" s="249"/>
      <c r="I1545" s="262"/>
      <c r="J1545" s="262"/>
      <c r="K1545" s="217"/>
      <c r="L1545" s="220"/>
      <c r="M1545" s="220"/>
      <c r="N1545" s="220"/>
      <c r="O1545" s="220"/>
      <c r="P1545" s="210">
        <f t="shared" si="71"/>
        <v>981</v>
      </c>
    </row>
    <row r="1546" spans="1:16" x14ac:dyDescent="0.2">
      <c r="A1546" s="216">
        <v>1546</v>
      </c>
      <c r="B1546" s="255">
        <v>80</v>
      </c>
      <c r="C1546" s="210">
        <f>'soust.uk.JMK př.č.2'!$O$75+'soust.uk.JMK př.č.2'!$P$75</f>
        <v>18172</v>
      </c>
      <c r="D1546" s="210">
        <f>'soust.uk.JMK př.č.2'!$L$75</f>
        <v>72</v>
      </c>
      <c r="E1546" s="210">
        <f t="shared" si="69"/>
        <v>3779</v>
      </c>
      <c r="F1546" s="210">
        <f t="shared" si="70"/>
        <v>2726</v>
      </c>
      <c r="G1546" s="248"/>
      <c r="H1546" s="249"/>
      <c r="I1546" s="262"/>
      <c r="J1546" s="262"/>
      <c r="K1546" s="217"/>
      <c r="L1546" s="220"/>
      <c r="M1546" s="220"/>
      <c r="N1546" s="220"/>
      <c r="O1546" s="220"/>
      <c r="P1546" s="210">
        <f t="shared" si="71"/>
        <v>981</v>
      </c>
    </row>
    <row r="1547" spans="1:16" x14ac:dyDescent="0.2">
      <c r="A1547" s="216">
        <v>1547</v>
      </c>
      <c r="B1547" s="255">
        <v>80</v>
      </c>
      <c r="C1547" s="210">
        <f>'soust.uk.JMK př.č.2'!$O$75+'soust.uk.JMK př.č.2'!$P$75</f>
        <v>18172</v>
      </c>
      <c r="D1547" s="210">
        <f>'soust.uk.JMK př.č.2'!$L$75</f>
        <v>72</v>
      </c>
      <c r="E1547" s="210">
        <f t="shared" si="69"/>
        <v>3779</v>
      </c>
      <c r="F1547" s="210">
        <f t="shared" si="70"/>
        <v>2726</v>
      </c>
      <c r="G1547" s="248"/>
      <c r="H1547" s="249"/>
      <c r="I1547" s="262"/>
      <c r="J1547" s="262"/>
      <c r="K1547" s="217"/>
      <c r="L1547" s="220"/>
      <c r="M1547" s="220"/>
      <c r="N1547" s="220"/>
      <c r="O1547" s="220"/>
      <c r="P1547" s="210">
        <f t="shared" si="71"/>
        <v>981</v>
      </c>
    </row>
    <row r="1548" spans="1:16" x14ac:dyDescent="0.2">
      <c r="A1548" s="216">
        <v>1548</v>
      </c>
      <c r="B1548" s="255">
        <v>80.010000000000005</v>
      </c>
      <c r="C1548" s="210">
        <f>'soust.uk.JMK př.č.2'!$O$75+'soust.uk.JMK př.č.2'!$P$75</f>
        <v>18172</v>
      </c>
      <c r="D1548" s="210">
        <f>'soust.uk.JMK př.č.2'!$L$75</f>
        <v>72</v>
      </c>
      <c r="E1548" s="210">
        <f t="shared" si="69"/>
        <v>3778</v>
      </c>
      <c r="F1548" s="210">
        <f t="shared" si="70"/>
        <v>2725</v>
      </c>
      <c r="G1548" s="248"/>
      <c r="H1548" s="249"/>
      <c r="I1548" s="262"/>
      <c r="J1548" s="262"/>
      <c r="K1548" s="217"/>
      <c r="L1548" s="220"/>
      <c r="M1548" s="220"/>
      <c r="N1548" s="220"/>
      <c r="O1548" s="220"/>
      <c r="P1548" s="210">
        <f t="shared" si="71"/>
        <v>981</v>
      </c>
    </row>
    <row r="1549" spans="1:16" x14ac:dyDescent="0.2">
      <c r="A1549" s="216">
        <v>1549</v>
      </c>
      <c r="B1549" s="255">
        <v>80.010000000000005</v>
      </c>
      <c r="C1549" s="210">
        <f>'soust.uk.JMK př.č.2'!$O$75+'soust.uk.JMK př.č.2'!$P$75</f>
        <v>18172</v>
      </c>
      <c r="D1549" s="210">
        <f>'soust.uk.JMK př.č.2'!$L$75</f>
        <v>72</v>
      </c>
      <c r="E1549" s="210">
        <f t="shared" si="69"/>
        <v>3778</v>
      </c>
      <c r="F1549" s="210">
        <f t="shared" si="70"/>
        <v>2725</v>
      </c>
      <c r="G1549" s="248"/>
      <c r="H1549" s="249"/>
      <c r="I1549" s="262"/>
      <c r="J1549" s="262"/>
      <c r="K1549" s="217"/>
      <c r="L1549" s="220"/>
      <c r="M1549" s="220"/>
      <c r="N1549" s="220"/>
      <c r="O1549" s="220"/>
      <c r="P1549" s="210">
        <f t="shared" si="71"/>
        <v>981</v>
      </c>
    </row>
    <row r="1550" spans="1:16" x14ac:dyDescent="0.2">
      <c r="A1550" s="216">
        <v>1550</v>
      </c>
      <c r="B1550" s="255">
        <v>80.02</v>
      </c>
      <c r="C1550" s="210">
        <f>'soust.uk.JMK př.č.2'!$O$75+'soust.uk.JMK př.č.2'!$P$75</f>
        <v>18172</v>
      </c>
      <c r="D1550" s="210">
        <f>'soust.uk.JMK př.č.2'!$L$75</f>
        <v>72</v>
      </c>
      <c r="E1550" s="210">
        <f t="shared" ref="E1550:E1613" si="72">SUM(F1550,P1550,D1550)</f>
        <v>3778</v>
      </c>
      <c r="F1550" s="210">
        <f t="shared" si="70"/>
        <v>2725</v>
      </c>
      <c r="G1550" s="248"/>
      <c r="H1550" s="249"/>
      <c r="I1550" s="262"/>
      <c r="J1550" s="262"/>
      <c r="K1550" s="217"/>
      <c r="L1550" s="220"/>
      <c r="M1550" s="220"/>
      <c r="N1550" s="220"/>
      <c r="O1550" s="220"/>
      <c r="P1550" s="210">
        <f t="shared" si="71"/>
        <v>981</v>
      </c>
    </row>
    <row r="1551" spans="1:16" x14ac:dyDescent="0.2">
      <c r="A1551" s="216">
        <v>1551</v>
      </c>
      <c r="B1551" s="255">
        <v>80.02</v>
      </c>
      <c r="C1551" s="210">
        <f>'soust.uk.JMK př.č.2'!$O$75+'soust.uk.JMK př.č.2'!$P$75</f>
        <v>18172</v>
      </c>
      <c r="D1551" s="210">
        <f>'soust.uk.JMK př.č.2'!$L$75</f>
        <v>72</v>
      </c>
      <c r="E1551" s="210">
        <f t="shared" si="72"/>
        <v>3778</v>
      </c>
      <c r="F1551" s="210">
        <f t="shared" ref="F1551:F1614" si="73">ROUND(1/B1551*C1551*12,0)</f>
        <v>2725</v>
      </c>
      <c r="G1551" s="248"/>
      <c r="H1551" s="249"/>
      <c r="I1551" s="262"/>
      <c r="J1551" s="262"/>
      <c r="K1551" s="217"/>
      <c r="L1551" s="220"/>
      <c r="M1551" s="220"/>
      <c r="N1551" s="220"/>
      <c r="O1551" s="220"/>
      <c r="P1551" s="210">
        <f t="shared" ref="P1551:P1614" si="74">ROUND((F1551*36%),0)</f>
        <v>981</v>
      </c>
    </row>
    <row r="1552" spans="1:16" x14ac:dyDescent="0.2">
      <c r="A1552" s="216">
        <v>1552</v>
      </c>
      <c r="B1552" s="255">
        <v>80.03</v>
      </c>
      <c r="C1552" s="210">
        <f>'soust.uk.JMK př.č.2'!$O$75+'soust.uk.JMK př.č.2'!$P$75</f>
        <v>18172</v>
      </c>
      <c r="D1552" s="210">
        <f>'soust.uk.JMK př.č.2'!$L$75</f>
        <v>72</v>
      </c>
      <c r="E1552" s="210">
        <f t="shared" si="72"/>
        <v>3778</v>
      </c>
      <c r="F1552" s="210">
        <f t="shared" si="73"/>
        <v>2725</v>
      </c>
      <c r="G1552" s="248"/>
      <c r="H1552" s="249"/>
      <c r="I1552" s="262"/>
      <c r="J1552" s="262"/>
      <c r="K1552" s="217"/>
      <c r="L1552" s="220"/>
      <c r="M1552" s="220"/>
      <c r="N1552" s="220"/>
      <c r="O1552" s="220"/>
      <c r="P1552" s="210">
        <f t="shared" si="74"/>
        <v>981</v>
      </c>
    </row>
    <row r="1553" spans="1:16" x14ac:dyDescent="0.2">
      <c r="A1553" s="216">
        <v>1553</v>
      </c>
      <c r="B1553" s="255">
        <v>80.03</v>
      </c>
      <c r="C1553" s="210">
        <f>'soust.uk.JMK př.č.2'!$O$75+'soust.uk.JMK př.č.2'!$P$75</f>
        <v>18172</v>
      </c>
      <c r="D1553" s="210">
        <f>'soust.uk.JMK př.č.2'!$L$75</f>
        <v>72</v>
      </c>
      <c r="E1553" s="210">
        <f t="shared" si="72"/>
        <v>3778</v>
      </c>
      <c r="F1553" s="210">
        <f t="shared" si="73"/>
        <v>2725</v>
      </c>
      <c r="G1553" s="248"/>
      <c r="H1553" s="249"/>
      <c r="I1553" s="262"/>
      <c r="J1553" s="262"/>
      <c r="K1553" s="217"/>
      <c r="L1553" s="220"/>
      <c r="M1553" s="220"/>
      <c r="N1553" s="220"/>
      <c r="O1553" s="220"/>
      <c r="P1553" s="210">
        <f t="shared" si="74"/>
        <v>981</v>
      </c>
    </row>
    <row r="1554" spans="1:16" x14ac:dyDescent="0.2">
      <c r="A1554" s="216">
        <v>1554</v>
      </c>
      <c r="B1554" s="255">
        <v>80.040000000000006</v>
      </c>
      <c r="C1554" s="210">
        <f>'soust.uk.JMK př.č.2'!$O$75+'soust.uk.JMK př.č.2'!$P$75</f>
        <v>18172</v>
      </c>
      <c r="D1554" s="210">
        <f>'soust.uk.JMK př.č.2'!$L$75</f>
        <v>72</v>
      </c>
      <c r="E1554" s="210">
        <f t="shared" si="72"/>
        <v>3777</v>
      </c>
      <c r="F1554" s="210">
        <f t="shared" si="73"/>
        <v>2724</v>
      </c>
      <c r="G1554" s="248"/>
      <c r="H1554" s="249"/>
      <c r="I1554" s="262"/>
      <c r="J1554" s="262"/>
      <c r="K1554" s="217"/>
      <c r="L1554" s="220"/>
      <c r="M1554" s="220"/>
      <c r="N1554" s="220"/>
      <c r="O1554" s="220"/>
      <c r="P1554" s="210">
        <f t="shared" si="74"/>
        <v>981</v>
      </c>
    </row>
    <row r="1555" spans="1:16" x14ac:dyDescent="0.2">
      <c r="A1555" s="216">
        <v>1555</v>
      </c>
      <c r="B1555" s="255">
        <v>80.040000000000006</v>
      </c>
      <c r="C1555" s="210">
        <f>'soust.uk.JMK př.č.2'!$O$75+'soust.uk.JMK př.č.2'!$P$75</f>
        <v>18172</v>
      </c>
      <c r="D1555" s="210">
        <f>'soust.uk.JMK př.č.2'!$L$75</f>
        <v>72</v>
      </c>
      <c r="E1555" s="210">
        <f t="shared" si="72"/>
        <v>3777</v>
      </c>
      <c r="F1555" s="210">
        <f t="shared" si="73"/>
        <v>2724</v>
      </c>
      <c r="G1555" s="248"/>
      <c r="H1555" s="249"/>
      <c r="I1555" s="262"/>
      <c r="J1555" s="262"/>
      <c r="K1555" s="217"/>
      <c r="L1555" s="220"/>
      <c r="M1555" s="220"/>
      <c r="N1555" s="220"/>
      <c r="O1555" s="220"/>
      <c r="P1555" s="210">
        <f t="shared" si="74"/>
        <v>981</v>
      </c>
    </row>
    <row r="1556" spans="1:16" x14ac:dyDescent="0.2">
      <c r="A1556" s="216">
        <v>1556</v>
      </c>
      <c r="B1556" s="255">
        <v>80.040000000000006</v>
      </c>
      <c r="C1556" s="210">
        <f>'soust.uk.JMK př.č.2'!$O$75+'soust.uk.JMK př.č.2'!$P$75</f>
        <v>18172</v>
      </c>
      <c r="D1556" s="210">
        <f>'soust.uk.JMK př.č.2'!$L$75</f>
        <v>72</v>
      </c>
      <c r="E1556" s="210">
        <f t="shared" si="72"/>
        <v>3777</v>
      </c>
      <c r="F1556" s="210">
        <f t="shared" si="73"/>
        <v>2724</v>
      </c>
      <c r="G1556" s="248"/>
      <c r="H1556" s="249"/>
      <c r="I1556" s="262"/>
      <c r="J1556" s="262"/>
      <c r="K1556" s="217"/>
      <c r="L1556" s="220"/>
      <c r="M1556" s="220"/>
      <c r="N1556" s="220"/>
      <c r="O1556" s="220"/>
      <c r="P1556" s="210">
        <f t="shared" si="74"/>
        <v>981</v>
      </c>
    </row>
    <row r="1557" spans="1:16" x14ac:dyDescent="0.2">
      <c r="A1557" s="216">
        <v>1557</v>
      </c>
      <c r="B1557" s="255">
        <v>80.05</v>
      </c>
      <c r="C1557" s="210">
        <f>'soust.uk.JMK př.č.2'!$O$75+'soust.uk.JMK př.č.2'!$P$75</f>
        <v>18172</v>
      </c>
      <c r="D1557" s="210">
        <f>'soust.uk.JMK př.č.2'!$L$75</f>
        <v>72</v>
      </c>
      <c r="E1557" s="210">
        <f t="shared" si="72"/>
        <v>3777</v>
      </c>
      <c r="F1557" s="210">
        <f t="shared" si="73"/>
        <v>2724</v>
      </c>
      <c r="G1557" s="248"/>
      <c r="H1557" s="249"/>
      <c r="I1557" s="262"/>
      <c r="J1557" s="262"/>
      <c r="K1557" s="217"/>
      <c r="L1557" s="220"/>
      <c r="M1557" s="220"/>
      <c r="N1557" s="220"/>
      <c r="O1557" s="220"/>
      <c r="P1557" s="210">
        <f t="shared" si="74"/>
        <v>981</v>
      </c>
    </row>
    <row r="1558" spans="1:16" x14ac:dyDescent="0.2">
      <c r="A1558" s="216">
        <v>1558</v>
      </c>
      <c r="B1558" s="255">
        <v>80.05</v>
      </c>
      <c r="C1558" s="210">
        <f>'soust.uk.JMK př.č.2'!$O$75+'soust.uk.JMK př.č.2'!$P$75</f>
        <v>18172</v>
      </c>
      <c r="D1558" s="210">
        <f>'soust.uk.JMK př.č.2'!$L$75</f>
        <v>72</v>
      </c>
      <c r="E1558" s="210">
        <f t="shared" si="72"/>
        <v>3777</v>
      </c>
      <c r="F1558" s="210">
        <f t="shared" si="73"/>
        <v>2724</v>
      </c>
      <c r="G1558" s="248"/>
      <c r="H1558" s="249"/>
      <c r="I1558" s="262"/>
      <c r="J1558" s="262"/>
      <c r="K1558" s="217"/>
      <c r="L1558" s="220"/>
      <c r="M1558" s="220"/>
      <c r="N1558" s="220"/>
      <c r="O1558" s="220"/>
      <c r="P1558" s="210">
        <f t="shared" si="74"/>
        <v>981</v>
      </c>
    </row>
    <row r="1559" spans="1:16" x14ac:dyDescent="0.2">
      <c r="A1559" s="216">
        <v>1559</v>
      </c>
      <c r="B1559" s="255">
        <v>80.06</v>
      </c>
      <c r="C1559" s="210">
        <f>'soust.uk.JMK př.č.2'!$O$75+'soust.uk.JMK př.č.2'!$P$75</f>
        <v>18172</v>
      </c>
      <c r="D1559" s="210">
        <f>'soust.uk.JMK př.č.2'!$L$75</f>
        <v>72</v>
      </c>
      <c r="E1559" s="210">
        <f t="shared" si="72"/>
        <v>3777</v>
      </c>
      <c r="F1559" s="210">
        <f t="shared" si="73"/>
        <v>2724</v>
      </c>
      <c r="G1559" s="248"/>
      <c r="H1559" s="249"/>
      <c r="I1559" s="262"/>
      <c r="J1559" s="262"/>
      <c r="K1559" s="217"/>
      <c r="L1559" s="220"/>
      <c r="M1559" s="220"/>
      <c r="N1559" s="220"/>
      <c r="O1559" s="220"/>
      <c r="P1559" s="210">
        <f t="shared" si="74"/>
        <v>981</v>
      </c>
    </row>
    <row r="1560" spans="1:16" x14ac:dyDescent="0.2">
      <c r="A1560" s="216">
        <v>1560</v>
      </c>
      <c r="B1560" s="255">
        <v>80.06</v>
      </c>
      <c r="C1560" s="210">
        <f>'soust.uk.JMK př.č.2'!$O$75+'soust.uk.JMK př.č.2'!$P$75</f>
        <v>18172</v>
      </c>
      <c r="D1560" s="210">
        <f>'soust.uk.JMK př.č.2'!$L$75</f>
        <v>72</v>
      </c>
      <c r="E1560" s="210">
        <f t="shared" si="72"/>
        <v>3777</v>
      </c>
      <c r="F1560" s="210">
        <f t="shared" si="73"/>
        <v>2724</v>
      </c>
      <c r="G1560" s="248"/>
      <c r="H1560" s="249"/>
      <c r="I1560" s="262"/>
      <c r="J1560" s="262"/>
      <c r="K1560" s="217"/>
      <c r="L1560" s="220"/>
      <c r="M1560" s="220"/>
      <c r="N1560" s="220"/>
      <c r="O1560" s="220"/>
      <c r="P1560" s="210">
        <f t="shared" si="74"/>
        <v>981</v>
      </c>
    </row>
    <row r="1561" spans="1:16" x14ac:dyDescent="0.2">
      <c r="A1561" s="216">
        <v>1561</v>
      </c>
      <c r="B1561" s="255">
        <v>80.069999999999993</v>
      </c>
      <c r="C1561" s="210">
        <f>'soust.uk.JMK př.č.2'!$O$75+'soust.uk.JMK př.č.2'!$P$75</f>
        <v>18172</v>
      </c>
      <c r="D1561" s="210">
        <f>'soust.uk.JMK př.č.2'!$L$75</f>
        <v>72</v>
      </c>
      <c r="E1561" s="210">
        <f t="shared" si="72"/>
        <v>3775</v>
      </c>
      <c r="F1561" s="210">
        <f t="shared" si="73"/>
        <v>2723</v>
      </c>
      <c r="G1561" s="248"/>
      <c r="H1561" s="249"/>
      <c r="I1561" s="262"/>
      <c r="J1561" s="262"/>
      <c r="K1561" s="217"/>
      <c r="L1561" s="220"/>
      <c r="M1561" s="220"/>
      <c r="N1561" s="220"/>
      <c r="O1561" s="220"/>
      <c r="P1561" s="210">
        <f t="shared" si="74"/>
        <v>980</v>
      </c>
    </row>
    <row r="1562" spans="1:16" x14ac:dyDescent="0.2">
      <c r="A1562" s="216">
        <v>1562</v>
      </c>
      <c r="B1562" s="255">
        <v>80.069999999999993</v>
      </c>
      <c r="C1562" s="210">
        <f>'soust.uk.JMK př.č.2'!$O$75+'soust.uk.JMK př.č.2'!$P$75</f>
        <v>18172</v>
      </c>
      <c r="D1562" s="210">
        <f>'soust.uk.JMK př.č.2'!$L$75</f>
        <v>72</v>
      </c>
      <c r="E1562" s="210">
        <f t="shared" si="72"/>
        <v>3775</v>
      </c>
      <c r="F1562" s="210">
        <f t="shared" si="73"/>
        <v>2723</v>
      </c>
      <c r="G1562" s="248"/>
      <c r="H1562" s="249"/>
      <c r="I1562" s="262"/>
      <c r="J1562" s="262"/>
      <c r="K1562" s="217"/>
      <c r="L1562" s="220"/>
      <c r="M1562" s="220"/>
      <c r="N1562" s="220"/>
      <c r="O1562" s="220"/>
      <c r="P1562" s="210">
        <f t="shared" si="74"/>
        <v>980</v>
      </c>
    </row>
    <row r="1563" spans="1:16" x14ac:dyDescent="0.2">
      <c r="A1563" s="216">
        <v>1563</v>
      </c>
      <c r="B1563" s="255">
        <v>80.069999999999993</v>
      </c>
      <c r="C1563" s="210">
        <f>'soust.uk.JMK př.č.2'!$O$75+'soust.uk.JMK př.č.2'!$P$75</f>
        <v>18172</v>
      </c>
      <c r="D1563" s="210">
        <f>'soust.uk.JMK př.č.2'!$L$75</f>
        <v>72</v>
      </c>
      <c r="E1563" s="210">
        <f t="shared" si="72"/>
        <v>3775</v>
      </c>
      <c r="F1563" s="210">
        <f t="shared" si="73"/>
        <v>2723</v>
      </c>
      <c r="G1563" s="248"/>
      <c r="H1563" s="249"/>
      <c r="I1563" s="262"/>
      <c r="J1563" s="262"/>
      <c r="K1563" s="217"/>
      <c r="L1563" s="220"/>
      <c r="M1563" s="220"/>
      <c r="N1563" s="220"/>
      <c r="O1563" s="220"/>
      <c r="P1563" s="210">
        <f t="shared" si="74"/>
        <v>980</v>
      </c>
    </row>
    <row r="1564" spans="1:16" x14ac:dyDescent="0.2">
      <c r="A1564" s="216">
        <v>1564</v>
      </c>
      <c r="B1564" s="255">
        <v>80.08</v>
      </c>
      <c r="C1564" s="210">
        <f>'soust.uk.JMK př.č.2'!$O$75+'soust.uk.JMK př.č.2'!$P$75</f>
        <v>18172</v>
      </c>
      <c r="D1564" s="210">
        <f>'soust.uk.JMK př.č.2'!$L$75</f>
        <v>72</v>
      </c>
      <c r="E1564" s="210">
        <f t="shared" si="72"/>
        <v>3775</v>
      </c>
      <c r="F1564" s="210">
        <f t="shared" si="73"/>
        <v>2723</v>
      </c>
      <c r="G1564" s="248"/>
      <c r="H1564" s="249"/>
      <c r="I1564" s="262"/>
      <c r="J1564" s="262"/>
      <c r="K1564" s="217"/>
      <c r="L1564" s="220"/>
      <c r="M1564" s="220"/>
      <c r="N1564" s="220"/>
      <c r="O1564" s="220"/>
      <c r="P1564" s="210">
        <f t="shared" si="74"/>
        <v>980</v>
      </c>
    </row>
    <row r="1565" spans="1:16" x14ac:dyDescent="0.2">
      <c r="A1565" s="216">
        <v>1565</v>
      </c>
      <c r="B1565" s="255">
        <v>80.08</v>
      </c>
      <c r="C1565" s="210">
        <f>'soust.uk.JMK př.č.2'!$O$75+'soust.uk.JMK př.č.2'!$P$75</f>
        <v>18172</v>
      </c>
      <c r="D1565" s="210">
        <f>'soust.uk.JMK př.č.2'!$L$75</f>
        <v>72</v>
      </c>
      <c r="E1565" s="210">
        <f t="shared" si="72"/>
        <v>3775</v>
      </c>
      <c r="F1565" s="210">
        <f t="shared" si="73"/>
        <v>2723</v>
      </c>
      <c r="G1565" s="248"/>
      <c r="H1565" s="249"/>
      <c r="I1565" s="262"/>
      <c r="J1565" s="262"/>
      <c r="K1565" s="217"/>
      <c r="L1565" s="220"/>
      <c r="M1565" s="220"/>
      <c r="N1565" s="220"/>
      <c r="O1565" s="220"/>
      <c r="P1565" s="210">
        <f t="shared" si="74"/>
        <v>980</v>
      </c>
    </row>
    <row r="1566" spans="1:16" x14ac:dyDescent="0.2">
      <c r="A1566" s="216">
        <v>1566</v>
      </c>
      <c r="B1566" s="255">
        <v>80.09</v>
      </c>
      <c r="C1566" s="210">
        <f>'soust.uk.JMK př.č.2'!$O$75+'soust.uk.JMK př.č.2'!$P$75</f>
        <v>18172</v>
      </c>
      <c r="D1566" s="210">
        <f>'soust.uk.JMK př.č.2'!$L$75</f>
        <v>72</v>
      </c>
      <c r="E1566" s="210">
        <f t="shared" si="72"/>
        <v>3775</v>
      </c>
      <c r="F1566" s="210">
        <f t="shared" si="73"/>
        <v>2723</v>
      </c>
      <c r="G1566" s="248"/>
      <c r="H1566" s="249"/>
      <c r="I1566" s="262"/>
      <c r="J1566" s="262"/>
      <c r="K1566" s="217"/>
      <c r="L1566" s="220"/>
      <c r="M1566" s="220"/>
      <c r="N1566" s="220"/>
      <c r="O1566" s="220"/>
      <c r="P1566" s="210">
        <f t="shared" si="74"/>
        <v>980</v>
      </c>
    </row>
    <row r="1567" spans="1:16" x14ac:dyDescent="0.2">
      <c r="A1567" s="216">
        <v>1567</v>
      </c>
      <c r="B1567" s="255">
        <v>80.09</v>
      </c>
      <c r="C1567" s="210">
        <f>'soust.uk.JMK př.č.2'!$O$75+'soust.uk.JMK př.č.2'!$P$75</f>
        <v>18172</v>
      </c>
      <c r="D1567" s="210">
        <f>'soust.uk.JMK př.č.2'!$L$75</f>
        <v>72</v>
      </c>
      <c r="E1567" s="210">
        <f t="shared" si="72"/>
        <v>3775</v>
      </c>
      <c r="F1567" s="210">
        <f t="shared" si="73"/>
        <v>2723</v>
      </c>
      <c r="G1567" s="248"/>
      <c r="H1567" s="249"/>
      <c r="I1567" s="262"/>
      <c r="J1567" s="262"/>
      <c r="K1567" s="217"/>
      <c r="L1567" s="220"/>
      <c r="M1567" s="220"/>
      <c r="N1567" s="220"/>
      <c r="O1567" s="220"/>
      <c r="P1567" s="210">
        <f t="shared" si="74"/>
        <v>980</v>
      </c>
    </row>
    <row r="1568" spans="1:16" x14ac:dyDescent="0.2">
      <c r="A1568" s="216">
        <v>1568</v>
      </c>
      <c r="B1568" s="255">
        <v>80.099999999999994</v>
      </c>
      <c r="C1568" s="210">
        <f>'soust.uk.JMK př.č.2'!$O$75+'soust.uk.JMK př.č.2'!$P$75</f>
        <v>18172</v>
      </c>
      <c r="D1568" s="210">
        <f>'soust.uk.JMK př.č.2'!$L$75</f>
        <v>72</v>
      </c>
      <c r="E1568" s="210">
        <f t="shared" si="72"/>
        <v>3774</v>
      </c>
      <c r="F1568" s="210">
        <f t="shared" si="73"/>
        <v>2722</v>
      </c>
      <c r="G1568" s="248"/>
      <c r="H1568" s="249"/>
      <c r="I1568" s="262"/>
      <c r="J1568" s="262"/>
      <c r="K1568" s="217"/>
      <c r="L1568" s="220"/>
      <c r="M1568" s="220"/>
      <c r="N1568" s="220"/>
      <c r="O1568" s="220"/>
      <c r="P1568" s="210">
        <f t="shared" si="74"/>
        <v>980</v>
      </c>
    </row>
    <row r="1569" spans="1:16" x14ac:dyDescent="0.2">
      <c r="A1569" s="216">
        <v>1569</v>
      </c>
      <c r="B1569" s="255">
        <v>80.099999999999994</v>
      </c>
      <c r="C1569" s="210">
        <f>'soust.uk.JMK př.č.2'!$O$75+'soust.uk.JMK př.č.2'!$P$75</f>
        <v>18172</v>
      </c>
      <c r="D1569" s="210">
        <f>'soust.uk.JMK př.č.2'!$L$75</f>
        <v>72</v>
      </c>
      <c r="E1569" s="210">
        <f t="shared" si="72"/>
        <v>3774</v>
      </c>
      <c r="F1569" s="210">
        <f t="shared" si="73"/>
        <v>2722</v>
      </c>
      <c r="G1569" s="248"/>
      <c r="H1569" s="249"/>
      <c r="I1569" s="262"/>
      <c r="J1569" s="262"/>
      <c r="K1569" s="217"/>
      <c r="L1569" s="220"/>
      <c r="M1569" s="220"/>
      <c r="N1569" s="220"/>
      <c r="O1569" s="220"/>
      <c r="P1569" s="210">
        <f t="shared" si="74"/>
        <v>980</v>
      </c>
    </row>
    <row r="1570" spans="1:16" x14ac:dyDescent="0.2">
      <c r="A1570" s="216">
        <v>1570</v>
      </c>
      <c r="B1570" s="255">
        <v>80.099999999999994</v>
      </c>
      <c r="C1570" s="210">
        <f>'soust.uk.JMK př.č.2'!$O$75+'soust.uk.JMK př.č.2'!$P$75</f>
        <v>18172</v>
      </c>
      <c r="D1570" s="210">
        <f>'soust.uk.JMK př.č.2'!$L$75</f>
        <v>72</v>
      </c>
      <c r="E1570" s="210">
        <f t="shared" si="72"/>
        <v>3774</v>
      </c>
      <c r="F1570" s="210">
        <f t="shared" si="73"/>
        <v>2722</v>
      </c>
      <c r="G1570" s="248"/>
      <c r="H1570" s="249"/>
      <c r="I1570" s="262"/>
      <c r="J1570" s="262"/>
      <c r="K1570" s="217"/>
      <c r="L1570" s="220"/>
      <c r="M1570" s="220"/>
      <c r="N1570" s="220"/>
      <c r="O1570" s="220"/>
      <c r="P1570" s="210">
        <f t="shared" si="74"/>
        <v>980</v>
      </c>
    </row>
    <row r="1571" spans="1:16" x14ac:dyDescent="0.2">
      <c r="A1571" s="216">
        <v>1571</v>
      </c>
      <c r="B1571" s="255">
        <v>80.11</v>
      </c>
      <c r="C1571" s="210">
        <f>'soust.uk.JMK př.č.2'!$O$75+'soust.uk.JMK př.č.2'!$P$75</f>
        <v>18172</v>
      </c>
      <c r="D1571" s="210">
        <f>'soust.uk.JMK př.č.2'!$L$75</f>
        <v>72</v>
      </c>
      <c r="E1571" s="210">
        <f t="shared" si="72"/>
        <v>3774</v>
      </c>
      <c r="F1571" s="210">
        <f t="shared" si="73"/>
        <v>2722</v>
      </c>
      <c r="G1571" s="248"/>
      <c r="H1571" s="249"/>
      <c r="I1571" s="262"/>
      <c r="J1571" s="262"/>
      <c r="K1571" s="217"/>
      <c r="L1571" s="220"/>
      <c r="M1571" s="220"/>
      <c r="N1571" s="220"/>
      <c r="O1571" s="220"/>
      <c r="P1571" s="210">
        <f t="shared" si="74"/>
        <v>980</v>
      </c>
    </row>
    <row r="1572" spans="1:16" x14ac:dyDescent="0.2">
      <c r="A1572" s="216">
        <v>1572</v>
      </c>
      <c r="B1572" s="255">
        <v>80.11</v>
      </c>
      <c r="C1572" s="210">
        <f>'soust.uk.JMK př.č.2'!$O$75+'soust.uk.JMK př.č.2'!$P$75</f>
        <v>18172</v>
      </c>
      <c r="D1572" s="210">
        <f>'soust.uk.JMK př.č.2'!$L$75</f>
        <v>72</v>
      </c>
      <c r="E1572" s="210">
        <f t="shared" si="72"/>
        <v>3774</v>
      </c>
      <c r="F1572" s="210">
        <f t="shared" si="73"/>
        <v>2722</v>
      </c>
      <c r="G1572" s="248"/>
      <c r="H1572" s="249"/>
      <c r="I1572" s="262"/>
      <c r="J1572" s="262"/>
      <c r="K1572" s="217"/>
      <c r="L1572" s="220"/>
      <c r="M1572" s="220"/>
      <c r="N1572" s="220"/>
      <c r="O1572" s="220"/>
      <c r="P1572" s="210">
        <f t="shared" si="74"/>
        <v>980</v>
      </c>
    </row>
    <row r="1573" spans="1:16" x14ac:dyDescent="0.2">
      <c r="A1573" s="216">
        <v>1573</v>
      </c>
      <c r="B1573" s="255">
        <v>80.12</v>
      </c>
      <c r="C1573" s="210">
        <f>'soust.uk.JMK př.č.2'!$O$75+'soust.uk.JMK př.č.2'!$P$75</f>
        <v>18172</v>
      </c>
      <c r="D1573" s="210">
        <f>'soust.uk.JMK př.č.2'!$L$75</f>
        <v>72</v>
      </c>
      <c r="E1573" s="210">
        <f t="shared" si="72"/>
        <v>3774</v>
      </c>
      <c r="F1573" s="210">
        <f t="shared" si="73"/>
        <v>2722</v>
      </c>
      <c r="G1573" s="248"/>
      <c r="H1573" s="249"/>
      <c r="I1573" s="262"/>
      <c r="J1573" s="262"/>
      <c r="K1573" s="217"/>
      <c r="L1573" s="220"/>
      <c r="M1573" s="220"/>
      <c r="N1573" s="220"/>
      <c r="O1573" s="220"/>
      <c r="P1573" s="210">
        <f t="shared" si="74"/>
        <v>980</v>
      </c>
    </row>
    <row r="1574" spans="1:16" x14ac:dyDescent="0.2">
      <c r="A1574" s="216">
        <v>1574</v>
      </c>
      <c r="B1574" s="255">
        <v>80.12</v>
      </c>
      <c r="C1574" s="210">
        <f>'soust.uk.JMK př.č.2'!$O$75+'soust.uk.JMK př.č.2'!$P$75</f>
        <v>18172</v>
      </c>
      <c r="D1574" s="210">
        <f>'soust.uk.JMK př.č.2'!$L$75</f>
        <v>72</v>
      </c>
      <c r="E1574" s="210">
        <f t="shared" si="72"/>
        <v>3774</v>
      </c>
      <c r="F1574" s="210">
        <f t="shared" si="73"/>
        <v>2722</v>
      </c>
      <c r="G1574" s="248"/>
      <c r="H1574" s="249"/>
      <c r="I1574" s="262"/>
      <c r="J1574" s="262"/>
      <c r="K1574" s="217"/>
      <c r="L1574" s="220"/>
      <c r="M1574" s="220"/>
      <c r="N1574" s="220"/>
      <c r="O1574" s="220"/>
      <c r="P1574" s="210">
        <f t="shared" si="74"/>
        <v>980</v>
      </c>
    </row>
    <row r="1575" spans="1:16" x14ac:dyDescent="0.2">
      <c r="A1575" s="216">
        <v>1575</v>
      </c>
      <c r="B1575" s="255">
        <v>80.12</v>
      </c>
      <c r="C1575" s="210">
        <f>'soust.uk.JMK př.č.2'!$O$75+'soust.uk.JMK př.č.2'!$P$75</f>
        <v>18172</v>
      </c>
      <c r="D1575" s="210">
        <f>'soust.uk.JMK př.č.2'!$L$75</f>
        <v>72</v>
      </c>
      <c r="E1575" s="210">
        <f t="shared" si="72"/>
        <v>3774</v>
      </c>
      <c r="F1575" s="210">
        <f t="shared" si="73"/>
        <v>2722</v>
      </c>
      <c r="G1575" s="248"/>
      <c r="H1575" s="249"/>
      <c r="I1575" s="262"/>
      <c r="J1575" s="262"/>
      <c r="K1575" s="217"/>
      <c r="L1575" s="220"/>
      <c r="M1575" s="220"/>
      <c r="N1575" s="220"/>
      <c r="O1575" s="220"/>
      <c r="P1575" s="210">
        <f t="shared" si="74"/>
        <v>980</v>
      </c>
    </row>
    <row r="1576" spans="1:16" x14ac:dyDescent="0.2">
      <c r="A1576" s="216">
        <v>1576</v>
      </c>
      <c r="B1576" s="255">
        <v>80.13</v>
      </c>
      <c r="C1576" s="210">
        <f>'soust.uk.JMK př.č.2'!$O$75+'soust.uk.JMK př.č.2'!$P$75</f>
        <v>18172</v>
      </c>
      <c r="D1576" s="210">
        <f>'soust.uk.JMK př.č.2'!$L$75</f>
        <v>72</v>
      </c>
      <c r="E1576" s="210">
        <f t="shared" si="72"/>
        <v>3773</v>
      </c>
      <c r="F1576" s="210">
        <f t="shared" si="73"/>
        <v>2721</v>
      </c>
      <c r="G1576" s="248"/>
      <c r="H1576" s="249"/>
      <c r="I1576" s="262"/>
      <c r="J1576" s="262"/>
      <c r="K1576" s="217"/>
      <c r="L1576" s="220"/>
      <c r="M1576" s="220"/>
      <c r="N1576" s="220"/>
      <c r="O1576" s="220"/>
      <c r="P1576" s="210">
        <f t="shared" si="74"/>
        <v>980</v>
      </c>
    </row>
    <row r="1577" spans="1:16" x14ac:dyDescent="0.2">
      <c r="A1577" s="216">
        <v>1577</v>
      </c>
      <c r="B1577" s="255">
        <v>80.13</v>
      </c>
      <c r="C1577" s="210">
        <f>'soust.uk.JMK př.č.2'!$O$75+'soust.uk.JMK př.č.2'!$P$75</f>
        <v>18172</v>
      </c>
      <c r="D1577" s="210">
        <f>'soust.uk.JMK př.č.2'!$L$75</f>
        <v>72</v>
      </c>
      <c r="E1577" s="210">
        <f t="shared" si="72"/>
        <v>3773</v>
      </c>
      <c r="F1577" s="210">
        <f t="shared" si="73"/>
        <v>2721</v>
      </c>
      <c r="G1577" s="248"/>
      <c r="H1577" s="249"/>
      <c r="I1577" s="262"/>
      <c r="J1577" s="262"/>
      <c r="K1577" s="217"/>
      <c r="L1577" s="220"/>
      <c r="M1577" s="220"/>
      <c r="N1577" s="220"/>
      <c r="O1577" s="220"/>
      <c r="P1577" s="210">
        <f t="shared" si="74"/>
        <v>980</v>
      </c>
    </row>
    <row r="1578" spans="1:16" x14ac:dyDescent="0.2">
      <c r="A1578" s="216">
        <v>1578</v>
      </c>
      <c r="B1578" s="255">
        <v>80.14</v>
      </c>
      <c r="C1578" s="210">
        <f>'soust.uk.JMK př.č.2'!$O$75+'soust.uk.JMK př.č.2'!$P$75</f>
        <v>18172</v>
      </c>
      <c r="D1578" s="210">
        <f>'soust.uk.JMK př.č.2'!$L$75</f>
        <v>72</v>
      </c>
      <c r="E1578" s="210">
        <f t="shared" si="72"/>
        <v>3773</v>
      </c>
      <c r="F1578" s="210">
        <f t="shared" si="73"/>
        <v>2721</v>
      </c>
      <c r="G1578" s="248"/>
      <c r="H1578" s="249"/>
      <c r="I1578" s="262"/>
      <c r="J1578" s="262"/>
      <c r="K1578" s="217"/>
      <c r="L1578" s="220"/>
      <c r="M1578" s="220"/>
      <c r="N1578" s="220"/>
      <c r="O1578" s="220"/>
      <c r="P1578" s="210">
        <f t="shared" si="74"/>
        <v>980</v>
      </c>
    </row>
    <row r="1579" spans="1:16" x14ac:dyDescent="0.2">
      <c r="A1579" s="216">
        <v>1579</v>
      </c>
      <c r="B1579" s="255">
        <v>80.14</v>
      </c>
      <c r="C1579" s="210">
        <f>'soust.uk.JMK př.č.2'!$O$75+'soust.uk.JMK př.č.2'!$P$75</f>
        <v>18172</v>
      </c>
      <c r="D1579" s="210">
        <f>'soust.uk.JMK př.č.2'!$L$75</f>
        <v>72</v>
      </c>
      <c r="E1579" s="210">
        <f t="shared" si="72"/>
        <v>3773</v>
      </c>
      <c r="F1579" s="210">
        <f t="shared" si="73"/>
        <v>2721</v>
      </c>
      <c r="G1579" s="248"/>
      <c r="H1579" s="249"/>
      <c r="I1579" s="262"/>
      <c r="J1579" s="262"/>
      <c r="K1579" s="217"/>
      <c r="L1579" s="220"/>
      <c r="M1579" s="220"/>
      <c r="N1579" s="220"/>
      <c r="O1579" s="220"/>
      <c r="P1579" s="210">
        <f t="shared" si="74"/>
        <v>980</v>
      </c>
    </row>
    <row r="1580" spans="1:16" x14ac:dyDescent="0.2">
      <c r="A1580" s="216">
        <v>1580</v>
      </c>
      <c r="B1580" s="255">
        <v>80.14</v>
      </c>
      <c r="C1580" s="210">
        <f>'soust.uk.JMK př.č.2'!$O$75+'soust.uk.JMK př.č.2'!$P$75</f>
        <v>18172</v>
      </c>
      <c r="D1580" s="210">
        <f>'soust.uk.JMK př.č.2'!$L$75</f>
        <v>72</v>
      </c>
      <c r="E1580" s="210">
        <f t="shared" si="72"/>
        <v>3773</v>
      </c>
      <c r="F1580" s="210">
        <f t="shared" si="73"/>
        <v>2721</v>
      </c>
      <c r="G1580" s="248"/>
      <c r="H1580" s="249"/>
      <c r="I1580" s="262"/>
      <c r="J1580" s="262"/>
      <c r="K1580" s="217"/>
      <c r="L1580" s="220"/>
      <c r="M1580" s="220"/>
      <c r="N1580" s="220"/>
      <c r="O1580" s="220"/>
      <c r="P1580" s="210">
        <f t="shared" si="74"/>
        <v>980</v>
      </c>
    </row>
    <row r="1581" spans="1:16" x14ac:dyDescent="0.2">
      <c r="A1581" s="216">
        <v>1581</v>
      </c>
      <c r="B1581" s="255">
        <v>80.150000000000006</v>
      </c>
      <c r="C1581" s="210">
        <f>'soust.uk.JMK př.č.2'!$O$75+'soust.uk.JMK př.č.2'!$P$75</f>
        <v>18172</v>
      </c>
      <c r="D1581" s="210">
        <f>'soust.uk.JMK př.č.2'!$L$75</f>
        <v>72</v>
      </c>
      <c r="E1581" s="210">
        <f t="shared" si="72"/>
        <v>3773</v>
      </c>
      <c r="F1581" s="210">
        <f t="shared" si="73"/>
        <v>2721</v>
      </c>
      <c r="G1581" s="248"/>
      <c r="H1581" s="249"/>
      <c r="I1581" s="262"/>
      <c r="J1581" s="262"/>
      <c r="K1581" s="217"/>
      <c r="L1581" s="220"/>
      <c r="M1581" s="220"/>
      <c r="N1581" s="220"/>
      <c r="O1581" s="220"/>
      <c r="P1581" s="210">
        <f t="shared" si="74"/>
        <v>980</v>
      </c>
    </row>
    <row r="1582" spans="1:16" x14ac:dyDescent="0.2">
      <c r="A1582" s="216">
        <v>1582</v>
      </c>
      <c r="B1582" s="255">
        <v>80.150000000000006</v>
      </c>
      <c r="C1582" s="210">
        <f>'soust.uk.JMK př.č.2'!$O$75+'soust.uk.JMK př.č.2'!$P$75</f>
        <v>18172</v>
      </c>
      <c r="D1582" s="210">
        <f>'soust.uk.JMK př.č.2'!$L$75</f>
        <v>72</v>
      </c>
      <c r="E1582" s="210">
        <f t="shared" si="72"/>
        <v>3773</v>
      </c>
      <c r="F1582" s="210">
        <f t="shared" si="73"/>
        <v>2721</v>
      </c>
      <c r="G1582" s="248"/>
      <c r="H1582" s="249"/>
      <c r="I1582" s="262"/>
      <c r="J1582" s="262"/>
      <c r="K1582" s="217"/>
      <c r="L1582" s="220"/>
      <c r="M1582" s="220"/>
      <c r="N1582" s="220"/>
      <c r="O1582" s="220"/>
      <c r="P1582" s="210">
        <f t="shared" si="74"/>
        <v>980</v>
      </c>
    </row>
    <row r="1583" spans="1:16" x14ac:dyDescent="0.2">
      <c r="A1583" s="216">
        <v>1583</v>
      </c>
      <c r="B1583" s="255">
        <v>80.16</v>
      </c>
      <c r="C1583" s="210">
        <f>'soust.uk.JMK př.č.2'!$O$75+'soust.uk.JMK př.č.2'!$P$75</f>
        <v>18172</v>
      </c>
      <c r="D1583" s="210">
        <f>'soust.uk.JMK př.č.2'!$L$75</f>
        <v>72</v>
      </c>
      <c r="E1583" s="210">
        <f t="shared" si="72"/>
        <v>3771</v>
      </c>
      <c r="F1583" s="210">
        <f t="shared" si="73"/>
        <v>2720</v>
      </c>
      <c r="G1583" s="248"/>
      <c r="H1583" s="249"/>
      <c r="I1583" s="262"/>
      <c r="J1583" s="262"/>
      <c r="K1583" s="217"/>
      <c r="L1583" s="220"/>
      <c r="M1583" s="220"/>
      <c r="N1583" s="220"/>
      <c r="O1583" s="220"/>
      <c r="P1583" s="210">
        <f t="shared" si="74"/>
        <v>979</v>
      </c>
    </row>
    <row r="1584" spans="1:16" x14ac:dyDescent="0.2">
      <c r="A1584" s="216">
        <v>1584</v>
      </c>
      <c r="B1584" s="255">
        <v>80.16</v>
      </c>
      <c r="C1584" s="210">
        <f>'soust.uk.JMK př.č.2'!$O$75+'soust.uk.JMK př.č.2'!$P$75</f>
        <v>18172</v>
      </c>
      <c r="D1584" s="210">
        <f>'soust.uk.JMK př.č.2'!$L$75</f>
        <v>72</v>
      </c>
      <c r="E1584" s="210">
        <f t="shared" si="72"/>
        <v>3771</v>
      </c>
      <c r="F1584" s="210">
        <f t="shared" si="73"/>
        <v>2720</v>
      </c>
      <c r="G1584" s="248"/>
      <c r="H1584" s="249"/>
      <c r="I1584" s="262"/>
      <c r="J1584" s="262"/>
      <c r="K1584" s="217"/>
      <c r="L1584" s="220"/>
      <c r="M1584" s="220"/>
      <c r="N1584" s="220"/>
      <c r="O1584" s="220"/>
      <c r="P1584" s="210">
        <f t="shared" si="74"/>
        <v>979</v>
      </c>
    </row>
    <row r="1585" spans="1:16" x14ac:dyDescent="0.2">
      <c r="A1585" s="216">
        <v>1585</v>
      </c>
      <c r="B1585" s="255">
        <v>80.16</v>
      </c>
      <c r="C1585" s="210">
        <f>'soust.uk.JMK př.č.2'!$O$75+'soust.uk.JMK př.č.2'!$P$75</f>
        <v>18172</v>
      </c>
      <c r="D1585" s="210">
        <f>'soust.uk.JMK př.č.2'!$L$75</f>
        <v>72</v>
      </c>
      <c r="E1585" s="210">
        <f t="shared" si="72"/>
        <v>3771</v>
      </c>
      <c r="F1585" s="210">
        <f t="shared" si="73"/>
        <v>2720</v>
      </c>
      <c r="G1585" s="248"/>
      <c r="H1585" s="249"/>
      <c r="I1585" s="262"/>
      <c r="J1585" s="262"/>
      <c r="K1585" s="217"/>
      <c r="L1585" s="220"/>
      <c r="M1585" s="220"/>
      <c r="N1585" s="220"/>
      <c r="O1585" s="220"/>
      <c r="P1585" s="210">
        <f t="shared" si="74"/>
        <v>979</v>
      </c>
    </row>
    <row r="1586" spans="1:16" x14ac:dyDescent="0.2">
      <c r="A1586" s="216">
        <v>1586</v>
      </c>
      <c r="B1586" s="255">
        <v>80.17</v>
      </c>
      <c r="C1586" s="210">
        <f>'soust.uk.JMK př.č.2'!$O$75+'soust.uk.JMK př.č.2'!$P$75</f>
        <v>18172</v>
      </c>
      <c r="D1586" s="210">
        <f>'soust.uk.JMK př.č.2'!$L$75</f>
        <v>72</v>
      </c>
      <c r="E1586" s="210">
        <f t="shared" si="72"/>
        <v>3771</v>
      </c>
      <c r="F1586" s="210">
        <f t="shared" si="73"/>
        <v>2720</v>
      </c>
      <c r="G1586" s="248"/>
      <c r="H1586" s="249"/>
      <c r="I1586" s="262"/>
      <c r="J1586" s="262"/>
      <c r="K1586" s="217"/>
      <c r="L1586" s="220"/>
      <c r="M1586" s="220"/>
      <c r="N1586" s="220"/>
      <c r="O1586" s="220"/>
      <c r="P1586" s="210">
        <f t="shared" si="74"/>
        <v>979</v>
      </c>
    </row>
    <row r="1587" spans="1:16" x14ac:dyDescent="0.2">
      <c r="A1587" s="216">
        <v>1587</v>
      </c>
      <c r="B1587" s="255">
        <v>80.17</v>
      </c>
      <c r="C1587" s="210">
        <f>'soust.uk.JMK př.č.2'!$O$75+'soust.uk.JMK př.č.2'!$P$75</f>
        <v>18172</v>
      </c>
      <c r="D1587" s="210">
        <f>'soust.uk.JMK př.č.2'!$L$75</f>
        <v>72</v>
      </c>
      <c r="E1587" s="210">
        <f t="shared" si="72"/>
        <v>3771</v>
      </c>
      <c r="F1587" s="210">
        <f t="shared" si="73"/>
        <v>2720</v>
      </c>
      <c r="G1587" s="248"/>
      <c r="H1587" s="249"/>
      <c r="I1587" s="262"/>
      <c r="J1587" s="262"/>
      <c r="K1587" s="217"/>
      <c r="L1587" s="220"/>
      <c r="M1587" s="220"/>
      <c r="N1587" s="220"/>
      <c r="O1587" s="220"/>
      <c r="P1587" s="210">
        <f t="shared" si="74"/>
        <v>979</v>
      </c>
    </row>
    <row r="1588" spans="1:16" x14ac:dyDescent="0.2">
      <c r="A1588" s="216">
        <v>1588</v>
      </c>
      <c r="B1588" s="255">
        <v>80.180000000000007</v>
      </c>
      <c r="C1588" s="210">
        <f>'soust.uk.JMK př.č.2'!$O$75+'soust.uk.JMK př.č.2'!$P$75</f>
        <v>18172</v>
      </c>
      <c r="D1588" s="210">
        <f>'soust.uk.JMK př.č.2'!$L$75</f>
        <v>72</v>
      </c>
      <c r="E1588" s="210">
        <f t="shared" si="72"/>
        <v>3771</v>
      </c>
      <c r="F1588" s="210">
        <f t="shared" si="73"/>
        <v>2720</v>
      </c>
      <c r="G1588" s="248"/>
      <c r="H1588" s="249"/>
      <c r="I1588" s="262"/>
      <c r="J1588" s="262"/>
      <c r="K1588" s="217"/>
      <c r="L1588" s="220"/>
      <c r="M1588" s="220"/>
      <c r="N1588" s="220"/>
      <c r="O1588" s="220"/>
      <c r="P1588" s="210">
        <f t="shared" si="74"/>
        <v>979</v>
      </c>
    </row>
    <row r="1589" spans="1:16" x14ac:dyDescent="0.2">
      <c r="A1589" s="216">
        <v>1589</v>
      </c>
      <c r="B1589" s="255">
        <v>80.180000000000007</v>
      </c>
      <c r="C1589" s="210">
        <f>'soust.uk.JMK př.č.2'!$O$75+'soust.uk.JMK př.č.2'!$P$75</f>
        <v>18172</v>
      </c>
      <c r="D1589" s="210">
        <f>'soust.uk.JMK př.č.2'!$L$75</f>
        <v>72</v>
      </c>
      <c r="E1589" s="210">
        <f t="shared" si="72"/>
        <v>3771</v>
      </c>
      <c r="F1589" s="210">
        <f t="shared" si="73"/>
        <v>2720</v>
      </c>
      <c r="G1589" s="248"/>
      <c r="H1589" s="249"/>
      <c r="I1589" s="262"/>
      <c r="J1589" s="262"/>
      <c r="K1589" s="217"/>
      <c r="L1589" s="220"/>
      <c r="M1589" s="220"/>
      <c r="N1589" s="220"/>
      <c r="O1589" s="220"/>
      <c r="P1589" s="210">
        <f t="shared" si="74"/>
        <v>979</v>
      </c>
    </row>
    <row r="1590" spans="1:16" x14ac:dyDescent="0.2">
      <c r="A1590" s="216">
        <v>1590</v>
      </c>
      <c r="B1590" s="255">
        <v>80.180000000000007</v>
      </c>
      <c r="C1590" s="210">
        <f>'soust.uk.JMK př.č.2'!$O$75+'soust.uk.JMK př.č.2'!$P$75</f>
        <v>18172</v>
      </c>
      <c r="D1590" s="210">
        <f>'soust.uk.JMK př.č.2'!$L$75</f>
        <v>72</v>
      </c>
      <c r="E1590" s="210">
        <f t="shared" si="72"/>
        <v>3771</v>
      </c>
      <c r="F1590" s="210">
        <f t="shared" si="73"/>
        <v>2720</v>
      </c>
      <c r="G1590" s="248"/>
      <c r="H1590" s="249"/>
      <c r="I1590" s="262"/>
      <c r="J1590" s="262"/>
      <c r="K1590" s="217"/>
      <c r="L1590" s="220"/>
      <c r="M1590" s="220"/>
      <c r="N1590" s="220"/>
      <c r="O1590" s="220"/>
      <c r="P1590" s="210">
        <f t="shared" si="74"/>
        <v>979</v>
      </c>
    </row>
    <row r="1591" spans="1:16" x14ac:dyDescent="0.2">
      <c r="A1591" s="216">
        <v>1591</v>
      </c>
      <c r="B1591" s="255">
        <v>80.19</v>
      </c>
      <c r="C1591" s="210">
        <f>'soust.uk.JMK př.č.2'!$O$75+'soust.uk.JMK př.č.2'!$P$75</f>
        <v>18172</v>
      </c>
      <c r="D1591" s="210">
        <f>'soust.uk.JMK př.č.2'!$L$75</f>
        <v>72</v>
      </c>
      <c r="E1591" s="210">
        <f t="shared" si="72"/>
        <v>3770</v>
      </c>
      <c r="F1591" s="210">
        <f t="shared" si="73"/>
        <v>2719</v>
      </c>
      <c r="G1591" s="248"/>
      <c r="H1591" s="249"/>
      <c r="I1591" s="262"/>
      <c r="J1591" s="262"/>
      <c r="K1591" s="217"/>
      <c r="L1591" s="220"/>
      <c r="M1591" s="220"/>
      <c r="N1591" s="220"/>
      <c r="O1591" s="220"/>
      <c r="P1591" s="210">
        <f t="shared" si="74"/>
        <v>979</v>
      </c>
    </row>
    <row r="1592" spans="1:16" x14ac:dyDescent="0.2">
      <c r="A1592" s="216">
        <v>1592</v>
      </c>
      <c r="B1592" s="255">
        <v>80.19</v>
      </c>
      <c r="C1592" s="210">
        <f>'soust.uk.JMK př.č.2'!$O$75+'soust.uk.JMK př.č.2'!$P$75</f>
        <v>18172</v>
      </c>
      <c r="D1592" s="210">
        <f>'soust.uk.JMK př.č.2'!$L$75</f>
        <v>72</v>
      </c>
      <c r="E1592" s="210">
        <f t="shared" si="72"/>
        <v>3770</v>
      </c>
      <c r="F1592" s="210">
        <f t="shared" si="73"/>
        <v>2719</v>
      </c>
      <c r="G1592" s="248"/>
      <c r="H1592" s="249"/>
      <c r="I1592" s="262"/>
      <c r="J1592" s="262"/>
      <c r="K1592" s="217"/>
      <c r="L1592" s="220"/>
      <c r="M1592" s="220"/>
      <c r="N1592" s="220"/>
      <c r="O1592" s="220"/>
      <c r="P1592" s="210">
        <f t="shared" si="74"/>
        <v>979</v>
      </c>
    </row>
    <row r="1593" spans="1:16" x14ac:dyDescent="0.2">
      <c r="A1593" s="216">
        <v>1593</v>
      </c>
      <c r="B1593" s="255">
        <v>80.19</v>
      </c>
      <c r="C1593" s="210">
        <f>'soust.uk.JMK př.č.2'!$O$75+'soust.uk.JMK př.č.2'!$P$75</f>
        <v>18172</v>
      </c>
      <c r="D1593" s="210">
        <f>'soust.uk.JMK př.č.2'!$L$75</f>
        <v>72</v>
      </c>
      <c r="E1593" s="210">
        <f t="shared" si="72"/>
        <v>3770</v>
      </c>
      <c r="F1593" s="210">
        <f t="shared" si="73"/>
        <v>2719</v>
      </c>
      <c r="G1593" s="248"/>
      <c r="H1593" s="249"/>
      <c r="I1593" s="262"/>
      <c r="J1593" s="262"/>
      <c r="K1593" s="217"/>
      <c r="L1593" s="220"/>
      <c r="M1593" s="220"/>
      <c r="N1593" s="220"/>
      <c r="O1593" s="220"/>
      <c r="P1593" s="210">
        <f t="shared" si="74"/>
        <v>979</v>
      </c>
    </row>
    <row r="1594" spans="1:16" x14ac:dyDescent="0.2">
      <c r="A1594" s="216">
        <v>1594</v>
      </c>
      <c r="B1594" s="255">
        <v>80.2</v>
      </c>
      <c r="C1594" s="210">
        <f>'soust.uk.JMK př.č.2'!$O$75+'soust.uk.JMK př.č.2'!$P$75</f>
        <v>18172</v>
      </c>
      <c r="D1594" s="210">
        <f>'soust.uk.JMK př.č.2'!$L$75</f>
        <v>72</v>
      </c>
      <c r="E1594" s="210">
        <f t="shared" si="72"/>
        <v>3770</v>
      </c>
      <c r="F1594" s="210">
        <f t="shared" si="73"/>
        <v>2719</v>
      </c>
      <c r="G1594" s="248"/>
      <c r="H1594" s="249"/>
      <c r="I1594" s="262"/>
      <c r="J1594" s="262"/>
      <c r="K1594" s="217"/>
      <c r="L1594" s="220"/>
      <c r="M1594" s="220"/>
      <c r="N1594" s="220"/>
      <c r="O1594" s="220"/>
      <c r="P1594" s="210">
        <f t="shared" si="74"/>
        <v>979</v>
      </c>
    </row>
    <row r="1595" spans="1:16" x14ac:dyDescent="0.2">
      <c r="A1595" s="216">
        <v>1595</v>
      </c>
      <c r="B1595" s="255">
        <v>80.2</v>
      </c>
      <c r="C1595" s="210">
        <f>'soust.uk.JMK př.č.2'!$O$75+'soust.uk.JMK př.č.2'!$P$75</f>
        <v>18172</v>
      </c>
      <c r="D1595" s="210">
        <f>'soust.uk.JMK př.č.2'!$L$75</f>
        <v>72</v>
      </c>
      <c r="E1595" s="210">
        <f t="shared" si="72"/>
        <v>3770</v>
      </c>
      <c r="F1595" s="210">
        <f t="shared" si="73"/>
        <v>2719</v>
      </c>
      <c r="G1595" s="248"/>
      <c r="H1595" s="249"/>
      <c r="I1595" s="262"/>
      <c r="J1595" s="262"/>
      <c r="K1595" s="217"/>
      <c r="L1595" s="220"/>
      <c r="M1595" s="220"/>
      <c r="N1595" s="220"/>
      <c r="O1595" s="220"/>
      <c r="P1595" s="210">
        <f t="shared" si="74"/>
        <v>979</v>
      </c>
    </row>
    <row r="1596" spans="1:16" x14ac:dyDescent="0.2">
      <c r="A1596" s="216">
        <v>1596</v>
      </c>
      <c r="B1596" s="255">
        <v>80.2</v>
      </c>
      <c r="C1596" s="210">
        <f>'soust.uk.JMK př.č.2'!$O$75+'soust.uk.JMK př.č.2'!$P$75</f>
        <v>18172</v>
      </c>
      <c r="D1596" s="210">
        <f>'soust.uk.JMK př.č.2'!$L$75</f>
        <v>72</v>
      </c>
      <c r="E1596" s="210">
        <f t="shared" si="72"/>
        <v>3770</v>
      </c>
      <c r="F1596" s="210">
        <f t="shared" si="73"/>
        <v>2719</v>
      </c>
      <c r="G1596" s="248"/>
      <c r="H1596" s="249"/>
      <c r="I1596" s="262"/>
      <c r="J1596" s="262"/>
      <c r="K1596" s="217"/>
      <c r="L1596" s="220"/>
      <c r="M1596" s="220"/>
      <c r="N1596" s="220"/>
      <c r="O1596" s="220"/>
      <c r="P1596" s="210">
        <f t="shared" si="74"/>
        <v>979</v>
      </c>
    </row>
    <row r="1597" spans="1:16" x14ac:dyDescent="0.2">
      <c r="A1597" s="216">
        <v>1597</v>
      </c>
      <c r="B1597" s="255">
        <v>80.209999999999994</v>
      </c>
      <c r="C1597" s="210">
        <f>'soust.uk.JMK př.č.2'!$O$75+'soust.uk.JMK př.č.2'!$P$75</f>
        <v>18172</v>
      </c>
      <c r="D1597" s="210">
        <f>'soust.uk.JMK př.č.2'!$L$75</f>
        <v>72</v>
      </c>
      <c r="E1597" s="210">
        <f t="shared" si="72"/>
        <v>3770</v>
      </c>
      <c r="F1597" s="210">
        <f t="shared" si="73"/>
        <v>2719</v>
      </c>
      <c r="G1597" s="248"/>
      <c r="H1597" s="249"/>
      <c r="I1597" s="262"/>
      <c r="J1597" s="262"/>
      <c r="K1597" s="217"/>
      <c r="L1597" s="220"/>
      <c r="M1597" s="220"/>
      <c r="N1597" s="220"/>
      <c r="O1597" s="220"/>
      <c r="P1597" s="210">
        <f t="shared" si="74"/>
        <v>979</v>
      </c>
    </row>
    <row r="1598" spans="1:16" x14ac:dyDescent="0.2">
      <c r="A1598" s="216">
        <v>1598</v>
      </c>
      <c r="B1598" s="255">
        <v>80.209999999999994</v>
      </c>
      <c r="C1598" s="210">
        <f>'soust.uk.JMK př.č.2'!$O$75+'soust.uk.JMK př.č.2'!$P$75</f>
        <v>18172</v>
      </c>
      <c r="D1598" s="210">
        <f>'soust.uk.JMK př.č.2'!$L$75</f>
        <v>72</v>
      </c>
      <c r="E1598" s="210">
        <f t="shared" si="72"/>
        <v>3770</v>
      </c>
      <c r="F1598" s="210">
        <f t="shared" si="73"/>
        <v>2719</v>
      </c>
      <c r="G1598" s="248"/>
      <c r="H1598" s="249"/>
      <c r="I1598" s="262"/>
      <c r="J1598" s="262"/>
      <c r="K1598" s="217"/>
      <c r="L1598" s="220"/>
      <c r="M1598" s="220"/>
      <c r="N1598" s="220"/>
      <c r="O1598" s="220"/>
      <c r="P1598" s="210">
        <f t="shared" si="74"/>
        <v>979</v>
      </c>
    </row>
    <row r="1599" spans="1:16" x14ac:dyDescent="0.2">
      <c r="A1599" s="216">
        <v>1599</v>
      </c>
      <c r="B1599" s="255">
        <v>80.22</v>
      </c>
      <c r="C1599" s="210">
        <f>'soust.uk.JMK př.č.2'!$O$75+'soust.uk.JMK př.č.2'!$P$75</f>
        <v>18172</v>
      </c>
      <c r="D1599" s="210">
        <f>'soust.uk.JMK př.č.2'!$L$75</f>
        <v>72</v>
      </c>
      <c r="E1599" s="210">
        <f t="shared" si="72"/>
        <v>3768</v>
      </c>
      <c r="F1599" s="210">
        <f t="shared" si="73"/>
        <v>2718</v>
      </c>
      <c r="G1599" s="248"/>
      <c r="H1599" s="249"/>
      <c r="I1599" s="262"/>
      <c r="J1599" s="262"/>
      <c r="K1599" s="217"/>
      <c r="L1599" s="220"/>
      <c r="M1599" s="220"/>
      <c r="N1599" s="220"/>
      <c r="O1599" s="220"/>
      <c r="P1599" s="210">
        <f t="shared" si="74"/>
        <v>978</v>
      </c>
    </row>
    <row r="1600" spans="1:16" x14ac:dyDescent="0.2">
      <c r="A1600" s="216">
        <v>1600</v>
      </c>
      <c r="B1600" s="255">
        <v>80.22</v>
      </c>
      <c r="C1600" s="210">
        <f>'soust.uk.JMK př.č.2'!$O$75+'soust.uk.JMK př.č.2'!$P$75</f>
        <v>18172</v>
      </c>
      <c r="D1600" s="210">
        <f>'soust.uk.JMK př.č.2'!$L$75</f>
        <v>72</v>
      </c>
      <c r="E1600" s="210">
        <f t="shared" si="72"/>
        <v>3768</v>
      </c>
      <c r="F1600" s="210">
        <f t="shared" si="73"/>
        <v>2718</v>
      </c>
      <c r="G1600" s="248"/>
      <c r="H1600" s="249"/>
      <c r="I1600" s="262"/>
      <c r="J1600" s="262"/>
      <c r="K1600" s="217"/>
      <c r="L1600" s="220"/>
      <c r="M1600" s="220"/>
      <c r="N1600" s="220"/>
      <c r="O1600" s="220"/>
      <c r="P1600" s="210">
        <f t="shared" si="74"/>
        <v>978</v>
      </c>
    </row>
    <row r="1601" spans="1:16" x14ac:dyDescent="0.2">
      <c r="A1601" s="216">
        <v>1601</v>
      </c>
      <c r="B1601" s="255">
        <v>80.22</v>
      </c>
      <c r="C1601" s="210">
        <f>'soust.uk.JMK př.č.2'!$O$75+'soust.uk.JMK př.č.2'!$P$75</f>
        <v>18172</v>
      </c>
      <c r="D1601" s="210">
        <f>'soust.uk.JMK př.č.2'!$L$75</f>
        <v>72</v>
      </c>
      <c r="E1601" s="210">
        <f t="shared" si="72"/>
        <v>3768</v>
      </c>
      <c r="F1601" s="210">
        <f t="shared" si="73"/>
        <v>2718</v>
      </c>
      <c r="G1601" s="248"/>
      <c r="H1601" s="249"/>
      <c r="I1601" s="262"/>
      <c r="J1601" s="262"/>
      <c r="K1601" s="217"/>
      <c r="L1601" s="220"/>
      <c r="M1601" s="220"/>
      <c r="N1601" s="220"/>
      <c r="O1601" s="220"/>
      <c r="P1601" s="210">
        <f t="shared" si="74"/>
        <v>978</v>
      </c>
    </row>
    <row r="1602" spans="1:16" x14ac:dyDescent="0.2">
      <c r="A1602" s="216">
        <v>1602</v>
      </c>
      <c r="B1602" s="255">
        <v>80.23</v>
      </c>
      <c r="C1602" s="210">
        <f>'soust.uk.JMK př.č.2'!$O$75+'soust.uk.JMK př.č.2'!$P$75</f>
        <v>18172</v>
      </c>
      <c r="D1602" s="210">
        <f>'soust.uk.JMK př.č.2'!$L$75</f>
        <v>72</v>
      </c>
      <c r="E1602" s="210">
        <f t="shared" si="72"/>
        <v>3768</v>
      </c>
      <c r="F1602" s="210">
        <f t="shared" si="73"/>
        <v>2718</v>
      </c>
      <c r="G1602" s="248"/>
      <c r="H1602" s="249"/>
      <c r="I1602" s="262"/>
      <c r="J1602" s="262"/>
      <c r="K1602" s="217"/>
      <c r="L1602" s="220"/>
      <c r="M1602" s="220"/>
      <c r="N1602" s="220"/>
      <c r="O1602" s="220"/>
      <c r="P1602" s="210">
        <f t="shared" si="74"/>
        <v>978</v>
      </c>
    </row>
    <row r="1603" spans="1:16" x14ac:dyDescent="0.2">
      <c r="A1603" s="216">
        <v>1603</v>
      </c>
      <c r="B1603" s="255">
        <v>80.23</v>
      </c>
      <c r="C1603" s="210">
        <f>'soust.uk.JMK př.č.2'!$O$75+'soust.uk.JMK př.č.2'!$P$75</f>
        <v>18172</v>
      </c>
      <c r="D1603" s="210">
        <f>'soust.uk.JMK př.č.2'!$L$75</f>
        <v>72</v>
      </c>
      <c r="E1603" s="210">
        <f t="shared" si="72"/>
        <v>3768</v>
      </c>
      <c r="F1603" s="210">
        <f t="shared" si="73"/>
        <v>2718</v>
      </c>
      <c r="G1603" s="248"/>
      <c r="H1603" s="249"/>
      <c r="I1603" s="262"/>
      <c r="J1603" s="262"/>
      <c r="K1603" s="217"/>
      <c r="L1603" s="220"/>
      <c r="M1603" s="220"/>
      <c r="N1603" s="220"/>
      <c r="O1603" s="220"/>
      <c r="P1603" s="210">
        <f t="shared" si="74"/>
        <v>978</v>
      </c>
    </row>
    <row r="1604" spans="1:16" x14ac:dyDescent="0.2">
      <c r="A1604" s="216">
        <v>1604</v>
      </c>
      <c r="B1604" s="255">
        <v>80.23</v>
      </c>
      <c r="C1604" s="210">
        <f>'soust.uk.JMK př.č.2'!$O$75+'soust.uk.JMK př.č.2'!$P$75</f>
        <v>18172</v>
      </c>
      <c r="D1604" s="210">
        <f>'soust.uk.JMK př.č.2'!$L$75</f>
        <v>72</v>
      </c>
      <c r="E1604" s="210">
        <f t="shared" si="72"/>
        <v>3768</v>
      </c>
      <c r="F1604" s="210">
        <f t="shared" si="73"/>
        <v>2718</v>
      </c>
      <c r="G1604" s="248"/>
      <c r="H1604" s="249"/>
      <c r="I1604" s="262"/>
      <c r="J1604" s="262"/>
      <c r="K1604" s="217"/>
      <c r="L1604" s="220"/>
      <c r="M1604" s="220"/>
      <c r="N1604" s="220"/>
      <c r="O1604" s="220"/>
      <c r="P1604" s="210">
        <f t="shared" si="74"/>
        <v>978</v>
      </c>
    </row>
    <row r="1605" spans="1:16" x14ac:dyDescent="0.2">
      <c r="A1605" s="216">
        <v>1605</v>
      </c>
      <c r="B1605" s="255">
        <v>80.239999999999995</v>
      </c>
      <c r="C1605" s="210">
        <f>'soust.uk.JMK př.č.2'!$O$75+'soust.uk.JMK př.č.2'!$P$75</f>
        <v>18172</v>
      </c>
      <c r="D1605" s="210">
        <f>'soust.uk.JMK př.č.2'!$L$75</f>
        <v>72</v>
      </c>
      <c r="E1605" s="210">
        <f t="shared" si="72"/>
        <v>3768</v>
      </c>
      <c r="F1605" s="210">
        <f t="shared" si="73"/>
        <v>2718</v>
      </c>
      <c r="G1605" s="248"/>
      <c r="H1605" s="249"/>
      <c r="I1605" s="262"/>
      <c r="J1605" s="262"/>
      <c r="K1605" s="217"/>
      <c r="L1605" s="220"/>
      <c r="M1605" s="220"/>
      <c r="N1605" s="220"/>
      <c r="O1605" s="220"/>
      <c r="P1605" s="210">
        <f t="shared" si="74"/>
        <v>978</v>
      </c>
    </row>
    <row r="1606" spans="1:16" x14ac:dyDescent="0.2">
      <c r="A1606" s="216">
        <v>1606</v>
      </c>
      <c r="B1606" s="255">
        <v>80.239999999999995</v>
      </c>
      <c r="C1606" s="210">
        <f>'soust.uk.JMK př.č.2'!$O$75+'soust.uk.JMK př.č.2'!$P$75</f>
        <v>18172</v>
      </c>
      <c r="D1606" s="210">
        <f>'soust.uk.JMK př.č.2'!$L$75</f>
        <v>72</v>
      </c>
      <c r="E1606" s="210">
        <f t="shared" si="72"/>
        <v>3768</v>
      </c>
      <c r="F1606" s="210">
        <f t="shared" si="73"/>
        <v>2718</v>
      </c>
      <c r="G1606" s="248"/>
      <c r="H1606" s="249"/>
      <c r="I1606" s="262"/>
      <c r="J1606" s="262"/>
      <c r="K1606" s="217"/>
      <c r="L1606" s="220"/>
      <c r="M1606" s="220"/>
      <c r="N1606" s="220"/>
      <c r="O1606" s="220"/>
      <c r="P1606" s="210">
        <f t="shared" si="74"/>
        <v>978</v>
      </c>
    </row>
    <row r="1607" spans="1:16" x14ac:dyDescent="0.2">
      <c r="A1607" s="216">
        <v>1607</v>
      </c>
      <c r="B1607" s="255">
        <v>80.239999999999995</v>
      </c>
      <c r="C1607" s="210">
        <f>'soust.uk.JMK př.č.2'!$O$75+'soust.uk.JMK př.č.2'!$P$75</f>
        <v>18172</v>
      </c>
      <c r="D1607" s="210">
        <f>'soust.uk.JMK př.č.2'!$L$75</f>
        <v>72</v>
      </c>
      <c r="E1607" s="210">
        <f t="shared" si="72"/>
        <v>3768</v>
      </c>
      <c r="F1607" s="210">
        <f t="shared" si="73"/>
        <v>2718</v>
      </c>
      <c r="G1607" s="248"/>
      <c r="H1607" s="249"/>
      <c r="I1607" s="262"/>
      <c r="J1607" s="262"/>
      <c r="K1607" s="217"/>
      <c r="L1607" s="220"/>
      <c r="M1607" s="220"/>
      <c r="N1607" s="220"/>
      <c r="O1607" s="220"/>
      <c r="P1607" s="210">
        <f t="shared" si="74"/>
        <v>978</v>
      </c>
    </row>
    <row r="1608" spans="1:16" x14ac:dyDescent="0.2">
      <c r="A1608" s="216">
        <v>1608</v>
      </c>
      <c r="B1608" s="255">
        <v>80.25</v>
      </c>
      <c r="C1608" s="210">
        <f>'soust.uk.JMK př.č.2'!$O$75+'soust.uk.JMK př.č.2'!$P$75</f>
        <v>18172</v>
      </c>
      <c r="D1608" s="210">
        <f>'soust.uk.JMK př.č.2'!$L$75</f>
        <v>72</v>
      </c>
      <c r="E1608" s="210">
        <f t="shared" si="72"/>
        <v>3767</v>
      </c>
      <c r="F1608" s="210">
        <f t="shared" si="73"/>
        <v>2717</v>
      </c>
      <c r="G1608" s="248"/>
      <c r="H1608" s="249"/>
      <c r="I1608" s="262"/>
      <c r="J1608" s="262"/>
      <c r="K1608" s="217"/>
      <c r="L1608" s="220"/>
      <c r="M1608" s="220"/>
      <c r="N1608" s="220"/>
      <c r="O1608" s="220"/>
      <c r="P1608" s="210">
        <f t="shared" si="74"/>
        <v>978</v>
      </c>
    </row>
    <row r="1609" spans="1:16" x14ac:dyDescent="0.2">
      <c r="A1609" s="216">
        <v>1609</v>
      </c>
      <c r="B1609" s="255">
        <v>80.25</v>
      </c>
      <c r="C1609" s="210">
        <f>'soust.uk.JMK př.č.2'!$O$75+'soust.uk.JMK př.č.2'!$P$75</f>
        <v>18172</v>
      </c>
      <c r="D1609" s="210">
        <f>'soust.uk.JMK př.č.2'!$L$75</f>
        <v>72</v>
      </c>
      <c r="E1609" s="210">
        <f t="shared" si="72"/>
        <v>3767</v>
      </c>
      <c r="F1609" s="210">
        <f t="shared" si="73"/>
        <v>2717</v>
      </c>
      <c r="G1609" s="248"/>
      <c r="H1609" s="249"/>
      <c r="I1609" s="262"/>
      <c r="J1609" s="262"/>
      <c r="K1609" s="217"/>
      <c r="L1609" s="220"/>
      <c r="M1609" s="220"/>
      <c r="N1609" s="220"/>
      <c r="O1609" s="220"/>
      <c r="P1609" s="210">
        <f t="shared" si="74"/>
        <v>978</v>
      </c>
    </row>
    <row r="1610" spans="1:16" x14ac:dyDescent="0.2">
      <c r="A1610" s="216">
        <v>1610</v>
      </c>
      <c r="B1610" s="255">
        <v>80.25</v>
      </c>
      <c r="C1610" s="210">
        <f>'soust.uk.JMK př.č.2'!$O$75+'soust.uk.JMK př.č.2'!$P$75</f>
        <v>18172</v>
      </c>
      <c r="D1610" s="210">
        <f>'soust.uk.JMK př.č.2'!$L$75</f>
        <v>72</v>
      </c>
      <c r="E1610" s="210">
        <f t="shared" si="72"/>
        <v>3767</v>
      </c>
      <c r="F1610" s="210">
        <f t="shared" si="73"/>
        <v>2717</v>
      </c>
      <c r="G1610" s="248"/>
      <c r="H1610" s="249"/>
      <c r="I1610" s="262"/>
      <c r="J1610" s="262"/>
      <c r="K1610" s="217"/>
      <c r="L1610" s="220"/>
      <c r="M1610" s="220"/>
      <c r="N1610" s="220"/>
      <c r="O1610" s="220"/>
      <c r="P1610" s="210">
        <f t="shared" si="74"/>
        <v>978</v>
      </c>
    </row>
    <row r="1611" spans="1:16" x14ac:dyDescent="0.2">
      <c r="A1611" s="216">
        <v>1611</v>
      </c>
      <c r="B1611" s="255">
        <v>80.260000000000005</v>
      </c>
      <c r="C1611" s="210">
        <f>'soust.uk.JMK př.č.2'!$O$75+'soust.uk.JMK př.č.2'!$P$75</f>
        <v>18172</v>
      </c>
      <c r="D1611" s="210">
        <f>'soust.uk.JMK př.č.2'!$L$75</f>
        <v>72</v>
      </c>
      <c r="E1611" s="210">
        <f t="shared" si="72"/>
        <v>3767</v>
      </c>
      <c r="F1611" s="210">
        <f t="shared" si="73"/>
        <v>2717</v>
      </c>
      <c r="G1611" s="248"/>
      <c r="H1611" s="249"/>
      <c r="I1611" s="262"/>
      <c r="J1611" s="262"/>
      <c r="K1611" s="217"/>
      <c r="L1611" s="220"/>
      <c r="M1611" s="220"/>
      <c r="N1611" s="220"/>
      <c r="O1611" s="220"/>
      <c r="P1611" s="210">
        <f t="shared" si="74"/>
        <v>978</v>
      </c>
    </row>
    <row r="1612" spans="1:16" x14ac:dyDescent="0.2">
      <c r="A1612" s="216">
        <v>1612</v>
      </c>
      <c r="B1612" s="255">
        <v>80.260000000000005</v>
      </c>
      <c r="C1612" s="210">
        <f>'soust.uk.JMK př.č.2'!$O$75+'soust.uk.JMK př.č.2'!$P$75</f>
        <v>18172</v>
      </c>
      <c r="D1612" s="210">
        <f>'soust.uk.JMK př.č.2'!$L$75</f>
        <v>72</v>
      </c>
      <c r="E1612" s="210">
        <f t="shared" si="72"/>
        <v>3767</v>
      </c>
      <c r="F1612" s="210">
        <f t="shared" si="73"/>
        <v>2717</v>
      </c>
      <c r="G1612" s="248"/>
      <c r="H1612" s="249"/>
      <c r="I1612" s="262"/>
      <c r="J1612" s="262"/>
      <c r="K1612" s="217"/>
      <c r="L1612" s="220"/>
      <c r="M1612" s="220"/>
      <c r="N1612" s="220"/>
      <c r="O1612" s="220"/>
      <c r="P1612" s="210">
        <f t="shared" si="74"/>
        <v>978</v>
      </c>
    </row>
    <row r="1613" spans="1:16" x14ac:dyDescent="0.2">
      <c r="A1613" s="216">
        <v>1613</v>
      </c>
      <c r="B1613" s="255">
        <v>80.260000000000005</v>
      </c>
      <c r="C1613" s="210">
        <f>'soust.uk.JMK př.č.2'!$O$75+'soust.uk.JMK př.č.2'!$P$75</f>
        <v>18172</v>
      </c>
      <c r="D1613" s="210">
        <f>'soust.uk.JMK př.č.2'!$L$75</f>
        <v>72</v>
      </c>
      <c r="E1613" s="210">
        <f t="shared" si="72"/>
        <v>3767</v>
      </c>
      <c r="F1613" s="210">
        <f t="shared" si="73"/>
        <v>2717</v>
      </c>
      <c r="G1613" s="248"/>
      <c r="H1613" s="249"/>
      <c r="I1613" s="262"/>
      <c r="J1613" s="262"/>
      <c r="K1613" s="217"/>
      <c r="L1613" s="220"/>
      <c r="M1613" s="220"/>
      <c r="N1613" s="220"/>
      <c r="O1613" s="220"/>
      <c r="P1613" s="210">
        <f t="shared" si="74"/>
        <v>978</v>
      </c>
    </row>
    <row r="1614" spans="1:16" x14ac:dyDescent="0.2">
      <c r="A1614" s="216">
        <v>1614</v>
      </c>
      <c r="B1614" s="255">
        <v>80.27</v>
      </c>
      <c r="C1614" s="210">
        <f>'soust.uk.JMK př.č.2'!$O$75+'soust.uk.JMK př.č.2'!$P$75</f>
        <v>18172</v>
      </c>
      <c r="D1614" s="210">
        <f>'soust.uk.JMK př.č.2'!$L$75</f>
        <v>72</v>
      </c>
      <c r="E1614" s="210">
        <f t="shared" ref="E1614:E1677" si="75">SUM(F1614,P1614,D1614)</f>
        <v>3767</v>
      </c>
      <c r="F1614" s="210">
        <f t="shared" si="73"/>
        <v>2717</v>
      </c>
      <c r="G1614" s="248"/>
      <c r="H1614" s="249"/>
      <c r="I1614" s="262"/>
      <c r="J1614" s="262"/>
      <c r="K1614" s="217"/>
      <c r="L1614" s="220"/>
      <c r="M1614" s="220"/>
      <c r="N1614" s="220"/>
      <c r="O1614" s="220"/>
      <c r="P1614" s="210">
        <f t="shared" si="74"/>
        <v>978</v>
      </c>
    </row>
    <row r="1615" spans="1:16" x14ac:dyDescent="0.2">
      <c r="A1615" s="216">
        <v>1615</v>
      </c>
      <c r="B1615" s="255">
        <v>80.27</v>
      </c>
      <c r="C1615" s="210">
        <f>'soust.uk.JMK př.č.2'!$O$75+'soust.uk.JMK př.č.2'!$P$75</f>
        <v>18172</v>
      </c>
      <c r="D1615" s="210">
        <f>'soust.uk.JMK př.č.2'!$L$75</f>
        <v>72</v>
      </c>
      <c r="E1615" s="210">
        <f t="shared" si="75"/>
        <v>3767</v>
      </c>
      <c r="F1615" s="210">
        <f t="shared" ref="F1615:F1678" si="76">ROUND(1/B1615*C1615*12,0)</f>
        <v>2717</v>
      </c>
      <c r="G1615" s="248"/>
      <c r="H1615" s="249"/>
      <c r="I1615" s="262"/>
      <c r="J1615" s="262"/>
      <c r="K1615" s="217"/>
      <c r="L1615" s="220"/>
      <c r="M1615" s="220"/>
      <c r="N1615" s="220"/>
      <c r="O1615" s="220"/>
      <c r="P1615" s="210">
        <f t="shared" ref="P1615:P1678" si="77">ROUND((F1615*36%),0)</f>
        <v>978</v>
      </c>
    </row>
    <row r="1616" spans="1:16" x14ac:dyDescent="0.2">
      <c r="A1616" s="216">
        <v>1616</v>
      </c>
      <c r="B1616" s="255">
        <v>80.27</v>
      </c>
      <c r="C1616" s="210">
        <f>'soust.uk.JMK př.č.2'!$O$75+'soust.uk.JMK př.č.2'!$P$75</f>
        <v>18172</v>
      </c>
      <c r="D1616" s="210">
        <f>'soust.uk.JMK př.č.2'!$L$75</f>
        <v>72</v>
      </c>
      <c r="E1616" s="210">
        <f t="shared" si="75"/>
        <v>3767</v>
      </c>
      <c r="F1616" s="210">
        <f t="shared" si="76"/>
        <v>2717</v>
      </c>
      <c r="G1616" s="248"/>
      <c r="H1616" s="249"/>
      <c r="I1616" s="262"/>
      <c r="J1616" s="262"/>
      <c r="K1616" s="217"/>
      <c r="L1616" s="220"/>
      <c r="M1616" s="220"/>
      <c r="N1616" s="220"/>
      <c r="O1616" s="220"/>
      <c r="P1616" s="210">
        <f t="shared" si="77"/>
        <v>978</v>
      </c>
    </row>
    <row r="1617" spans="1:16" x14ac:dyDescent="0.2">
      <c r="A1617" s="216">
        <v>1617</v>
      </c>
      <c r="B1617" s="255">
        <v>80.28</v>
      </c>
      <c r="C1617" s="210">
        <f>'soust.uk.JMK př.č.2'!$O$75+'soust.uk.JMK př.č.2'!$P$75</f>
        <v>18172</v>
      </c>
      <c r="D1617" s="210">
        <f>'soust.uk.JMK př.č.2'!$L$75</f>
        <v>72</v>
      </c>
      <c r="E1617" s="210">
        <f t="shared" si="75"/>
        <v>3766</v>
      </c>
      <c r="F1617" s="210">
        <f t="shared" si="76"/>
        <v>2716</v>
      </c>
      <c r="G1617" s="248"/>
      <c r="H1617" s="249"/>
      <c r="I1617" s="262"/>
      <c r="J1617" s="262"/>
      <c r="K1617" s="217"/>
      <c r="L1617" s="220"/>
      <c r="M1617" s="220"/>
      <c r="N1617" s="220"/>
      <c r="O1617" s="220"/>
      <c r="P1617" s="210">
        <f t="shared" si="77"/>
        <v>978</v>
      </c>
    </row>
    <row r="1618" spans="1:16" x14ac:dyDescent="0.2">
      <c r="A1618" s="216">
        <v>1618</v>
      </c>
      <c r="B1618" s="255">
        <v>80.28</v>
      </c>
      <c r="C1618" s="210">
        <f>'soust.uk.JMK př.č.2'!$O$75+'soust.uk.JMK př.č.2'!$P$75</f>
        <v>18172</v>
      </c>
      <c r="D1618" s="210">
        <f>'soust.uk.JMK př.č.2'!$L$75</f>
        <v>72</v>
      </c>
      <c r="E1618" s="210">
        <f t="shared" si="75"/>
        <v>3766</v>
      </c>
      <c r="F1618" s="210">
        <f t="shared" si="76"/>
        <v>2716</v>
      </c>
      <c r="G1618" s="248"/>
      <c r="H1618" s="249"/>
      <c r="I1618" s="262"/>
      <c r="J1618" s="262"/>
      <c r="K1618" s="217"/>
      <c r="L1618" s="220"/>
      <c r="M1618" s="220"/>
      <c r="N1618" s="220"/>
      <c r="O1618" s="220"/>
      <c r="P1618" s="210">
        <f t="shared" si="77"/>
        <v>978</v>
      </c>
    </row>
    <row r="1619" spans="1:16" x14ac:dyDescent="0.2">
      <c r="A1619" s="216">
        <v>1619</v>
      </c>
      <c r="B1619" s="255">
        <v>80.28</v>
      </c>
      <c r="C1619" s="210">
        <f>'soust.uk.JMK př.č.2'!$O$75+'soust.uk.JMK př.č.2'!$P$75</f>
        <v>18172</v>
      </c>
      <c r="D1619" s="210">
        <f>'soust.uk.JMK př.č.2'!$L$75</f>
        <v>72</v>
      </c>
      <c r="E1619" s="210">
        <f t="shared" si="75"/>
        <v>3766</v>
      </c>
      <c r="F1619" s="210">
        <f t="shared" si="76"/>
        <v>2716</v>
      </c>
      <c r="G1619" s="248"/>
      <c r="H1619" s="249"/>
      <c r="I1619" s="262"/>
      <c r="J1619" s="262"/>
      <c r="K1619" s="217"/>
      <c r="L1619" s="220"/>
      <c r="M1619" s="220"/>
      <c r="N1619" s="220"/>
      <c r="O1619" s="220"/>
      <c r="P1619" s="210">
        <f t="shared" si="77"/>
        <v>978</v>
      </c>
    </row>
    <row r="1620" spans="1:16" x14ac:dyDescent="0.2">
      <c r="A1620" s="216">
        <v>1620</v>
      </c>
      <c r="B1620" s="255">
        <v>80.290000000000006</v>
      </c>
      <c r="C1620" s="210">
        <f>'soust.uk.JMK př.č.2'!$O$75+'soust.uk.JMK př.č.2'!$P$75</f>
        <v>18172</v>
      </c>
      <c r="D1620" s="210">
        <f>'soust.uk.JMK př.č.2'!$L$75</f>
        <v>72</v>
      </c>
      <c r="E1620" s="210">
        <f t="shared" si="75"/>
        <v>3766</v>
      </c>
      <c r="F1620" s="210">
        <f t="shared" si="76"/>
        <v>2716</v>
      </c>
      <c r="G1620" s="248"/>
      <c r="H1620" s="249"/>
      <c r="I1620" s="262"/>
      <c r="J1620" s="262"/>
      <c r="K1620" s="217"/>
      <c r="L1620" s="220"/>
      <c r="M1620" s="220"/>
      <c r="N1620" s="220"/>
      <c r="O1620" s="220"/>
      <c r="P1620" s="210">
        <f t="shared" si="77"/>
        <v>978</v>
      </c>
    </row>
    <row r="1621" spans="1:16" x14ac:dyDescent="0.2">
      <c r="A1621" s="216">
        <v>1621</v>
      </c>
      <c r="B1621" s="255">
        <v>80.290000000000006</v>
      </c>
      <c r="C1621" s="210">
        <f>'soust.uk.JMK př.č.2'!$O$75+'soust.uk.JMK př.č.2'!$P$75</f>
        <v>18172</v>
      </c>
      <c r="D1621" s="210">
        <f>'soust.uk.JMK př.č.2'!$L$75</f>
        <v>72</v>
      </c>
      <c r="E1621" s="210">
        <f t="shared" si="75"/>
        <v>3766</v>
      </c>
      <c r="F1621" s="210">
        <f t="shared" si="76"/>
        <v>2716</v>
      </c>
      <c r="G1621" s="248"/>
      <c r="H1621" s="249"/>
      <c r="I1621" s="262"/>
      <c r="J1621" s="262"/>
      <c r="K1621" s="217"/>
      <c r="L1621" s="220"/>
      <c r="M1621" s="220"/>
      <c r="N1621" s="220"/>
      <c r="O1621" s="220"/>
      <c r="P1621" s="210">
        <f t="shared" si="77"/>
        <v>978</v>
      </c>
    </row>
    <row r="1622" spans="1:16" x14ac:dyDescent="0.2">
      <c r="A1622" s="216">
        <v>1622</v>
      </c>
      <c r="B1622" s="255">
        <v>80.290000000000006</v>
      </c>
      <c r="C1622" s="210">
        <f>'soust.uk.JMK př.č.2'!$O$75+'soust.uk.JMK př.č.2'!$P$75</f>
        <v>18172</v>
      </c>
      <c r="D1622" s="210">
        <f>'soust.uk.JMK př.č.2'!$L$75</f>
        <v>72</v>
      </c>
      <c r="E1622" s="210">
        <f t="shared" si="75"/>
        <v>3766</v>
      </c>
      <c r="F1622" s="210">
        <f t="shared" si="76"/>
        <v>2716</v>
      </c>
      <c r="G1622" s="248"/>
      <c r="H1622" s="249"/>
      <c r="I1622" s="262"/>
      <c r="J1622" s="262"/>
      <c r="K1622" s="217"/>
      <c r="L1622" s="220"/>
      <c r="M1622" s="220"/>
      <c r="N1622" s="220"/>
      <c r="O1622" s="220"/>
      <c r="P1622" s="210">
        <f t="shared" si="77"/>
        <v>978</v>
      </c>
    </row>
    <row r="1623" spans="1:16" x14ac:dyDescent="0.2">
      <c r="A1623" s="216">
        <v>1623</v>
      </c>
      <c r="B1623" s="255">
        <v>80.3</v>
      </c>
      <c r="C1623" s="210">
        <f>'soust.uk.JMK př.č.2'!$O$75+'soust.uk.JMK př.č.2'!$P$75</f>
        <v>18172</v>
      </c>
      <c r="D1623" s="210">
        <f>'soust.uk.JMK př.č.2'!$L$75</f>
        <v>72</v>
      </c>
      <c r="E1623" s="210">
        <f t="shared" si="75"/>
        <v>3766</v>
      </c>
      <c r="F1623" s="210">
        <f t="shared" si="76"/>
        <v>2716</v>
      </c>
      <c r="G1623" s="248"/>
      <c r="H1623" s="249"/>
      <c r="I1623" s="262"/>
      <c r="J1623" s="262"/>
      <c r="K1623" s="217"/>
      <c r="L1623" s="220"/>
      <c r="M1623" s="220"/>
      <c r="N1623" s="220"/>
      <c r="O1623" s="220"/>
      <c r="P1623" s="210">
        <f t="shared" si="77"/>
        <v>978</v>
      </c>
    </row>
    <row r="1624" spans="1:16" x14ac:dyDescent="0.2">
      <c r="A1624" s="216">
        <v>1624</v>
      </c>
      <c r="B1624" s="255">
        <v>80.3</v>
      </c>
      <c r="C1624" s="210">
        <f>'soust.uk.JMK př.č.2'!$O$75+'soust.uk.JMK př.č.2'!$P$75</f>
        <v>18172</v>
      </c>
      <c r="D1624" s="210">
        <f>'soust.uk.JMK př.č.2'!$L$75</f>
        <v>72</v>
      </c>
      <c r="E1624" s="210">
        <f t="shared" si="75"/>
        <v>3766</v>
      </c>
      <c r="F1624" s="210">
        <f t="shared" si="76"/>
        <v>2716</v>
      </c>
      <c r="G1624" s="248"/>
      <c r="H1624" s="249"/>
      <c r="I1624" s="262"/>
      <c r="J1624" s="262"/>
      <c r="K1624" s="217"/>
      <c r="L1624" s="220"/>
      <c r="M1624" s="220"/>
      <c r="N1624" s="220"/>
      <c r="O1624" s="220"/>
      <c r="P1624" s="210">
        <f t="shared" si="77"/>
        <v>978</v>
      </c>
    </row>
    <row r="1625" spans="1:16" x14ac:dyDescent="0.2">
      <c r="A1625" s="216">
        <v>1625</v>
      </c>
      <c r="B1625" s="255">
        <v>80.3</v>
      </c>
      <c r="C1625" s="210">
        <f>'soust.uk.JMK př.č.2'!$O$75+'soust.uk.JMK př.č.2'!$P$75</f>
        <v>18172</v>
      </c>
      <c r="D1625" s="210">
        <f>'soust.uk.JMK př.č.2'!$L$75</f>
        <v>72</v>
      </c>
      <c r="E1625" s="210">
        <f t="shared" si="75"/>
        <v>3766</v>
      </c>
      <c r="F1625" s="210">
        <f t="shared" si="76"/>
        <v>2716</v>
      </c>
      <c r="G1625" s="248"/>
      <c r="H1625" s="249"/>
      <c r="I1625" s="262"/>
      <c r="J1625" s="262"/>
      <c r="K1625" s="217"/>
      <c r="L1625" s="220"/>
      <c r="M1625" s="220"/>
      <c r="N1625" s="220"/>
      <c r="O1625" s="220"/>
      <c r="P1625" s="210">
        <f t="shared" si="77"/>
        <v>978</v>
      </c>
    </row>
    <row r="1626" spans="1:16" x14ac:dyDescent="0.2">
      <c r="A1626" s="216">
        <v>1626</v>
      </c>
      <c r="B1626" s="255">
        <v>80.31</v>
      </c>
      <c r="C1626" s="210">
        <f>'soust.uk.JMK př.č.2'!$O$75+'soust.uk.JMK př.č.2'!$P$75</f>
        <v>18172</v>
      </c>
      <c r="D1626" s="210">
        <f>'soust.uk.JMK př.č.2'!$L$75</f>
        <v>72</v>
      </c>
      <c r="E1626" s="210">
        <f t="shared" si="75"/>
        <v>3764</v>
      </c>
      <c r="F1626" s="210">
        <f t="shared" si="76"/>
        <v>2715</v>
      </c>
      <c r="G1626" s="248"/>
      <c r="H1626" s="249"/>
      <c r="I1626" s="262"/>
      <c r="J1626" s="262"/>
      <c r="K1626" s="217"/>
      <c r="L1626" s="220"/>
      <c r="M1626" s="220"/>
      <c r="N1626" s="220"/>
      <c r="O1626" s="220"/>
      <c r="P1626" s="210">
        <f t="shared" si="77"/>
        <v>977</v>
      </c>
    </row>
    <row r="1627" spans="1:16" x14ac:dyDescent="0.2">
      <c r="A1627" s="216">
        <v>1627</v>
      </c>
      <c r="B1627" s="255">
        <v>80.31</v>
      </c>
      <c r="C1627" s="210">
        <f>'soust.uk.JMK př.č.2'!$O$75+'soust.uk.JMK př.č.2'!$P$75</f>
        <v>18172</v>
      </c>
      <c r="D1627" s="210">
        <f>'soust.uk.JMK př.č.2'!$L$75</f>
        <v>72</v>
      </c>
      <c r="E1627" s="210">
        <f t="shared" si="75"/>
        <v>3764</v>
      </c>
      <c r="F1627" s="210">
        <f t="shared" si="76"/>
        <v>2715</v>
      </c>
      <c r="G1627" s="248"/>
      <c r="H1627" s="249"/>
      <c r="I1627" s="262"/>
      <c r="J1627" s="262"/>
      <c r="K1627" s="217"/>
      <c r="L1627" s="220"/>
      <c r="M1627" s="220"/>
      <c r="N1627" s="220"/>
      <c r="O1627" s="220"/>
      <c r="P1627" s="210">
        <f t="shared" si="77"/>
        <v>977</v>
      </c>
    </row>
    <row r="1628" spans="1:16" x14ac:dyDescent="0.2">
      <c r="A1628" s="216">
        <v>1628</v>
      </c>
      <c r="B1628" s="255">
        <v>80.31</v>
      </c>
      <c r="C1628" s="210">
        <f>'soust.uk.JMK př.č.2'!$O$75+'soust.uk.JMK př.č.2'!$P$75</f>
        <v>18172</v>
      </c>
      <c r="D1628" s="210">
        <f>'soust.uk.JMK př.č.2'!$L$75</f>
        <v>72</v>
      </c>
      <c r="E1628" s="210">
        <f t="shared" si="75"/>
        <v>3764</v>
      </c>
      <c r="F1628" s="210">
        <f t="shared" si="76"/>
        <v>2715</v>
      </c>
      <c r="G1628" s="248"/>
      <c r="H1628" s="249"/>
      <c r="I1628" s="262"/>
      <c r="J1628" s="262"/>
      <c r="K1628" s="217"/>
      <c r="L1628" s="220"/>
      <c r="M1628" s="220"/>
      <c r="N1628" s="220"/>
      <c r="O1628" s="220"/>
      <c r="P1628" s="210">
        <f t="shared" si="77"/>
        <v>977</v>
      </c>
    </row>
    <row r="1629" spans="1:16" x14ac:dyDescent="0.2">
      <c r="A1629" s="216">
        <v>1629</v>
      </c>
      <c r="B1629" s="255">
        <v>80.319999999999993</v>
      </c>
      <c r="C1629" s="210">
        <f>'soust.uk.JMK př.č.2'!$O$75+'soust.uk.JMK př.č.2'!$P$75</f>
        <v>18172</v>
      </c>
      <c r="D1629" s="210">
        <f>'soust.uk.JMK př.č.2'!$L$75</f>
        <v>72</v>
      </c>
      <c r="E1629" s="210">
        <f t="shared" si="75"/>
        <v>3764</v>
      </c>
      <c r="F1629" s="210">
        <f t="shared" si="76"/>
        <v>2715</v>
      </c>
      <c r="G1629" s="248"/>
      <c r="H1629" s="249"/>
      <c r="I1629" s="262"/>
      <c r="J1629" s="262"/>
      <c r="K1629" s="217"/>
      <c r="L1629" s="220"/>
      <c r="M1629" s="220"/>
      <c r="N1629" s="220"/>
      <c r="O1629" s="220"/>
      <c r="P1629" s="210">
        <f t="shared" si="77"/>
        <v>977</v>
      </c>
    </row>
    <row r="1630" spans="1:16" x14ac:dyDescent="0.2">
      <c r="A1630" s="216">
        <v>1630</v>
      </c>
      <c r="B1630" s="255">
        <v>80.319999999999993</v>
      </c>
      <c r="C1630" s="210">
        <f>'soust.uk.JMK př.č.2'!$O$75+'soust.uk.JMK př.č.2'!$P$75</f>
        <v>18172</v>
      </c>
      <c r="D1630" s="210">
        <f>'soust.uk.JMK př.č.2'!$L$75</f>
        <v>72</v>
      </c>
      <c r="E1630" s="210">
        <f t="shared" si="75"/>
        <v>3764</v>
      </c>
      <c r="F1630" s="210">
        <f t="shared" si="76"/>
        <v>2715</v>
      </c>
      <c r="G1630" s="248"/>
      <c r="H1630" s="249"/>
      <c r="I1630" s="262"/>
      <c r="J1630" s="262"/>
      <c r="K1630" s="217"/>
      <c r="L1630" s="220"/>
      <c r="M1630" s="220"/>
      <c r="N1630" s="220"/>
      <c r="O1630" s="220"/>
      <c r="P1630" s="210">
        <f t="shared" si="77"/>
        <v>977</v>
      </c>
    </row>
    <row r="1631" spans="1:16" x14ac:dyDescent="0.2">
      <c r="A1631" s="216">
        <v>1631</v>
      </c>
      <c r="B1631" s="255">
        <v>80.319999999999993</v>
      </c>
      <c r="C1631" s="210">
        <f>'soust.uk.JMK př.č.2'!$O$75+'soust.uk.JMK př.č.2'!$P$75</f>
        <v>18172</v>
      </c>
      <c r="D1631" s="210">
        <f>'soust.uk.JMK př.č.2'!$L$75</f>
        <v>72</v>
      </c>
      <c r="E1631" s="210">
        <f t="shared" si="75"/>
        <v>3764</v>
      </c>
      <c r="F1631" s="210">
        <f t="shared" si="76"/>
        <v>2715</v>
      </c>
      <c r="G1631" s="248"/>
      <c r="H1631" s="249"/>
      <c r="I1631" s="262"/>
      <c r="J1631" s="262"/>
      <c r="K1631" s="217"/>
      <c r="L1631" s="220"/>
      <c r="M1631" s="220"/>
      <c r="N1631" s="220"/>
      <c r="O1631" s="220"/>
      <c r="P1631" s="210">
        <f t="shared" si="77"/>
        <v>977</v>
      </c>
    </row>
    <row r="1632" spans="1:16" x14ac:dyDescent="0.2">
      <c r="A1632" s="216">
        <v>1632</v>
      </c>
      <c r="B1632" s="255">
        <v>80.319999999999993</v>
      </c>
      <c r="C1632" s="210">
        <f>'soust.uk.JMK př.č.2'!$O$75+'soust.uk.JMK př.č.2'!$P$75</f>
        <v>18172</v>
      </c>
      <c r="D1632" s="210">
        <f>'soust.uk.JMK př.č.2'!$L$75</f>
        <v>72</v>
      </c>
      <c r="E1632" s="210">
        <f t="shared" si="75"/>
        <v>3764</v>
      </c>
      <c r="F1632" s="210">
        <f t="shared" si="76"/>
        <v>2715</v>
      </c>
      <c r="G1632" s="248"/>
      <c r="H1632" s="249"/>
      <c r="I1632" s="262"/>
      <c r="J1632" s="262"/>
      <c r="K1632" s="217"/>
      <c r="L1632" s="220"/>
      <c r="M1632" s="220"/>
      <c r="N1632" s="220"/>
      <c r="O1632" s="220"/>
      <c r="P1632" s="210">
        <f t="shared" si="77"/>
        <v>977</v>
      </c>
    </row>
    <row r="1633" spans="1:16" x14ac:dyDescent="0.2">
      <c r="A1633" s="216">
        <v>1633</v>
      </c>
      <c r="B1633" s="255">
        <v>80.33</v>
      </c>
      <c r="C1633" s="210">
        <f>'soust.uk.JMK př.č.2'!$O$75+'soust.uk.JMK př.č.2'!$P$75</f>
        <v>18172</v>
      </c>
      <c r="D1633" s="210">
        <f>'soust.uk.JMK př.č.2'!$L$75</f>
        <v>72</v>
      </c>
      <c r="E1633" s="210">
        <f t="shared" si="75"/>
        <v>3764</v>
      </c>
      <c r="F1633" s="210">
        <f t="shared" si="76"/>
        <v>2715</v>
      </c>
      <c r="G1633" s="248"/>
      <c r="H1633" s="249"/>
      <c r="I1633" s="262"/>
      <c r="J1633" s="262"/>
      <c r="K1633" s="217"/>
      <c r="L1633" s="220"/>
      <c r="M1633" s="220"/>
      <c r="N1633" s="220"/>
      <c r="O1633" s="220"/>
      <c r="P1633" s="210">
        <f t="shared" si="77"/>
        <v>977</v>
      </c>
    </row>
    <row r="1634" spans="1:16" x14ac:dyDescent="0.2">
      <c r="A1634" s="216">
        <v>1634</v>
      </c>
      <c r="B1634" s="255">
        <v>80.33</v>
      </c>
      <c r="C1634" s="210">
        <f>'soust.uk.JMK př.č.2'!$O$75+'soust.uk.JMK př.č.2'!$P$75</f>
        <v>18172</v>
      </c>
      <c r="D1634" s="210">
        <f>'soust.uk.JMK př.č.2'!$L$75</f>
        <v>72</v>
      </c>
      <c r="E1634" s="210">
        <f t="shared" si="75"/>
        <v>3764</v>
      </c>
      <c r="F1634" s="210">
        <f t="shared" si="76"/>
        <v>2715</v>
      </c>
      <c r="G1634" s="248"/>
      <c r="H1634" s="249"/>
      <c r="I1634" s="262"/>
      <c r="J1634" s="262"/>
      <c r="K1634" s="217"/>
      <c r="L1634" s="220"/>
      <c r="M1634" s="220"/>
      <c r="N1634" s="220"/>
      <c r="O1634" s="220"/>
      <c r="P1634" s="210">
        <f t="shared" si="77"/>
        <v>977</v>
      </c>
    </row>
    <row r="1635" spans="1:16" x14ac:dyDescent="0.2">
      <c r="A1635" s="216">
        <v>1635</v>
      </c>
      <c r="B1635" s="255">
        <v>80.33</v>
      </c>
      <c r="C1635" s="210">
        <f>'soust.uk.JMK př.č.2'!$O$75+'soust.uk.JMK př.č.2'!$P$75</f>
        <v>18172</v>
      </c>
      <c r="D1635" s="210">
        <f>'soust.uk.JMK př.č.2'!$L$75</f>
        <v>72</v>
      </c>
      <c r="E1635" s="210">
        <f t="shared" si="75"/>
        <v>3764</v>
      </c>
      <c r="F1635" s="210">
        <f t="shared" si="76"/>
        <v>2715</v>
      </c>
      <c r="G1635" s="248"/>
      <c r="H1635" s="249"/>
      <c r="I1635" s="262"/>
      <c r="J1635" s="262"/>
      <c r="K1635" s="217"/>
      <c r="L1635" s="220"/>
      <c r="M1635" s="220"/>
      <c r="N1635" s="220"/>
      <c r="O1635" s="220"/>
      <c r="P1635" s="210">
        <f t="shared" si="77"/>
        <v>977</v>
      </c>
    </row>
    <row r="1636" spans="1:16" x14ac:dyDescent="0.2">
      <c r="A1636" s="216">
        <v>1636</v>
      </c>
      <c r="B1636" s="255">
        <v>80.34</v>
      </c>
      <c r="C1636" s="210">
        <f>'soust.uk.JMK př.č.2'!$O$75+'soust.uk.JMK př.č.2'!$P$75</f>
        <v>18172</v>
      </c>
      <c r="D1636" s="210">
        <f>'soust.uk.JMK př.č.2'!$L$75</f>
        <v>72</v>
      </c>
      <c r="E1636" s="210">
        <f t="shared" si="75"/>
        <v>3763</v>
      </c>
      <c r="F1636" s="210">
        <f t="shared" si="76"/>
        <v>2714</v>
      </c>
      <c r="G1636" s="248"/>
      <c r="H1636" s="249"/>
      <c r="I1636" s="262"/>
      <c r="J1636" s="262"/>
      <c r="K1636" s="217"/>
      <c r="L1636" s="220"/>
      <c r="M1636" s="220"/>
      <c r="N1636" s="220"/>
      <c r="O1636" s="220"/>
      <c r="P1636" s="210">
        <f t="shared" si="77"/>
        <v>977</v>
      </c>
    </row>
    <row r="1637" spans="1:16" x14ac:dyDescent="0.2">
      <c r="A1637" s="216">
        <v>1637</v>
      </c>
      <c r="B1637" s="255">
        <v>80.34</v>
      </c>
      <c r="C1637" s="210">
        <f>'soust.uk.JMK př.č.2'!$O$75+'soust.uk.JMK př.č.2'!$P$75</f>
        <v>18172</v>
      </c>
      <c r="D1637" s="210">
        <f>'soust.uk.JMK př.č.2'!$L$75</f>
        <v>72</v>
      </c>
      <c r="E1637" s="210">
        <f t="shared" si="75"/>
        <v>3763</v>
      </c>
      <c r="F1637" s="210">
        <f t="shared" si="76"/>
        <v>2714</v>
      </c>
      <c r="G1637" s="248"/>
      <c r="H1637" s="249"/>
      <c r="I1637" s="262"/>
      <c r="J1637" s="262"/>
      <c r="K1637" s="217"/>
      <c r="L1637" s="220"/>
      <c r="M1637" s="220"/>
      <c r="N1637" s="220"/>
      <c r="O1637" s="220"/>
      <c r="P1637" s="210">
        <f t="shared" si="77"/>
        <v>977</v>
      </c>
    </row>
    <row r="1638" spans="1:16" x14ac:dyDescent="0.2">
      <c r="A1638" s="216">
        <v>1638</v>
      </c>
      <c r="B1638" s="255">
        <v>80.34</v>
      </c>
      <c r="C1638" s="210">
        <f>'soust.uk.JMK př.č.2'!$O$75+'soust.uk.JMK př.č.2'!$P$75</f>
        <v>18172</v>
      </c>
      <c r="D1638" s="210">
        <f>'soust.uk.JMK př.č.2'!$L$75</f>
        <v>72</v>
      </c>
      <c r="E1638" s="210">
        <f t="shared" si="75"/>
        <v>3763</v>
      </c>
      <c r="F1638" s="210">
        <f t="shared" si="76"/>
        <v>2714</v>
      </c>
      <c r="G1638" s="248"/>
      <c r="H1638" s="249"/>
      <c r="I1638" s="262"/>
      <c r="J1638" s="262"/>
      <c r="K1638" s="217"/>
      <c r="L1638" s="220"/>
      <c r="M1638" s="220"/>
      <c r="N1638" s="220"/>
      <c r="O1638" s="220"/>
      <c r="P1638" s="210">
        <f t="shared" si="77"/>
        <v>977</v>
      </c>
    </row>
    <row r="1639" spans="1:16" x14ac:dyDescent="0.2">
      <c r="A1639" s="216">
        <v>1639</v>
      </c>
      <c r="B1639" s="255">
        <v>80.349999999999994</v>
      </c>
      <c r="C1639" s="210">
        <f>'soust.uk.JMK př.č.2'!$O$75+'soust.uk.JMK př.č.2'!$P$75</f>
        <v>18172</v>
      </c>
      <c r="D1639" s="210">
        <f>'soust.uk.JMK př.č.2'!$L$75</f>
        <v>72</v>
      </c>
      <c r="E1639" s="210">
        <f t="shared" si="75"/>
        <v>3763</v>
      </c>
      <c r="F1639" s="210">
        <f t="shared" si="76"/>
        <v>2714</v>
      </c>
      <c r="G1639" s="248"/>
      <c r="H1639" s="249"/>
      <c r="I1639" s="262"/>
      <c r="J1639" s="262"/>
      <c r="K1639" s="217"/>
      <c r="L1639" s="220"/>
      <c r="M1639" s="220"/>
      <c r="N1639" s="220"/>
      <c r="O1639" s="220"/>
      <c r="P1639" s="210">
        <f t="shared" si="77"/>
        <v>977</v>
      </c>
    </row>
    <row r="1640" spans="1:16" x14ac:dyDescent="0.2">
      <c r="A1640" s="216">
        <v>1640</v>
      </c>
      <c r="B1640" s="255">
        <v>80.349999999999994</v>
      </c>
      <c r="C1640" s="210">
        <f>'soust.uk.JMK př.č.2'!$O$75+'soust.uk.JMK př.č.2'!$P$75</f>
        <v>18172</v>
      </c>
      <c r="D1640" s="210">
        <f>'soust.uk.JMK př.č.2'!$L$75</f>
        <v>72</v>
      </c>
      <c r="E1640" s="210">
        <f t="shared" si="75"/>
        <v>3763</v>
      </c>
      <c r="F1640" s="210">
        <f t="shared" si="76"/>
        <v>2714</v>
      </c>
      <c r="G1640" s="248"/>
      <c r="H1640" s="249"/>
      <c r="I1640" s="262"/>
      <c r="J1640" s="262"/>
      <c r="K1640" s="217"/>
      <c r="L1640" s="220"/>
      <c r="M1640" s="220"/>
      <c r="N1640" s="220"/>
      <c r="O1640" s="220"/>
      <c r="P1640" s="210">
        <f t="shared" si="77"/>
        <v>977</v>
      </c>
    </row>
    <row r="1641" spans="1:16" x14ac:dyDescent="0.2">
      <c r="A1641" s="216">
        <v>1641</v>
      </c>
      <c r="B1641" s="255">
        <v>80.349999999999994</v>
      </c>
      <c r="C1641" s="210">
        <f>'soust.uk.JMK př.č.2'!$O$75+'soust.uk.JMK př.č.2'!$P$75</f>
        <v>18172</v>
      </c>
      <c r="D1641" s="210">
        <f>'soust.uk.JMK př.č.2'!$L$75</f>
        <v>72</v>
      </c>
      <c r="E1641" s="210">
        <f t="shared" si="75"/>
        <v>3763</v>
      </c>
      <c r="F1641" s="210">
        <f t="shared" si="76"/>
        <v>2714</v>
      </c>
      <c r="G1641" s="248"/>
      <c r="H1641" s="249"/>
      <c r="I1641" s="262"/>
      <c r="J1641" s="262"/>
      <c r="K1641" s="217"/>
      <c r="L1641" s="220"/>
      <c r="M1641" s="220"/>
      <c r="N1641" s="220"/>
      <c r="O1641" s="220"/>
      <c r="P1641" s="210">
        <f t="shared" si="77"/>
        <v>977</v>
      </c>
    </row>
    <row r="1642" spans="1:16" x14ac:dyDescent="0.2">
      <c r="A1642" s="216">
        <v>1642</v>
      </c>
      <c r="B1642" s="255">
        <v>80.349999999999994</v>
      </c>
      <c r="C1642" s="210">
        <f>'soust.uk.JMK př.č.2'!$O$75+'soust.uk.JMK př.č.2'!$P$75</f>
        <v>18172</v>
      </c>
      <c r="D1642" s="210">
        <f>'soust.uk.JMK př.č.2'!$L$75</f>
        <v>72</v>
      </c>
      <c r="E1642" s="210">
        <f t="shared" si="75"/>
        <v>3763</v>
      </c>
      <c r="F1642" s="210">
        <f t="shared" si="76"/>
        <v>2714</v>
      </c>
      <c r="G1642" s="248"/>
      <c r="H1642" s="249"/>
      <c r="I1642" s="262"/>
      <c r="J1642" s="262"/>
      <c r="K1642" s="217"/>
      <c r="L1642" s="220"/>
      <c r="M1642" s="220"/>
      <c r="N1642" s="220"/>
      <c r="O1642" s="220"/>
      <c r="P1642" s="210">
        <f t="shared" si="77"/>
        <v>977</v>
      </c>
    </row>
    <row r="1643" spans="1:16" x14ac:dyDescent="0.2">
      <c r="A1643" s="216">
        <v>1643</v>
      </c>
      <c r="B1643" s="255">
        <v>80.36</v>
      </c>
      <c r="C1643" s="210">
        <f>'soust.uk.JMK př.č.2'!$O$75+'soust.uk.JMK př.č.2'!$P$75</f>
        <v>18172</v>
      </c>
      <c r="D1643" s="210">
        <f>'soust.uk.JMK př.č.2'!$L$75</f>
        <v>72</v>
      </c>
      <c r="E1643" s="210">
        <f t="shared" si="75"/>
        <v>3763</v>
      </c>
      <c r="F1643" s="210">
        <f t="shared" si="76"/>
        <v>2714</v>
      </c>
      <c r="G1643" s="248"/>
      <c r="H1643" s="249"/>
      <c r="I1643" s="262"/>
      <c r="J1643" s="262"/>
      <c r="K1643" s="217"/>
      <c r="L1643" s="220"/>
      <c r="M1643" s="220"/>
      <c r="N1643" s="220"/>
      <c r="O1643" s="220"/>
      <c r="P1643" s="210">
        <f t="shared" si="77"/>
        <v>977</v>
      </c>
    </row>
    <row r="1644" spans="1:16" x14ac:dyDescent="0.2">
      <c r="A1644" s="216">
        <v>1644</v>
      </c>
      <c r="B1644" s="255">
        <v>80.36</v>
      </c>
      <c r="C1644" s="210">
        <f>'soust.uk.JMK př.č.2'!$O$75+'soust.uk.JMK př.č.2'!$P$75</f>
        <v>18172</v>
      </c>
      <c r="D1644" s="210">
        <f>'soust.uk.JMK př.č.2'!$L$75</f>
        <v>72</v>
      </c>
      <c r="E1644" s="210">
        <f t="shared" si="75"/>
        <v>3763</v>
      </c>
      <c r="F1644" s="210">
        <f t="shared" si="76"/>
        <v>2714</v>
      </c>
      <c r="G1644" s="248"/>
      <c r="H1644" s="249"/>
      <c r="I1644" s="262"/>
      <c r="J1644" s="262"/>
      <c r="K1644" s="217"/>
      <c r="L1644" s="220"/>
      <c r="M1644" s="220"/>
      <c r="N1644" s="220"/>
      <c r="O1644" s="220"/>
      <c r="P1644" s="210">
        <f t="shared" si="77"/>
        <v>977</v>
      </c>
    </row>
    <row r="1645" spans="1:16" x14ac:dyDescent="0.2">
      <c r="A1645" s="216">
        <v>1645</v>
      </c>
      <c r="B1645" s="255">
        <v>80.36</v>
      </c>
      <c r="C1645" s="210">
        <f>'soust.uk.JMK př.č.2'!$O$75+'soust.uk.JMK př.č.2'!$P$75</f>
        <v>18172</v>
      </c>
      <c r="D1645" s="210">
        <f>'soust.uk.JMK př.č.2'!$L$75</f>
        <v>72</v>
      </c>
      <c r="E1645" s="210">
        <f t="shared" si="75"/>
        <v>3763</v>
      </c>
      <c r="F1645" s="210">
        <f t="shared" si="76"/>
        <v>2714</v>
      </c>
      <c r="G1645" s="248"/>
      <c r="H1645" s="249"/>
      <c r="I1645" s="262"/>
      <c r="J1645" s="262"/>
      <c r="K1645" s="217"/>
      <c r="L1645" s="220"/>
      <c r="M1645" s="220"/>
      <c r="N1645" s="220"/>
      <c r="O1645" s="220"/>
      <c r="P1645" s="210">
        <f t="shared" si="77"/>
        <v>977</v>
      </c>
    </row>
    <row r="1646" spans="1:16" x14ac:dyDescent="0.2">
      <c r="A1646" s="216">
        <v>1646</v>
      </c>
      <c r="B1646" s="255">
        <v>80.37</v>
      </c>
      <c r="C1646" s="210">
        <f>'soust.uk.JMK př.č.2'!$O$75+'soust.uk.JMK př.č.2'!$P$75</f>
        <v>18172</v>
      </c>
      <c r="D1646" s="210">
        <f>'soust.uk.JMK př.č.2'!$L$75</f>
        <v>72</v>
      </c>
      <c r="E1646" s="210">
        <f t="shared" si="75"/>
        <v>3762</v>
      </c>
      <c r="F1646" s="210">
        <f t="shared" si="76"/>
        <v>2713</v>
      </c>
      <c r="G1646" s="248"/>
      <c r="H1646" s="249"/>
      <c r="I1646" s="262"/>
      <c r="J1646" s="262"/>
      <c r="K1646" s="217"/>
      <c r="L1646" s="220"/>
      <c r="M1646" s="220"/>
      <c r="N1646" s="220"/>
      <c r="O1646" s="220"/>
      <c r="P1646" s="210">
        <f t="shared" si="77"/>
        <v>977</v>
      </c>
    </row>
    <row r="1647" spans="1:16" x14ac:dyDescent="0.2">
      <c r="A1647" s="216">
        <v>1647</v>
      </c>
      <c r="B1647" s="255">
        <v>80.37</v>
      </c>
      <c r="C1647" s="210">
        <f>'soust.uk.JMK př.č.2'!$O$75+'soust.uk.JMK př.č.2'!$P$75</f>
        <v>18172</v>
      </c>
      <c r="D1647" s="210">
        <f>'soust.uk.JMK př.č.2'!$L$75</f>
        <v>72</v>
      </c>
      <c r="E1647" s="210">
        <f t="shared" si="75"/>
        <v>3762</v>
      </c>
      <c r="F1647" s="210">
        <f t="shared" si="76"/>
        <v>2713</v>
      </c>
      <c r="G1647" s="248"/>
      <c r="H1647" s="249"/>
      <c r="I1647" s="262"/>
      <c r="J1647" s="262"/>
      <c r="K1647" s="217"/>
      <c r="L1647" s="220"/>
      <c r="M1647" s="220"/>
      <c r="N1647" s="220"/>
      <c r="O1647" s="220"/>
      <c r="P1647" s="210">
        <f t="shared" si="77"/>
        <v>977</v>
      </c>
    </row>
    <row r="1648" spans="1:16" x14ac:dyDescent="0.2">
      <c r="A1648" s="216">
        <v>1648</v>
      </c>
      <c r="B1648" s="255">
        <v>80.37</v>
      </c>
      <c r="C1648" s="210">
        <f>'soust.uk.JMK př.č.2'!$O$75+'soust.uk.JMK př.č.2'!$P$75</f>
        <v>18172</v>
      </c>
      <c r="D1648" s="210">
        <f>'soust.uk.JMK př.č.2'!$L$75</f>
        <v>72</v>
      </c>
      <c r="E1648" s="210">
        <f t="shared" si="75"/>
        <v>3762</v>
      </c>
      <c r="F1648" s="210">
        <f t="shared" si="76"/>
        <v>2713</v>
      </c>
      <c r="G1648" s="248"/>
      <c r="H1648" s="249"/>
      <c r="I1648" s="262"/>
      <c r="J1648" s="262"/>
      <c r="K1648" s="217"/>
      <c r="L1648" s="220"/>
      <c r="M1648" s="220"/>
      <c r="N1648" s="220"/>
      <c r="O1648" s="220"/>
      <c r="P1648" s="210">
        <f t="shared" si="77"/>
        <v>977</v>
      </c>
    </row>
    <row r="1649" spans="1:16" x14ac:dyDescent="0.2">
      <c r="A1649" s="216">
        <v>1649</v>
      </c>
      <c r="B1649" s="255">
        <v>80.37</v>
      </c>
      <c r="C1649" s="210">
        <f>'soust.uk.JMK př.č.2'!$O$75+'soust.uk.JMK př.č.2'!$P$75</f>
        <v>18172</v>
      </c>
      <c r="D1649" s="210">
        <f>'soust.uk.JMK př.č.2'!$L$75</f>
        <v>72</v>
      </c>
      <c r="E1649" s="210">
        <f t="shared" si="75"/>
        <v>3762</v>
      </c>
      <c r="F1649" s="210">
        <f t="shared" si="76"/>
        <v>2713</v>
      </c>
      <c r="G1649" s="248"/>
      <c r="H1649" s="249"/>
      <c r="I1649" s="262"/>
      <c r="J1649" s="262"/>
      <c r="K1649" s="217"/>
      <c r="L1649" s="220"/>
      <c r="M1649" s="220"/>
      <c r="N1649" s="220"/>
      <c r="O1649" s="220"/>
      <c r="P1649" s="210">
        <f t="shared" si="77"/>
        <v>977</v>
      </c>
    </row>
    <row r="1650" spans="1:16" x14ac:dyDescent="0.2">
      <c r="A1650" s="216">
        <v>1650</v>
      </c>
      <c r="B1650" s="255">
        <v>80.38</v>
      </c>
      <c r="C1650" s="210">
        <f>'soust.uk.JMK př.č.2'!$O$75+'soust.uk.JMK př.č.2'!$P$75</f>
        <v>18172</v>
      </c>
      <c r="D1650" s="210">
        <f>'soust.uk.JMK př.č.2'!$L$75</f>
        <v>72</v>
      </c>
      <c r="E1650" s="210">
        <f t="shared" si="75"/>
        <v>3762</v>
      </c>
      <c r="F1650" s="210">
        <f t="shared" si="76"/>
        <v>2713</v>
      </c>
      <c r="G1650" s="248"/>
      <c r="H1650" s="249"/>
      <c r="I1650" s="262"/>
      <c r="J1650" s="262"/>
      <c r="K1650" s="217"/>
      <c r="L1650" s="220"/>
      <c r="M1650" s="220"/>
      <c r="N1650" s="220"/>
      <c r="O1650" s="220"/>
      <c r="P1650" s="210">
        <f t="shared" si="77"/>
        <v>977</v>
      </c>
    </row>
    <row r="1651" spans="1:16" x14ac:dyDescent="0.2">
      <c r="A1651" s="216">
        <v>1651</v>
      </c>
      <c r="B1651" s="255">
        <v>80.38</v>
      </c>
      <c r="C1651" s="210">
        <f>'soust.uk.JMK př.č.2'!$O$75+'soust.uk.JMK př.č.2'!$P$75</f>
        <v>18172</v>
      </c>
      <c r="D1651" s="210">
        <f>'soust.uk.JMK př.č.2'!$L$75</f>
        <v>72</v>
      </c>
      <c r="E1651" s="210">
        <f t="shared" si="75"/>
        <v>3762</v>
      </c>
      <c r="F1651" s="210">
        <f t="shared" si="76"/>
        <v>2713</v>
      </c>
      <c r="G1651" s="248"/>
      <c r="H1651" s="249"/>
      <c r="I1651" s="262"/>
      <c r="J1651" s="262"/>
      <c r="K1651" s="217"/>
      <c r="L1651" s="220"/>
      <c r="M1651" s="220"/>
      <c r="N1651" s="220"/>
      <c r="O1651" s="220"/>
      <c r="P1651" s="210">
        <f t="shared" si="77"/>
        <v>977</v>
      </c>
    </row>
    <row r="1652" spans="1:16" x14ac:dyDescent="0.2">
      <c r="A1652" s="216">
        <v>1652</v>
      </c>
      <c r="B1652" s="255">
        <v>80.38</v>
      </c>
      <c r="C1652" s="210">
        <f>'soust.uk.JMK př.č.2'!$O$75+'soust.uk.JMK př.č.2'!$P$75</f>
        <v>18172</v>
      </c>
      <c r="D1652" s="210">
        <f>'soust.uk.JMK př.č.2'!$L$75</f>
        <v>72</v>
      </c>
      <c r="E1652" s="210">
        <f t="shared" si="75"/>
        <v>3762</v>
      </c>
      <c r="F1652" s="210">
        <f t="shared" si="76"/>
        <v>2713</v>
      </c>
      <c r="G1652" s="248"/>
      <c r="H1652" s="249"/>
      <c r="I1652" s="262"/>
      <c r="J1652" s="262"/>
      <c r="K1652" s="217"/>
      <c r="L1652" s="220"/>
      <c r="M1652" s="220"/>
      <c r="N1652" s="220"/>
      <c r="O1652" s="220"/>
      <c r="P1652" s="210">
        <f t="shared" si="77"/>
        <v>977</v>
      </c>
    </row>
    <row r="1653" spans="1:16" x14ac:dyDescent="0.2">
      <c r="A1653" s="216">
        <v>1653</v>
      </c>
      <c r="B1653" s="255">
        <v>80.38</v>
      </c>
      <c r="C1653" s="210">
        <f>'soust.uk.JMK př.č.2'!$O$75+'soust.uk.JMK př.č.2'!$P$75</f>
        <v>18172</v>
      </c>
      <c r="D1653" s="210">
        <f>'soust.uk.JMK př.č.2'!$L$75</f>
        <v>72</v>
      </c>
      <c r="E1653" s="210">
        <f t="shared" si="75"/>
        <v>3762</v>
      </c>
      <c r="F1653" s="210">
        <f t="shared" si="76"/>
        <v>2713</v>
      </c>
      <c r="G1653" s="248"/>
      <c r="H1653" s="249"/>
      <c r="I1653" s="262"/>
      <c r="J1653" s="262"/>
      <c r="K1653" s="217"/>
      <c r="L1653" s="220"/>
      <c r="M1653" s="220"/>
      <c r="N1653" s="220"/>
      <c r="O1653" s="220"/>
      <c r="P1653" s="210">
        <f t="shared" si="77"/>
        <v>977</v>
      </c>
    </row>
    <row r="1654" spans="1:16" x14ac:dyDescent="0.2">
      <c r="A1654" s="216">
        <v>1654</v>
      </c>
      <c r="B1654" s="255">
        <v>80.39</v>
      </c>
      <c r="C1654" s="210">
        <f>'soust.uk.JMK př.č.2'!$O$75+'soust.uk.JMK př.č.2'!$P$75</f>
        <v>18172</v>
      </c>
      <c r="D1654" s="210">
        <f>'soust.uk.JMK př.č.2'!$L$75</f>
        <v>72</v>
      </c>
      <c r="E1654" s="210">
        <f t="shared" si="75"/>
        <v>3762</v>
      </c>
      <c r="F1654" s="210">
        <f t="shared" si="76"/>
        <v>2713</v>
      </c>
      <c r="G1654" s="248"/>
      <c r="H1654" s="249"/>
      <c r="I1654" s="262"/>
      <c r="J1654" s="262"/>
      <c r="K1654" s="217"/>
      <c r="L1654" s="220"/>
      <c r="M1654" s="220"/>
      <c r="N1654" s="220"/>
      <c r="O1654" s="220"/>
      <c r="P1654" s="210">
        <f t="shared" si="77"/>
        <v>977</v>
      </c>
    </row>
    <row r="1655" spans="1:16" x14ac:dyDescent="0.2">
      <c r="A1655" s="216">
        <v>1655</v>
      </c>
      <c r="B1655" s="255">
        <v>80.39</v>
      </c>
      <c r="C1655" s="210">
        <f>'soust.uk.JMK př.č.2'!$O$75+'soust.uk.JMK př.č.2'!$P$75</f>
        <v>18172</v>
      </c>
      <c r="D1655" s="210">
        <f>'soust.uk.JMK př.č.2'!$L$75</f>
        <v>72</v>
      </c>
      <c r="E1655" s="210">
        <f t="shared" si="75"/>
        <v>3762</v>
      </c>
      <c r="F1655" s="210">
        <f t="shared" si="76"/>
        <v>2713</v>
      </c>
      <c r="G1655" s="248"/>
      <c r="H1655" s="249"/>
      <c r="I1655" s="262"/>
      <c r="J1655" s="262"/>
      <c r="K1655" s="217"/>
      <c r="L1655" s="220"/>
      <c r="M1655" s="220"/>
      <c r="N1655" s="220"/>
      <c r="O1655" s="220"/>
      <c r="P1655" s="210">
        <f t="shared" si="77"/>
        <v>977</v>
      </c>
    </row>
    <row r="1656" spans="1:16" x14ac:dyDescent="0.2">
      <c r="A1656" s="216">
        <v>1656</v>
      </c>
      <c r="B1656" s="255">
        <v>80.39</v>
      </c>
      <c r="C1656" s="210">
        <f>'soust.uk.JMK př.č.2'!$O$75+'soust.uk.JMK př.č.2'!$P$75</f>
        <v>18172</v>
      </c>
      <c r="D1656" s="210">
        <f>'soust.uk.JMK př.č.2'!$L$75</f>
        <v>72</v>
      </c>
      <c r="E1656" s="210">
        <f t="shared" si="75"/>
        <v>3762</v>
      </c>
      <c r="F1656" s="210">
        <f t="shared" si="76"/>
        <v>2713</v>
      </c>
      <c r="G1656" s="248"/>
      <c r="H1656" s="249"/>
      <c r="I1656" s="262"/>
      <c r="J1656" s="262"/>
      <c r="K1656" s="217"/>
      <c r="L1656" s="220"/>
      <c r="M1656" s="220"/>
      <c r="N1656" s="220"/>
      <c r="O1656" s="220"/>
      <c r="P1656" s="210">
        <f t="shared" si="77"/>
        <v>977</v>
      </c>
    </row>
    <row r="1657" spans="1:16" x14ac:dyDescent="0.2">
      <c r="A1657" s="216">
        <v>1657</v>
      </c>
      <c r="B1657" s="255">
        <v>80.39</v>
      </c>
      <c r="C1657" s="210">
        <f>'soust.uk.JMK př.č.2'!$O$75+'soust.uk.JMK př.č.2'!$P$75</f>
        <v>18172</v>
      </c>
      <c r="D1657" s="210">
        <f>'soust.uk.JMK př.č.2'!$L$75</f>
        <v>72</v>
      </c>
      <c r="E1657" s="210">
        <f t="shared" si="75"/>
        <v>3762</v>
      </c>
      <c r="F1657" s="210">
        <f t="shared" si="76"/>
        <v>2713</v>
      </c>
      <c r="G1657" s="248"/>
      <c r="H1657" s="249"/>
      <c r="I1657" s="262"/>
      <c r="J1657" s="262"/>
      <c r="K1657" s="217"/>
      <c r="L1657" s="220"/>
      <c r="M1657" s="220"/>
      <c r="N1657" s="220"/>
      <c r="O1657" s="220"/>
      <c r="P1657" s="210">
        <f t="shared" si="77"/>
        <v>977</v>
      </c>
    </row>
    <row r="1658" spans="1:16" x14ac:dyDescent="0.2">
      <c r="A1658" s="216">
        <v>1658</v>
      </c>
      <c r="B1658" s="255">
        <v>80.400000000000006</v>
      </c>
      <c r="C1658" s="210">
        <f>'soust.uk.JMK př.č.2'!$O$75+'soust.uk.JMK př.č.2'!$P$75</f>
        <v>18172</v>
      </c>
      <c r="D1658" s="210">
        <f>'soust.uk.JMK př.č.2'!$L$75</f>
        <v>72</v>
      </c>
      <c r="E1658" s="210">
        <f t="shared" si="75"/>
        <v>3760</v>
      </c>
      <c r="F1658" s="210">
        <f t="shared" si="76"/>
        <v>2712</v>
      </c>
      <c r="G1658" s="248"/>
      <c r="H1658" s="249"/>
      <c r="I1658" s="262"/>
      <c r="J1658" s="262"/>
      <c r="K1658" s="217"/>
      <c r="L1658" s="220"/>
      <c r="M1658" s="220"/>
      <c r="N1658" s="220"/>
      <c r="O1658" s="220"/>
      <c r="P1658" s="210">
        <f t="shared" si="77"/>
        <v>976</v>
      </c>
    </row>
    <row r="1659" spans="1:16" x14ac:dyDescent="0.2">
      <c r="A1659" s="216">
        <v>1659</v>
      </c>
      <c r="B1659" s="255">
        <v>80.400000000000006</v>
      </c>
      <c r="C1659" s="210">
        <f>'soust.uk.JMK př.č.2'!$O$75+'soust.uk.JMK př.č.2'!$P$75</f>
        <v>18172</v>
      </c>
      <c r="D1659" s="210">
        <f>'soust.uk.JMK př.č.2'!$L$75</f>
        <v>72</v>
      </c>
      <c r="E1659" s="210">
        <f t="shared" si="75"/>
        <v>3760</v>
      </c>
      <c r="F1659" s="210">
        <f t="shared" si="76"/>
        <v>2712</v>
      </c>
      <c r="G1659" s="248"/>
      <c r="H1659" s="249"/>
      <c r="I1659" s="262"/>
      <c r="J1659" s="262"/>
      <c r="K1659" s="217"/>
      <c r="L1659" s="220"/>
      <c r="M1659" s="220"/>
      <c r="N1659" s="220"/>
      <c r="O1659" s="220"/>
      <c r="P1659" s="210">
        <f t="shared" si="77"/>
        <v>976</v>
      </c>
    </row>
    <row r="1660" spans="1:16" x14ac:dyDescent="0.2">
      <c r="A1660" s="216">
        <v>1660</v>
      </c>
      <c r="B1660" s="255">
        <v>80.400000000000006</v>
      </c>
      <c r="C1660" s="210">
        <f>'soust.uk.JMK př.č.2'!$O$75+'soust.uk.JMK př.č.2'!$P$75</f>
        <v>18172</v>
      </c>
      <c r="D1660" s="210">
        <f>'soust.uk.JMK př.č.2'!$L$75</f>
        <v>72</v>
      </c>
      <c r="E1660" s="210">
        <f t="shared" si="75"/>
        <v>3760</v>
      </c>
      <c r="F1660" s="210">
        <f t="shared" si="76"/>
        <v>2712</v>
      </c>
      <c r="G1660" s="248"/>
      <c r="H1660" s="249"/>
      <c r="I1660" s="262"/>
      <c r="J1660" s="262"/>
      <c r="K1660" s="217"/>
      <c r="L1660" s="220"/>
      <c r="M1660" s="220"/>
      <c r="N1660" s="220"/>
      <c r="O1660" s="220"/>
      <c r="P1660" s="210">
        <f t="shared" si="77"/>
        <v>976</v>
      </c>
    </row>
    <row r="1661" spans="1:16" x14ac:dyDescent="0.2">
      <c r="A1661" s="216">
        <v>1661</v>
      </c>
      <c r="B1661" s="255">
        <v>80.41</v>
      </c>
      <c r="C1661" s="210">
        <f>'soust.uk.JMK př.č.2'!$O$75+'soust.uk.JMK př.č.2'!$P$75</f>
        <v>18172</v>
      </c>
      <c r="D1661" s="210">
        <f>'soust.uk.JMK př.č.2'!$L$75</f>
        <v>72</v>
      </c>
      <c r="E1661" s="210">
        <f t="shared" si="75"/>
        <v>3760</v>
      </c>
      <c r="F1661" s="210">
        <f t="shared" si="76"/>
        <v>2712</v>
      </c>
      <c r="G1661" s="248"/>
      <c r="H1661" s="249"/>
      <c r="I1661" s="262"/>
      <c r="J1661" s="262"/>
      <c r="K1661" s="217"/>
      <c r="L1661" s="220"/>
      <c r="M1661" s="220"/>
      <c r="N1661" s="220"/>
      <c r="O1661" s="220"/>
      <c r="P1661" s="210">
        <f t="shared" si="77"/>
        <v>976</v>
      </c>
    </row>
    <row r="1662" spans="1:16" x14ac:dyDescent="0.2">
      <c r="A1662" s="216">
        <v>1662</v>
      </c>
      <c r="B1662" s="255">
        <v>80.41</v>
      </c>
      <c r="C1662" s="210">
        <f>'soust.uk.JMK př.č.2'!$O$75+'soust.uk.JMK př.č.2'!$P$75</f>
        <v>18172</v>
      </c>
      <c r="D1662" s="210">
        <f>'soust.uk.JMK př.č.2'!$L$75</f>
        <v>72</v>
      </c>
      <c r="E1662" s="210">
        <f t="shared" si="75"/>
        <v>3760</v>
      </c>
      <c r="F1662" s="210">
        <f t="shared" si="76"/>
        <v>2712</v>
      </c>
      <c r="G1662" s="248"/>
      <c r="H1662" s="249"/>
      <c r="I1662" s="262"/>
      <c r="J1662" s="262"/>
      <c r="K1662" s="217"/>
      <c r="L1662" s="220"/>
      <c r="M1662" s="220"/>
      <c r="N1662" s="220"/>
      <c r="O1662" s="220"/>
      <c r="P1662" s="210">
        <f t="shared" si="77"/>
        <v>976</v>
      </c>
    </row>
    <row r="1663" spans="1:16" x14ac:dyDescent="0.2">
      <c r="A1663" s="216">
        <v>1663</v>
      </c>
      <c r="B1663" s="255">
        <v>80.41</v>
      </c>
      <c r="C1663" s="210">
        <f>'soust.uk.JMK př.č.2'!$O$75+'soust.uk.JMK př.č.2'!$P$75</f>
        <v>18172</v>
      </c>
      <c r="D1663" s="210">
        <f>'soust.uk.JMK př.č.2'!$L$75</f>
        <v>72</v>
      </c>
      <c r="E1663" s="210">
        <f t="shared" si="75"/>
        <v>3760</v>
      </c>
      <c r="F1663" s="210">
        <f t="shared" si="76"/>
        <v>2712</v>
      </c>
      <c r="G1663" s="248"/>
      <c r="H1663" s="249"/>
      <c r="I1663" s="262"/>
      <c r="J1663" s="262"/>
      <c r="K1663" s="217"/>
      <c r="L1663" s="220"/>
      <c r="M1663" s="220"/>
      <c r="N1663" s="220"/>
      <c r="O1663" s="220"/>
      <c r="P1663" s="210">
        <f t="shared" si="77"/>
        <v>976</v>
      </c>
    </row>
    <row r="1664" spans="1:16" x14ac:dyDescent="0.2">
      <c r="A1664" s="216">
        <v>1664</v>
      </c>
      <c r="B1664" s="255">
        <v>80.41</v>
      </c>
      <c r="C1664" s="210">
        <f>'soust.uk.JMK př.č.2'!$O$75+'soust.uk.JMK př.č.2'!$P$75</f>
        <v>18172</v>
      </c>
      <c r="D1664" s="210">
        <f>'soust.uk.JMK př.č.2'!$L$75</f>
        <v>72</v>
      </c>
      <c r="E1664" s="210">
        <f t="shared" si="75"/>
        <v>3760</v>
      </c>
      <c r="F1664" s="210">
        <f t="shared" si="76"/>
        <v>2712</v>
      </c>
      <c r="G1664" s="248"/>
      <c r="H1664" s="249"/>
      <c r="I1664" s="262"/>
      <c r="J1664" s="262"/>
      <c r="K1664" s="217"/>
      <c r="L1664" s="220"/>
      <c r="M1664" s="220"/>
      <c r="N1664" s="220"/>
      <c r="O1664" s="220"/>
      <c r="P1664" s="210">
        <f t="shared" si="77"/>
        <v>976</v>
      </c>
    </row>
    <row r="1665" spans="1:16" x14ac:dyDescent="0.2">
      <c r="A1665" s="216">
        <v>1665</v>
      </c>
      <c r="B1665" s="255">
        <v>80.41</v>
      </c>
      <c r="C1665" s="210">
        <f>'soust.uk.JMK př.č.2'!$O$75+'soust.uk.JMK př.č.2'!$P$75</f>
        <v>18172</v>
      </c>
      <c r="D1665" s="210">
        <f>'soust.uk.JMK př.č.2'!$L$75</f>
        <v>72</v>
      </c>
      <c r="E1665" s="210">
        <f t="shared" si="75"/>
        <v>3760</v>
      </c>
      <c r="F1665" s="210">
        <f t="shared" si="76"/>
        <v>2712</v>
      </c>
      <c r="G1665" s="248"/>
      <c r="H1665" s="249"/>
      <c r="I1665" s="262"/>
      <c r="J1665" s="262"/>
      <c r="K1665" s="217"/>
      <c r="L1665" s="220"/>
      <c r="M1665" s="220"/>
      <c r="N1665" s="220"/>
      <c r="O1665" s="220"/>
      <c r="P1665" s="210">
        <f t="shared" si="77"/>
        <v>976</v>
      </c>
    </row>
    <row r="1666" spans="1:16" x14ac:dyDescent="0.2">
      <c r="A1666" s="216">
        <v>1666</v>
      </c>
      <c r="B1666" s="255">
        <v>80.42</v>
      </c>
      <c r="C1666" s="210">
        <f>'soust.uk.JMK př.č.2'!$O$75+'soust.uk.JMK př.č.2'!$P$75</f>
        <v>18172</v>
      </c>
      <c r="D1666" s="210">
        <f>'soust.uk.JMK př.č.2'!$L$75</f>
        <v>72</v>
      </c>
      <c r="E1666" s="210">
        <f t="shared" si="75"/>
        <v>3760</v>
      </c>
      <c r="F1666" s="210">
        <f t="shared" si="76"/>
        <v>2712</v>
      </c>
      <c r="G1666" s="248"/>
      <c r="H1666" s="249"/>
      <c r="I1666" s="262"/>
      <c r="J1666" s="262"/>
      <c r="K1666" s="217"/>
      <c r="L1666" s="220"/>
      <c r="M1666" s="220"/>
      <c r="N1666" s="220"/>
      <c r="O1666" s="220"/>
      <c r="P1666" s="210">
        <f t="shared" si="77"/>
        <v>976</v>
      </c>
    </row>
    <row r="1667" spans="1:16" x14ac:dyDescent="0.2">
      <c r="A1667" s="216">
        <v>1667</v>
      </c>
      <c r="B1667" s="255">
        <v>80.42</v>
      </c>
      <c r="C1667" s="210">
        <f>'soust.uk.JMK př.č.2'!$O$75+'soust.uk.JMK př.č.2'!$P$75</f>
        <v>18172</v>
      </c>
      <c r="D1667" s="210">
        <f>'soust.uk.JMK př.č.2'!$L$75</f>
        <v>72</v>
      </c>
      <c r="E1667" s="210">
        <f t="shared" si="75"/>
        <v>3760</v>
      </c>
      <c r="F1667" s="210">
        <f t="shared" si="76"/>
        <v>2712</v>
      </c>
      <c r="G1667" s="248"/>
      <c r="H1667" s="249"/>
      <c r="I1667" s="262"/>
      <c r="J1667" s="262"/>
      <c r="K1667" s="217"/>
      <c r="L1667" s="220"/>
      <c r="M1667" s="220"/>
      <c r="N1667" s="220"/>
      <c r="O1667" s="220"/>
      <c r="P1667" s="210">
        <f t="shared" si="77"/>
        <v>976</v>
      </c>
    </row>
    <row r="1668" spans="1:16" x14ac:dyDescent="0.2">
      <c r="A1668" s="216">
        <v>1668</v>
      </c>
      <c r="B1668" s="255">
        <v>80.42</v>
      </c>
      <c r="C1668" s="210">
        <f>'soust.uk.JMK př.č.2'!$O$75+'soust.uk.JMK př.č.2'!$P$75</f>
        <v>18172</v>
      </c>
      <c r="D1668" s="210">
        <f>'soust.uk.JMK př.č.2'!$L$75</f>
        <v>72</v>
      </c>
      <c r="E1668" s="210">
        <f t="shared" si="75"/>
        <v>3760</v>
      </c>
      <c r="F1668" s="210">
        <f t="shared" si="76"/>
        <v>2712</v>
      </c>
      <c r="G1668" s="248"/>
      <c r="H1668" s="249"/>
      <c r="I1668" s="262"/>
      <c r="J1668" s="262"/>
      <c r="K1668" s="217"/>
      <c r="L1668" s="220"/>
      <c r="M1668" s="220"/>
      <c r="N1668" s="220"/>
      <c r="O1668" s="220"/>
      <c r="P1668" s="210">
        <f t="shared" si="77"/>
        <v>976</v>
      </c>
    </row>
    <row r="1669" spans="1:16" x14ac:dyDescent="0.2">
      <c r="A1669" s="216">
        <v>1669</v>
      </c>
      <c r="B1669" s="255">
        <v>80.42</v>
      </c>
      <c r="C1669" s="210">
        <f>'soust.uk.JMK př.č.2'!$O$75+'soust.uk.JMK př.č.2'!$P$75</f>
        <v>18172</v>
      </c>
      <c r="D1669" s="210">
        <f>'soust.uk.JMK př.č.2'!$L$75</f>
        <v>72</v>
      </c>
      <c r="E1669" s="210">
        <f t="shared" si="75"/>
        <v>3760</v>
      </c>
      <c r="F1669" s="210">
        <f t="shared" si="76"/>
        <v>2712</v>
      </c>
      <c r="G1669" s="248"/>
      <c r="H1669" s="249"/>
      <c r="I1669" s="262"/>
      <c r="J1669" s="262"/>
      <c r="K1669" s="217"/>
      <c r="L1669" s="220"/>
      <c r="M1669" s="220"/>
      <c r="N1669" s="220"/>
      <c r="O1669" s="220"/>
      <c r="P1669" s="210">
        <f t="shared" si="77"/>
        <v>976</v>
      </c>
    </row>
    <row r="1670" spans="1:16" x14ac:dyDescent="0.2">
      <c r="A1670" s="216">
        <v>1670</v>
      </c>
      <c r="B1670" s="255">
        <v>80.430000000000007</v>
      </c>
      <c r="C1670" s="210">
        <f>'soust.uk.JMK př.č.2'!$O$75+'soust.uk.JMK př.č.2'!$P$75</f>
        <v>18172</v>
      </c>
      <c r="D1670" s="210">
        <f>'soust.uk.JMK př.č.2'!$L$75</f>
        <v>72</v>
      </c>
      <c r="E1670" s="210">
        <f t="shared" si="75"/>
        <v>3759</v>
      </c>
      <c r="F1670" s="210">
        <f t="shared" si="76"/>
        <v>2711</v>
      </c>
      <c r="G1670" s="248"/>
      <c r="H1670" s="249"/>
      <c r="I1670" s="262"/>
      <c r="J1670" s="262"/>
      <c r="K1670" s="217"/>
      <c r="L1670" s="220"/>
      <c r="M1670" s="220"/>
      <c r="N1670" s="220"/>
      <c r="O1670" s="220"/>
      <c r="P1670" s="210">
        <f t="shared" si="77"/>
        <v>976</v>
      </c>
    </row>
    <row r="1671" spans="1:16" x14ac:dyDescent="0.2">
      <c r="A1671" s="216">
        <v>1671</v>
      </c>
      <c r="B1671" s="255">
        <v>80.430000000000007</v>
      </c>
      <c r="C1671" s="210">
        <f>'soust.uk.JMK př.č.2'!$O$75+'soust.uk.JMK př.č.2'!$P$75</f>
        <v>18172</v>
      </c>
      <c r="D1671" s="210">
        <f>'soust.uk.JMK př.č.2'!$L$75</f>
        <v>72</v>
      </c>
      <c r="E1671" s="210">
        <f t="shared" si="75"/>
        <v>3759</v>
      </c>
      <c r="F1671" s="210">
        <f t="shared" si="76"/>
        <v>2711</v>
      </c>
      <c r="G1671" s="248"/>
      <c r="H1671" s="249"/>
      <c r="I1671" s="262"/>
      <c r="J1671" s="262"/>
      <c r="K1671" s="217"/>
      <c r="L1671" s="220"/>
      <c r="M1671" s="220"/>
      <c r="N1671" s="220"/>
      <c r="O1671" s="220"/>
      <c r="P1671" s="210">
        <f t="shared" si="77"/>
        <v>976</v>
      </c>
    </row>
    <row r="1672" spans="1:16" x14ac:dyDescent="0.2">
      <c r="A1672" s="216">
        <v>1672</v>
      </c>
      <c r="B1672" s="255">
        <v>80.430000000000007</v>
      </c>
      <c r="C1672" s="210">
        <f>'soust.uk.JMK př.č.2'!$O$75+'soust.uk.JMK př.č.2'!$P$75</f>
        <v>18172</v>
      </c>
      <c r="D1672" s="210">
        <f>'soust.uk.JMK př.č.2'!$L$75</f>
        <v>72</v>
      </c>
      <c r="E1672" s="210">
        <f t="shared" si="75"/>
        <v>3759</v>
      </c>
      <c r="F1672" s="210">
        <f t="shared" si="76"/>
        <v>2711</v>
      </c>
      <c r="G1672" s="248"/>
      <c r="H1672" s="249"/>
      <c r="I1672" s="262"/>
      <c r="J1672" s="262"/>
      <c r="K1672" s="217"/>
      <c r="L1672" s="220"/>
      <c r="M1672" s="220"/>
      <c r="N1672" s="220"/>
      <c r="O1672" s="220"/>
      <c r="P1672" s="210">
        <f t="shared" si="77"/>
        <v>976</v>
      </c>
    </row>
    <row r="1673" spans="1:16" x14ac:dyDescent="0.2">
      <c r="A1673" s="216">
        <v>1673</v>
      </c>
      <c r="B1673" s="255">
        <v>80.430000000000007</v>
      </c>
      <c r="C1673" s="210">
        <f>'soust.uk.JMK př.č.2'!$O$75+'soust.uk.JMK př.č.2'!$P$75</f>
        <v>18172</v>
      </c>
      <c r="D1673" s="210">
        <f>'soust.uk.JMK př.č.2'!$L$75</f>
        <v>72</v>
      </c>
      <c r="E1673" s="210">
        <f t="shared" si="75"/>
        <v>3759</v>
      </c>
      <c r="F1673" s="210">
        <f t="shared" si="76"/>
        <v>2711</v>
      </c>
      <c r="G1673" s="248"/>
      <c r="H1673" s="249"/>
      <c r="I1673" s="262"/>
      <c r="J1673" s="262"/>
      <c r="K1673" s="217"/>
      <c r="L1673" s="220"/>
      <c r="M1673" s="220"/>
      <c r="N1673" s="220"/>
      <c r="O1673" s="220"/>
      <c r="P1673" s="210">
        <f t="shared" si="77"/>
        <v>976</v>
      </c>
    </row>
    <row r="1674" spans="1:16" x14ac:dyDescent="0.2">
      <c r="A1674" s="216">
        <v>1674</v>
      </c>
      <c r="B1674" s="255">
        <v>80.44</v>
      </c>
      <c r="C1674" s="210">
        <f>'soust.uk.JMK př.č.2'!$O$75+'soust.uk.JMK př.č.2'!$P$75</f>
        <v>18172</v>
      </c>
      <c r="D1674" s="210">
        <f>'soust.uk.JMK př.č.2'!$L$75</f>
        <v>72</v>
      </c>
      <c r="E1674" s="210">
        <f t="shared" si="75"/>
        <v>3759</v>
      </c>
      <c r="F1674" s="210">
        <f t="shared" si="76"/>
        <v>2711</v>
      </c>
      <c r="G1674" s="248"/>
      <c r="H1674" s="249"/>
      <c r="I1674" s="262"/>
      <c r="J1674" s="262"/>
      <c r="K1674" s="217"/>
      <c r="L1674" s="220"/>
      <c r="M1674" s="220"/>
      <c r="N1674" s="220"/>
      <c r="O1674" s="220"/>
      <c r="P1674" s="210">
        <f t="shared" si="77"/>
        <v>976</v>
      </c>
    </row>
    <row r="1675" spans="1:16" x14ac:dyDescent="0.2">
      <c r="A1675" s="216">
        <v>1675</v>
      </c>
      <c r="B1675" s="255">
        <v>80.44</v>
      </c>
      <c r="C1675" s="210">
        <f>'soust.uk.JMK př.č.2'!$O$75+'soust.uk.JMK př.č.2'!$P$75</f>
        <v>18172</v>
      </c>
      <c r="D1675" s="210">
        <f>'soust.uk.JMK př.č.2'!$L$75</f>
        <v>72</v>
      </c>
      <c r="E1675" s="210">
        <f t="shared" si="75"/>
        <v>3759</v>
      </c>
      <c r="F1675" s="210">
        <f t="shared" si="76"/>
        <v>2711</v>
      </c>
      <c r="G1675" s="248"/>
      <c r="H1675" s="249"/>
      <c r="I1675" s="262"/>
      <c r="J1675" s="262"/>
      <c r="K1675" s="217"/>
      <c r="L1675" s="220"/>
      <c r="M1675" s="220"/>
      <c r="N1675" s="220"/>
      <c r="O1675" s="220"/>
      <c r="P1675" s="210">
        <f t="shared" si="77"/>
        <v>976</v>
      </c>
    </row>
    <row r="1676" spans="1:16" x14ac:dyDescent="0.2">
      <c r="A1676" s="216">
        <v>1676</v>
      </c>
      <c r="B1676" s="255">
        <v>80.44</v>
      </c>
      <c r="C1676" s="210">
        <f>'soust.uk.JMK př.č.2'!$O$75+'soust.uk.JMK př.č.2'!$P$75</f>
        <v>18172</v>
      </c>
      <c r="D1676" s="210">
        <f>'soust.uk.JMK př.č.2'!$L$75</f>
        <v>72</v>
      </c>
      <c r="E1676" s="210">
        <f t="shared" si="75"/>
        <v>3759</v>
      </c>
      <c r="F1676" s="210">
        <f t="shared" si="76"/>
        <v>2711</v>
      </c>
      <c r="G1676" s="248"/>
      <c r="H1676" s="249"/>
      <c r="I1676" s="262"/>
      <c r="J1676" s="262"/>
      <c r="K1676" s="217"/>
      <c r="L1676" s="220"/>
      <c r="M1676" s="220"/>
      <c r="N1676" s="220"/>
      <c r="O1676" s="220"/>
      <c r="P1676" s="210">
        <f t="shared" si="77"/>
        <v>976</v>
      </c>
    </row>
    <row r="1677" spans="1:16" x14ac:dyDescent="0.2">
      <c r="A1677" s="216">
        <v>1677</v>
      </c>
      <c r="B1677" s="255">
        <v>80.44</v>
      </c>
      <c r="C1677" s="210">
        <f>'soust.uk.JMK př.č.2'!$O$75+'soust.uk.JMK př.č.2'!$P$75</f>
        <v>18172</v>
      </c>
      <c r="D1677" s="210">
        <f>'soust.uk.JMK př.č.2'!$L$75</f>
        <v>72</v>
      </c>
      <c r="E1677" s="210">
        <f t="shared" si="75"/>
        <v>3759</v>
      </c>
      <c r="F1677" s="210">
        <f t="shared" si="76"/>
        <v>2711</v>
      </c>
      <c r="G1677" s="248"/>
      <c r="H1677" s="249"/>
      <c r="I1677" s="262"/>
      <c r="J1677" s="262"/>
      <c r="K1677" s="217"/>
      <c r="L1677" s="220"/>
      <c r="M1677" s="220"/>
      <c r="N1677" s="220"/>
      <c r="O1677" s="220"/>
      <c r="P1677" s="210">
        <f t="shared" si="77"/>
        <v>976</v>
      </c>
    </row>
    <row r="1678" spans="1:16" x14ac:dyDescent="0.2">
      <c r="A1678" s="216">
        <v>1678</v>
      </c>
      <c r="B1678" s="255">
        <v>80.45</v>
      </c>
      <c r="C1678" s="210">
        <f>'soust.uk.JMK př.č.2'!$O$75+'soust.uk.JMK př.č.2'!$P$75</f>
        <v>18172</v>
      </c>
      <c r="D1678" s="210">
        <f>'soust.uk.JMK př.č.2'!$L$75</f>
        <v>72</v>
      </c>
      <c r="E1678" s="210">
        <f t="shared" ref="E1678:E1741" si="78">SUM(F1678,P1678,D1678)</f>
        <v>3759</v>
      </c>
      <c r="F1678" s="210">
        <f t="shared" si="76"/>
        <v>2711</v>
      </c>
      <c r="G1678" s="248"/>
      <c r="H1678" s="249"/>
      <c r="I1678" s="262"/>
      <c r="J1678" s="262"/>
      <c r="K1678" s="217"/>
      <c r="L1678" s="220"/>
      <c r="M1678" s="220"/>
      <c r="N1678" s="220"/>
      <c r="O1678" s="220"/>
      <c r="P1678" s="210">
        <f t="shared" si="77"/>
        <v>976</v>
      </c>
    </row>
    <row r="1679" spans="1:16" x14ac:dyDescent="0.2">
      <c r="A1679" s="216">
        <v>1679</v>
      </c>
      <c r="B1679" s="255">
        <v>80.45</v>
      </c>
      <c r="C1679" s="210">
        <f>'soust.uk.JMK př.č.2'!$O$75+'soust.uk.JMK př.č.2'!$P$75</f>
        <v>18172</v>
      </c>
      <c r="D1679" s="210">
        <f>'soust.uk.JMK př.č.2'!$L$75</f>
        <v>72</v>
      </c>
      <c r="E1679" s="210">
        <f t="shared" si="78"/>
        <v>3759</v>
      </c>
      <c r="F1679" s="210">
        <f t="shared" ref="F1679:F1742" si="79">ROUND(1/B1679*C1679*12,0)</f>
        <v>2711</v>
      </c>
      <c r="G1679" s="248"/>
      <c r="H1679" s="249"/>
      <c r="I1679" s="262"/>
      <c r="J1679" s="262"/>
      <c r="K1679" s="217"/>
      <c r="L1679" s="220"/>
      <c r="M1679" s="220"/>
      <c r="N1679" s="220"/>
      <c r="O1679" s="220"/>
      <c r="P1679" s="210">
        <f t="shared" ref="P1679:P1742" si="80">ROUND((F1679*36%),0)</f>
        <v>976</v>
      </c>
    </row>
    <row r="1680" spans="1:16" x14ac:dyDescent="0.2">
      <c r="A1680" s="216">
        <v>1680</v>
      </c>
      <c r="B1680" s="255">
        <v>80.45</v>
      </c>
      <c r="C1680" s="210">
        <f>'soust.uk.JMK př.č.2'!$O$75+'soust.uk.JMK př.č.2'!$P$75</f>
        <v>18172</v>
      </c>
      <c r="D1680" s="210">
        <f>'soust.uk.JMK př.č.2'!$L$75</f>
        <v>72</v>
      </c>
      <c r="E1680" s="210">
        <f t="shared" si="78"/>
        <v>3759</v>
      </c>
      <c r="F1680" s="210">
        <f t="shared" si="79"/>
        <v>2711</v>
      </c>
      <c r="G1680" s="248"/>
      <c r="H1680" s="249"/>
      <c r="I1680" s="262"/>
      <c r="J1680" s="262"/>
      <c r="K1680" s="217"/>
      <c r="L1680" s="220"/>
      <c r="M1680" s="220"/>
      <c r="N1680" s="220"/>
      <c r="O1680" s="220"/>
      <c r="P1680" s="210">
        <f t="shared" si="80"/>
        <v>976</v>
      </c>
    </row>
    <row r="1681" spans="1:16" x14ac:dyDescent="0.2">
      <c r="A1681" s="216">
        <v>1681</v>
      </c>
      <c r="B1681" s="255">
        <v>80.45</v>
      </c>
      <c r="C1681" s="210">
        <f>'soust.uk.JMK př.č.2'!$O$75+'soust.uk.JMK př.č.2'!$P$75</f>
        <v>18172</v>
      </c>
      <c r="D1681" s="210">
        <f>'soust.uk.JMK př.č.2'!$L$75</f>
        <v>72</v>
      </c>
      <c r="E1681" s="210">
        <f t="shared" si="78"/>
        <v>3759</v>
      </c>
      <c r="F1681" s="210">
        <f t="shared" si="79"/>
        <v>2711</v>
      </c>
      <c r="G1681" s="248"/>
      <c r="H1681" s="249"/>
      <c r="I1681" s="262"/>
      <c r="J1681" s="262"/>
      <c r="K1681" s="217"/>
      <c r="L1681" s="220"/>
      <c r="M1681" s="220"/>
      <c r="N1681" s="220"/>
      <c r="O1681" s="220"/>
      <c r="P1681" s="210">
        <f t="shared" si="80"/>
        <v>976</v>
      </c>
    </row>
    <row r="1682" spans="1:16" x14ac:dyDescent="0.2">
      <c r="A1682" s="216">
        <v>1682</v>
      </c>
      <c r="B1682" s="255">
        <v>80.45</v>
      </c>
      <c r="C1682" s="210">
        <f>'soust.uk.JMK př.č.2'!$O$75+'soust.uk.JMK př.č.2'!$P$75</f>
        <v>18172</v>
      </c>
      <c r="D1682" s="210">
        <f>'soust.uk.JMK př.č.2'!$L$75</f>
        <v>72</v>
      </c>
      <c r="E1682" s="210">
        <f t="shared" si="78"/>
        <v>3759</v>
      </c>
      <c r="F1682" s="210">
        <f t="shared" si="79"/>
        <v>2711</v>
      </c>
      <c r="G1682" s="248"/>
      <c r="H1682" s="249"/>
      <c r="I1682" s="262"/>
      <c r="J1682" s="262"/>
      <c r="K1682" s="217"/>
      <c r="L1682" s="220"/>
      <c r="M1682" s="220"/>
      <c r="N1682" s="220"/>
      <c r="O1682" s="220"/>
      <c r="P1682" s="210">
        <f t="shared" si="80"/>
        <v>976</v>
      </c>
    </row>
    <row r="1683" spans="1:16" x14ac:dyDescent="0.2">
      <c r="A1683" s="216">
        <v>1683</v>
      </c>
      <c r="B1683" s="255">
        <v>80.459999999999994</v>
      </c>
      <c r="C1683" s="210">
        <f>'soust.uk.JMK př.č.2'!$O$75+'soust.uk.JMK př.č.2'!$P$75</f>
        <v>18172</v>
      </c>
      <c r="D1683" s="210">
        <f>'soust.uk.JMK př.č.2'!$L$75</f>
        <v>72</v>
      </c>
      <c r="E1683" s="210">
        <f t="shared" si="78"/>
        <v>3758</v>
      </c>
      <c r="F1683" s="210">
        <f t="shared" si="79"/>
        <v>2710</v>
      </c>
      <c r="G1683" s="248"/>
      <c r="H1683" s="249"/>
      <c r="I1683" s="262"/>
      <c r="J1683" s="262"/>
      <c r="K1683" s="217"/>
      <c r="L1683" s="220"/>
      <c r="M1683" s="220"/>
      <c r="N1683" s="220"/>
      <c r="O1683" s="220"/>
      <c r="P1683" s="210">
        <f t="shared" si="80"/>
        <v>976</v>
      </c>
    </row>
    <row r="1684" spans="1:16" x14ac:dyDescent="0.2">
      <c r="A1684" s="216">
        <v>1684</v>
      </c>
      <c r="B1684" s="255">
        <v>80.459999999999994</v>
      </c>
      <c r="C1684" s="210">
        <f>'soust.uk.JMK př.č.2'!$O$75+'soust.uk.JMK př.č.2'!$P$75</f>
        <v>18172</v>
      </c>
      <c r="D1684" s="210">
        <f>'soust.uk.JMK př.č.2'!$L$75</f>
        <v>72</v>
      </c>
      <c r="E1684" s="210">
        <f t="shared" si="78"/>
        <v>3758</v>
      </c>
      <c r="F1684" s="210">
        <f t="shared" si="79"/>
        <v>2710</v>
      </c>
      <c r="G1684" s="248"/>
      <c r="H1684" s="249"/>
      <c r="I1684" s="262"/>
      <c r="J1684" s="262"/>
      <c r="K1684" s="217"/>
      <c r="L1684" s="220"/>
      <c r="M1684" s="220"/>
      <c r="N1684" s="220"/>
      <c r="O1684" s="220"/>
      <c r="P1684" s="210">
        <f t="shared" si="80"/>
        <v>976</v>
      </c>
    </row>
    <row r="1685" spans="1:16" x14ac:dyDescent="0.2">
      <c r="A1685" s="216">
        <v>1685</v>
      </c>
      <c r="B1685" s="255">
        <v>80.459999999999994</v>
      </c>
      <c r="C1685" s="210">
        <f>'soust.uk.JMK př.č.2'!$O$75+'soust.uk.JMK př.č.2'!$P$75</f>
        <v>18172</v>
      </c>
      <c r="D1685" s="210">
        <f>'soust.uk.JMK př.č.2'!$L$75</f>
        <v>72</v>
      </c>
      <c r="E1685" s="210">
        <f t="shared" si="78"/>
        <v>3758</v>
      </c>
      <c r="F1685" s="210">
        <f t="shared" si="79"/>
        <v>2710</v>
      </c>
      <c r="G1685" s="248"/>
      <c r="H1685" s="249"/>
      <c r="I1685" s="262"/>
      <c r="J1685" s="262"/>
      <c r="K1685" s="217"/>
      <c r="L1685" s="220"/>
      <c r="M1685" s="220"/>
      <c r="N1685" s="220"/>
      <c r="O1685" s="220"/>
      <c r="P1685" s="210">
        <f t="shared" si="80"/>
        <v>976</v>
      </c>
    </row>
    <row r="1686" spans="1:16" x14ac:dyDescent="0.2">
      <c r="A1686" s="216">
        <v>1686</v>
      </c>
      <c r="B1686" s="255">
        <v>80.459999999999994</v>
      </c>
      <c r="C1686" s="210">
        <f>'soust.uk.JMK př.č.2'!$O$75+'soust.uk.JMK př.č.2'!$P$75</f>
        <v>18172</v>
      </c>
      <c r="D1686" s="210">
        <f>'soust.uk.JMK př.č.2'!$L$75</f>
        <v>72</v>
      </c>
      <c r="E1686" s="210">
        <f t="shared" si="78"/>
        <v>3758</v>
      </c>
      <c r="F1686" s="210">
        <f t="shared" si="79"/>
        <v>2710</v>
      </c>
      <c r="G1686" s="248"/>
      <c r="H1686" s="249"/>
      <c r="I1686" s="262"/>
      <c r="J1686" s="262"/>
      <c r="K1686" s="217"/>
      <c r="L1686" s="220"/>
      <c r="M1686" s="220"/>
      <c r="N1686" s="220"/>
      <c r="O1686" s="220"/>
      <c r="P1686" s="210">
        <f t="shared" si="80"/>
        <v>976</v>
      </c>
    </row>
    <row r="1687" spans="1:16" x14ac:dyDescent="0.2">
      <c r="A1687" s="216">
        <v>1687</v>
      </c>
      <c r="B1687" s="255">
        <v>80.459999999999994</v>
      </c>
      <c r="C1687" s="210">
        <f>'soust.uk.JMK př.č.2'!$O$75+'soust.uk.JMK př.č.2'!$P$75</f>
        <v>18172</v>
      </c>
      <c r="D1687" s="210">
        <f>'soust.uk.JMK př.č.2'!$L$75</f>
        <v>72</v>
      </c>
      <c r="E1687" s="210">
        <f t="shared" si="78"/>
        <v>3758</v>
      </c>
      <c r="F1687" s="210">
        <f t="shared" si="79"/>
        <v>2710</v>
      </c>
      <c r="G1687" s="248"/>
      <c r="H1687" s="249"/>
      <c r="I1687" s="262"/>
      <c r="J1687" s="262"/>
      <c r="K1687" s="217"/>
      <c r="L1687" s="220"/>
      <c r="M1687" s="220"/>
      <c r="N1687" s="220"/>
      <c r="O1687" s="220"/>
      <c r="P1687" s="210">
        <f t="shared" si="80"/>
        <v>976</v>
      </c>
    </row>
    <row r="1688" spans="1:16" x14ac:dyDescent="0.2">
      <c r="A1688" s="216">
        <v>1688</v>
      </c>
      <c r="B1688" s="255">
        <v>80.47</v>
      </c>
      <c r="C1688" s="210">
        <f>'soust.uk.JMK př.č.2'!$O$75+'soust.uk.JMK př.č.2'!$P$75</f>
        <v>18172</v>
      </c>
      <c r="D1688" s="210">
        <f>'soust.uk.JMK př.č.2'!$L$75</f>
        <v>72</v>
      </c>
      <c r="E1688" s="210">
        <f t="shared" si="78"/>
        <v>3758</v>
      </c>
      <c r="F1688" s="210">
        <f t="shared" si="79"/>
        <v>2710</v>
      </c>
      <c r="G1688" s="248"/>
      <c r="H1688" s="249"/>
      <c r="I1688" s="262"/>
      <c r="J1688" s="262"/>
      <c r="K1688" s="217"/>
      <c r="L1688" s="220"/>
      <c r="M1688" s="220"/>
      <c r="N1688" s="220"/>
      <c r="O1688" s="220"/>
      <c r="P1688" s="210">
        <f t="shared" si="80"/>
        <v>976</v>
      </c>
    </row>
    <row r="1689" spans="1:16" x14ac:dyDescent="0.2">
      <c r="A1689" s="216">
        <v>1689</v>
      </c>
      <c r="B1689" s="255">
        <v>80.47</v>
      </c>
      <c r="C1689" s="210">
        <f>'soust.uk.JMK př.č.2'!$O$75+'soust.uk.JMK př.č.2'!$P$75</f>
        <v>18172</v>
      </c>
      <c r="D1689" s="210">
        <f>'soust.uk.JMK př.č.2'!$L$75</f>
        <v>72</v>
      </c>
      <c r="E1689" s="210">
        <f t="shared" si="78"/>
        <v>3758</v>
      </c>
      <c r="F1689" s="210">
        <f t="shared" si="79"/>
        <v>2710</v>
      </c>
      <c r="G1689" s="248"/>
      <c r="H1689" s="249"/>
      <c r="I1689" s="262"/>
      <c r="J1689" s="262"/>
      <c r="K1689" s="217"/>
      <c r="L1689" s="220"/>
      <c r="M1689" s="220"/>
      <c r="N1689" s="220"/>
      <c r="O1689" s="220"/>
      <c r="P1689" s="210">
        <f t="shared" si="80"/>
        <v>976</v>
      </c>
    </row>
    <row r="1690" spans="1:16" x14ac:dyDescent="0.2">
      <c r="A1690" s="216">
        <v>1690</v>
      </c>
      <c r="B1690" s="255">
        <v>80.47</v>
      </c>
      <c r="C1690" s="210">
        <f>'soust.uk.JMK př.č.2'!$O$75+'soust.uk.JMK př.č.2'!$P$75</f>
        <v>18172</v>
      </c>
      <c r="D1690" s="210">
        <f>'soust.uk.JMK př.č.2'!$L$75</f>
        <v>72</v>
      </c>
      <c r="E1690" s="210">
        <f t="shared" si="78"/>
        <v>3758</v>
      </c>
      <c r="F1690" s="210">
        <f t="shared" si="79"/>
        <v>2710</v>
      </c>
      <c r="G1690" s="248"/>
      <c r="H1690" s="249"/>
      <c r="I1690" s="262"/>
      <c r="J1690" s="262"/>
      <c r="K1690" s="217"/>
      <c r="L1690" s="220"/>
      <c r="M1690" s="220"/>
      <c r="N1690" s="220"/>
      <c r="O1690" s="220"/>
      <c r="P1690" s="210">
        <f t="shared" si="80"/>
        <v>976</v>
      </c>
    </row>
    <row r="1691" spans="1:16" x14ac:dyDescent="0.2">
      <c r="A1691" s="216">
        <v>1691</v>
      </c>
      <c r="B1691" s="255">
        <v>80.47</v>
      </c>
      <c r="C1691" s="210">
        <f>'soust.uk.JMK př.č.2'!$O$75+'soust.uk.JMK př.č.2'!$P$75</f>
        <v>18172</v>
      </c>
      <c r="D1691" s="210">
        <f>'soust.uk.JMK př.č.2'!$L$75</f>
        <v>72</v>
      </c>
      <c r="E1691" s="210">
        <f t="shared" si="78"/>
        <v>3758</v>
      </c>
      <c r="F1691" s="210">
        <f t="shared" si="79"/>
        <v>2710</v>
      </c>
      <c r="G1691" s="248"/>
      <c r="H1691" s="249"/>
      <c r="I1691" s="262"/>
      <c r="J1691" s="262"/>
      <c r="K1691" s="217"/>
      <c r="L1691" s="220"/>
      <c r="M1691" s="220"/>
      <c r="N1691" s="220"/>
      <c r="O1691" s="220"/>
      <c r="P1691" s="210">
        <f t="shared" si="80"/>
        <v>976</v>
      </c>
    </row>
    <row r="1692" spans="1:16" x14ac:dyDescent="0.2">
      <c r="A1692" s="216">
        <v>1692</v>
      </c>
      <c r="B1692" s="255">
        <v>80.47</v>
      </c>
      <c r="C1692" s="210">
        <f>'soust.uk.JMK př.č.2'!$O$75+'soust.uk.JMK př.č.2'!$P$75</f>
        <v>18172</v>
      </c>
      <c r="D1692" s="210">
        <f>'soust.uk.JMK př.č.2'!$L$75</f>
        <v>72</v>
      </c>
      <c r="E1692" s="210">
        <f t="shared" si="78"/>
        <v>3758</v>
      </c>
      <c r="F1692" s="210">
        <f t="shared" si="79"/>
        <v>2710</v>
      </c>
      <c r="G1692" s="248"/>
      <c r="H1692" s="249"/>
      <c r="I1692" s="262"/>
      <c r="J1692" s="262"/>
      <c r="K1692" s="217"/>
      <c r="L1692" s="220"/>
      <c r="M1692" s="220"/>
      <c r="N1692" s="220"/>
      <c r="O1692" s="220"/>
      <c r="P1692" s="210">
        <f t="shared" si="80"/>
        <v>976</v>
      </c>
    </row>
    <row r="1693" spans="1:16" x14ac:dyDescent="0.2">
      <c r="A1693" s="216">
        <v>1693</v>
      </c>
      <c r="B1693" s="255">
        <v>80.48</v>
      </c>
      <c r="C1693" s="210">
        <f>'soust.uk.JMK př.č.2'!$O$75+'soust.uk.JMK př.č.2'!$P$75</f>
        <v>18172</v>
      </c>
      <c r="D1693" s="210">
        <f>'soust.uk.JMK př.č.2'!$L$75</f>
        <v>72</v>
      </c>
      <c r="E1693" s="210">
        <f t="shared" si="78"/>
        <v>3758</v>
      </c>
      <c r="F1693" s="210">
        <f t="shared" si="79"/>
        <v>2710</v>
      </c>
      <c r="G1693" s="248"/>
      <c r="H1693" s="249"/>
      <c r="I1693" s="262"/>
      <c r="J1693" s="262"/>
      <c r="K1693" s="217"/>
      <c r="L1693" s="220"/>
      <c r="M1693" s="220"/>
      <c r="N1693" s="220"/>
      <c r="O1693" s="220"/>
      <c r="P1693" s="210">
        <f t="shared" si="80"/>
        <v>976</v>
      </c>
    </row>
    <row r="1694" spans="1:16" x14ac:dyDescent="0.2">
      <c r="A1694" s="216">
        <v>1694</v>
      </c>
      <c r="B1694" s="255">
        <v>80.48</v>
      </c>
      <c r="C1694" s="210">
        <f>'soust.uk.JMK př.č.2'!$O$75+'soust.uk.JMK př.č.2'!$P$75</f>
        <v>18172</v>
      </c>
      <c r="D1694" s="210">
        <f>'soust.uk.JMK př.č.2'!$L$75</f>
        <v>72</v>
      </c>
      <c r="E1694" s="210">
        <f t="shared" si="78"/>
        <v>3758</v>
      </c>
      <c r="F1694" s="210">
        <f t="shared" si="79"/>
        <v>2710</v>
      </c>
      <c r="G1694" s="248"/>
      <c r="H1694" s="249"/>
      <c r="I1694" s="262"/>
      <c r="J1694" s="262"/>
      <c r="K1694" s="217"/>
      <c r="L1694" s="220"/>
      <c r="M1694" s="220"/>
      <c r="N1694" s="220"/>
      <c r="O1694" s="220"/>
      <c r="P1694" s="210">
        <f t="shared" si="80"/>
        <v>976</v>
      </c>
    </row>
    <row r="1695" spans="1:16" x14ac:dyDescent="0.2">
      <c r="A1695" s="216">
        <v>1695</v>
      </c>
      <c r="B1695" s="255">
        <v>80.48</v>
      </c>
      <c r="C1695" s="210">
        <f>'soust.uk.JMK př.č.2'!$O$75+'soust.uk.JMK př.č.2'!$P$75</f>
        <v>18172</v>
      </c>
      <c r="D1695" s="210">
        <f>'soust.uk.JMK př.č.2'!$L$75</f>
        <v>72</v>
      </c>
      <c r="E1695" s="210">
        <f t="shared" si="78"/>
        <v>3758</v>
      </c>
      <c r="F1695" s="210">
        <f t="shared" si="79"/>
        <v>2710</v>
      </c>
      <c r="G1695" s="248"/>
      <c r="H1695" s="249"/>
      <c r="I1695" s="262"/>
      <c r="J1695" s="262"/>
      <c r="K1695" s="217"/>
      <c r="L1695" s="220"/>
      <c r="M1695" s="220"/>
      <c r="N1695" s="220"/>
      <c r="O1695" s="220"/>
      <c r="P1695" s="210">
        <f t="shared" si="80"/>
        <v>976</v>
      </c>
    </row>
    <row r="1696" spans="1:16" x14ac:dyDescent="0.2">
      <c r="A1696" s="216">
        <v>1696</v>
      </c>
      <c r="B1696" s="255">
        <v>80.48</v>
      </c>
      <c r="C1696" s="210">
        <f>'soust.uk.JMK př.č.2'!$O$75+'soust.uk.JMK př.č.2'!$P$75</f>
        <v>18172</v>
      </c>
      <c r="D1696" s="210">
        <f>'soust.uk.JMK př.č.2'!$L$75</f>
        <v>72</v>
      </c>
      <c r="E1696" s="210">
        <f t="shared" si="78"/>
        <v>3758</v>
      </c>
      <c r="F1696" s="210">
        <f t="shared" si="79"/>
        <v>2710</v>
      </c>
      <c r="G1696" s="248"/>
      <c r="H1696" s="249"/>
      <c r="I1696" s="262"/>
      <c r="J1696" s="262"/>
      <c r="K1696" s="217"/>
      <c r="L1696" s="220"/>
      <c r="M1696" s="220"/>
      <c r="N1696" s="220"/>
      <c r="O1696" s="220"/>
      <c r="P1696" s="210">
        <f t="shared" si="80"/>
        <v>976</v>
      </c>
    </row>
    <row r="1697" spans="1:16" x14ac:dyDescent="0.2">
      <c r="A1697" s="216">
        <v>1697</v>
      </c>
      <c r="B1697" s="255">
        <v>80.48</v>
      </c>
      <c r="C1697" s="210">
        <f>'soust.uk.JMK př.č.2'!$O$75+'soust.uk.JMK př.č.2'!$P$75</f>
        <v>18172</v>
      </c>
      <c r="D1697" s="210">
        <f>'soust.uk.JMK př.č.2'!$L$75</f>
        <v>72</v>
      </c>
      <c r="E1697" s="210">
        <f t="shared" si="78"/>
        <v>3758</v>
      </c>
      <c r="F1697" s="210">
        <f t="shared" si="79"/>
        <v>2710</v>
      </c>
      <c r="G1697" s="248"/>
      <c r="H1697" s="249"/>
      <c r="I1697" s="262"/>
      <c r="J1697" s="262"/>
      <c r="K1697" s="217"/>
      <c r="L1697" s="220"/>
      <c r="M1697" s="220"/>
      <c r="N1697" s="220"/>
      <c r="O1697" s="220"/>
      <c r="P1697" s="210">
        <f t="shared" si="80"/>
        <v>976</v>
      </c>
    </row>
    <row r="1698" spans="1:16" x14ac:dyDescent="0.2">
      <c r="A1698" s="216">
        <v>1698</v>
      </c>
      <c r="B1698" s="255">
        <v>80.489999999999995</v>
      </c>
      <c r="C1698" s="210">
        <f>'soust.uk.JMK př.č.2'!$O$75+'soust.uk.JMK př.č.2'!$P$75</f>
        <v>18172</v>
      </c>
      <c r="D1698" s="210">
        <f>'soust.uk.JMK př.č.2'!$L$75</f>
        <v>72</v>
      </c>
      <c r="E1698" s="210">
        <f t="shared" si="78"/>
        <v>3756</v>
      </c>
      <c r="F1698" s="210">
        <f t="shared" si="79"/>
        <v>2709</v>
      </c>
      <c r="G1698" s="248"/>
      <c r="H1698" s="249"/>
      <c r="I1698" s="262"/>
      <c r="J1698" s="262"/>
      <c r="K1698" s="217"/>
      <c r="L1698" s="220"/>
      <c r="M1698" s="220"/>
      <c r="N1698" s="220"/>
      <c r="O1698" s="220"/>
      <c r="P1698" s="210">
        <f t="shared" si="80"/>
        <v>975</v>
      </c>
    </row>
    <row r="1699" spans="1:16" x14ac:dyDescent="0.2">
      <c r="A1699" s="216">
        <v>1699</v>
      </c>
      <c r="B1699" s="255">
        <v>80.489999999999995</v>
      </c>
      <c r="C1699" s="210">
        <f>'soust.uk.JMK př.č.2'!$O$75+'soust.uk.JMK př.č.2'!$P$75</f>
        <v>18172</v>
      </c>
      <c r="D1699" s="210">
        <f>'soust.uk.JMK př.č.2'!$L$75</f>
        <v>72</v>
      </c>
      <c r="E1699" s="210">
        <f t="shared" si="78"/>
        <v>3756</v>
      </c>
      <c r="F1699" s="210">
        <f t="shared" si="79"/>
        <v>2709</v>
      </c>
      <c r="G1699" s="248"/>
      <c r="H1699" s="249"/>
      <c r="I1699" s="262"/>
      <c r="J1699" s="262"/>
      <c r="K1699" s="217"/>
      <c r="L1699" s="220"/>
      <c r="M1699" s="220"/>
      <c r="N1699" s="220"/>
      <c r="O1699" s="220"/>
      <c r="P1699" s="210">
        <f t="shared" si="80"/>
        <v>975</v>
      </c>
    </row>
    <row r="1700" spans="1:16" x14ac:dyDescent="0.2">
      <c r="A1700" s="216">
        <v>1700</v>
      </c>
      <c r="B1700" s="255">
        <v>80.489999999999995</v>
      </c>
      <c r="C1700" s="210">
        <f>'soust.uk.JMK př.č.2'!$O$75+'soust.uk.JMK př.č.2'!$P$75</f>
        <v>18172</v>
      </c>
      <c r="D1700" s="210">
        <f>'soust.uk.JMK př.č.2'!$L$75</f>
        <v>72</v>
      </c>
      <c r="E1700" s="210">
        <f t="shared" si="78"/>
        <v>3756</v>
      </c>
      <c r="F1700" s="210">
        <f t="shared" si="79"/>
        <v>2709</v>
      </c>
      <c r="G1700" s="248"/>
      <c r="H1700" s="249"/>
      <c r="I1700" s="262"/>
      <c r="J1700" s="262"/>
      <c r="K1700" s="217"/>
      <c r="L1700" s="220"/>
      <c r="M1700" s="220"/>
      <c r="N1700" s="220"/>
      <c r="O1700" s="220"/>
      <c r="P1700" s="210">
        <f t="shared" si="80"/>
        <v>975</v>
      </c>
    </row>
    <row r="1701" spans="1:16" x14ac:dyDescent="0.2">
      <c r="A1701" s="216">
        <v>1701</v>
      </c>
      <c r="B1701" s="255">
        <v>80.489999999999995</v>
      </c>
      <c r="C1701" s="210">
        <f>'soust.uk.JMK př.č.2'!$O$75+'soust.uk.JMK př.č.2'!$P$75</f>
        <v>18172</v>
      </c>
      <c r="D1701" s="210">
        <f>'soust.uk.JMK př.č.2'!$L$75</f>
        <v>72</v>
      </c>
      <c r="E1701" s="210">
        <f t="shared" si="78"/>
        <v>3756</v>
      </c>
      <c r="F1701" s="210">
        <f t="shared" si="79"/>
        <v>2709</v>
      </c>
      <c r="G1701" s="248"/>
      <c r="H1701" s="249"/>
      <c r="I1701" s="262"/>
      <c r="J1701" s="262"/>
      <c r="K1701" s="217"/>
      <c r="L1701" s="220"/>
      <c r="M1701" s="220"/>
      <c r="N1701" s="220"/>
      <c r="O1701" s="220"/>
      <c r="P1701" s="210">
        <f t="shared" si="80"/>
        <v>975</v>
      </c>
    </row>
    <row r="1702" spans="1:16" x14ac:dyDescent="0.2">
      <c r="A1702" s="216">
        <v>1702</v>
      </c>
      <c r="B1702" s="255">
        <v>80.489999999999995</v>
      </c>
      <c r="C1702" s="210">
        <f>'soust.uk.JMK př.č.2'!$O$75+'soust.uk.JMK př.č.2'!$P$75</f>
        <v>18172</v>
      </c>
      <c r="D1702" s="210">
        <f>'soust.uk.JMK př.č.2'!$L$75</f>
        <v>72</v>
      </c>
      <c r="E1702" s="210">
        <f t="shared" si="78"/>
        <v>3756</v>
      </c>
      <c r="F1702" s="210">
        <f t="shared" si="79"/>
        <v>2709</v>
      </c>
      <c r="G1702" s="248"/>
      <c r="H1702" s="249"/>
      <c r="I1702" s="262"/>
      <c r="J1702" s="262"/>
      <c r="K1702" s="217"/>
      <c r="L1702" s="220"/>
      <c r="M1702" s="220"/>
      <c r="N1702" s="220"/>
      <c r="O1702" s="220"/>
      <c r="P1702" s="210">
        <f t="shared" si="80"/>
        <v>975</v>
      </c>
    </row>
    <row r="1703" spans="1:16" x14ac:dyDescent="0.2">
      <c r="A1703" s="216">
        <v>1703</v>
      </c>
      <c r="B1703" s="255">
        <v>80.5</v>
      </c>
      <c r="C1703" s="210">
        <f>'soust.uk.JMK př.č.2'!$O$75+'soust.uk.JMK př.č.2'!$P$75</f>
        <v>18172</v>
      </c>
      <c r="D1703" s="210">
        <f>'soust.uk.JMK př.č.2'!$L$75</f>
        <v>72</v>
      </c>
      <c r="E1703" s="210">
        <f t="shared" si="78"/>
        <v>3756</v>
      </c>
      <c r="F1703" s="210">
        <f t="shared" si="79"/>
        <v>2709</v>
      </c>
      <c r="G1703" s="248"/>
      <c r="H1703" s="249"/>
      <c r="I1703" s="262"/>
      <c r="J1703" s="262"/>
      <c r="K1703" s="217"/>
      <c r="L1703" s="220"/>
      <c r="M1703" s="220"/>
      <c r="N1703" s="220"/>
      <c r="O1703" s="220"/>
      <c r="P1703" s="210">
        <f t="shared" si="80"/>
        <v>975</v>
      </c>
    </row>
    <row r="1704" spans="1:16" x14ac:dyDescent="0.2">
      <c r="A1704" s="216">
        <v>1704</v>
      </c>
      <c r="B1704" s="255">
        <v>80.5</v>
      </c>
      <c r="C1704" s="210">
        <f>'soust.uk.JMK př.č.2'!$O$75+'soust.uk.JMK př.č.2'!$P$75</f>
        <v>18172</v>
      </c>
      <c r="D1704" s="210">
        <f>'soust.uk.JMK př.č.2'!$L$75</f>
        <v>72</v>
      </c>
      <c r="E1704" s="210">
        <f t="shared" si="78"/>
        <v>3756</v>
      </c>
      <c r="F1704" s="210">
        <f t="shared" si="79"/>
        <v>2709</v>
      </c>
      <c r="G1704" s="248"/>
      <c r="H1704" s="249"/>
      <c r="I1704" s="262"/>
      <c r="J1704" s="262"/>
      <c r="K1704" s="217"/>
      <c r="L1704" s="220"/>
      <c r="M1704" s="220"/>
      <c r="N1704" s="220"/>
      <c r="O1704" s="220"/>
      <c r="P1704" s="210">
        <f t="shared" si="80"/>
        <v>975</v>
      </c>
    </row>
    <row r="1705" spans="1:16" x14ac:dyDescent="0.2">
      <c r="A1705" s="216">
        <v>1705</v>
      </c>
      <c r="B1705" s="255">
        <v>80.5</v>
      </c>
      <c r="C1705" s="210">
        <f>'soust.uk.JMK př.č.2'!$O$75+'soust.uk.JMK př.č.2'!$P$75</f>
        <v>18172</v>
      </c>
      <c r="D1705" s="210">
        <f>'soust.uk.JMK př.č.2'!$L$75</f>
        <v>72</v>
      </c>
      <c r="E1705" s="210">
        <f t="shared" si="78"/>
        <v>3756</v>
      </c>
      <c r="F1705" s="210">
        <f t="shared" si="79"/>
        <v>2709</v>
      </c>
      <c r="G1705" s="248"/>
      <c r="H1705" s="249"/>
      <c r="I1705" s="262"/>
      <c r="J1705" s="262"/>
      <c r="K1705" s="217"/>
      <c r="L1705" s="220"/>
      <c r="M1705" s="220"/>
      <c r="N1705" s="220"/>
      <c r="O1705" s="220"/>
      <c r="P1705" s="210">
        <f t="shared" si="80"/>
        <v>975</v>
      </c>
    </row>
    <row r="1706" spans="1:16" x14ac:dyDescent="0.2">
      <c r="A1706" s="216">
        <v>1706</v>
      </c>
      <c r="B1706" s="255">
        <v>80.5</v>
      </c>
      <c r="C1706" s="210">
        <f>'soust.uk.JMK př.č.2'!$O$75+'soust.uk.JMK př.č.2'!$P$75</f>
        <v>18172</v>
      </c>
      <c r="D1706" s="210">
        <f>'soust.uk.JMK př.č.2'!$L$75</f>
        <v>72</v>
      </c>
      <c r="E1706" s="210">
        <f t="shared" si="78"/>
        <v>3756</v>
      </c>
      <c r="F1706" s="210">
        <f t="shared" si="79"/>
        <v>2709</v>
      </c>
      <c r="G1706" s="248"/>
      <c r="H1706" s="249"/>
      <c r="I1706" s="262"/>
      <c r="J1706" s="262"/>
      <c r="K1706" s="217"/>
      <c r="L1706" s="220"/>
      <c r="M1706" s="220"/>
      <c r="N1706" s="220"/>
      <c r="O1706" s="220"/>
      <c r="P1706" s="210">
        <f t="shared" si="80"/>
        <v>975</v>
      </c>
    </row>
    <row r="1707" spans="1:16" x14ac:dyDescent="0.2">
      <c r="A1707" s="216">
        <v>1707</v>
      </c>
      <c r="B1707" s="255">
        <v>80.5</v>
      </c>
      <c r="C1707" s="210">
        <f>'soust.uk.JMK př.č.2'!$O$75+'soust.uk.JMK př.č.2'!$P$75</f>
        <v>18172</v>
      </c>
      <c r="D1707" s="210">
        <f>'soust.uk.JMK př.č.2'!$L$75</f>
        <v>72</v>
      </c>
      <c r="E1707" s="210">
        <f t="shared" si="78"/>
        <v>3756</v>
      </c>
      <c r="F1707" s="210">
        <f t="shared" si="79"/>
        <v>2709</v>
      </c>
      <c r="G1707" s="248"/>
      <c r="H1707" s="249"/>
      <c r="I1707" s="262"/>
      <c r="J1707" s="262"/>
      <c r="K1707" s="217"/>
      <c r="L1707" s="220"/>
      <c r="M1707" s="220"/>
      <c r="N1707" s="220"/>
      <c r="O1707" s="220"/>
      <c r="P1707" s="210">
        <f t="shared" si="80"/>
        <v>975</v>
      </c>
    </row>
    <row r="1708" spans="1:16" x14ac:dyDescent="0.2">
      <c r="A1708" s="216">
        <v>1708</v>
      </c>
      <c r="B1708" s="255">
        <v>80.5</v>
      </c>
      <c r="C1708" s="210">
        <f>'soust.uk.JMK př.č.2'!$O$75+'soust.uk.JMK př.č.2'!$P$75</f>
        <v>18172</v>
      </c>
      <c r="D1708" s="210">
        <f>'soust.uk.JMK př.č.2'!$L$75</f>
        <v>72</v>
      </c>
      <c r="E1708" s="210">
        <f t="shared" si="78"/>
        <v>3756</v>
      </c>
      <c r="F1708" s="210">
        <f t="shared" si="79"/>
        <v>2709</v>
      </c>
      <c r="G1708" s="248"/>
      <c r="H1708" s="249"/>
      <c r="I1708" s="262"/>
      <c r="J1708" s="262"/>
      <c r="K1708" s="217"/>
      <c r="L1708" s="220"/>
      <c r="M1708" s="220"/>
      <c r="N1708" s="220"/>
      <c r="O1708" s="220"/>
      <c r="P1708" s="210">
        <f t="shared" si="80"/>
        <v>975</v>
      </c>
    </row>
    <row r="1709" spans="1:16" x14ac:dyDescent="0.2">
      <c r="A1709" s="216">
        <v>1709</v>
      </c>
      <c r="B1709" s="255">
        <v>80.510000000000005</v>
      </c>
      <c r="C1709" s="210">
        <f>'soust.uk.JMK př.č.2'!$O$75+'soust.uk.JMK př.č.2'!$P$75</f>
        <v>18172</v>
      </c>
      <c r="D1709" s="210">
        <f>'soust.uk.JMK př.č.2'!$L$75</f>
        <v>72</v>
      </c>
      <c r="E1709" s="210">
        <f t="shared" si="78"/>
        <v>3756</v>
      </c>
      <c r="F1709" s="210">
        <f t="shared" si="79"/>
        <v>2709</v>
      </c>
      <c r="G1709" s="248"/>
      <c r="H1709" s="249"/>
      <c r="I1709" s="262"/>
      <c r="J1709" s="262"/>
      <c r="K1709" s="217"/>
      <c r="L1709" s="220"/>
      <c r="M1709" s="220"/>
      <c r="N1709" s="220"/>
      <c r="O1709" s="220"/>
      <c r="P1709" s="210">
        <f t="shared" si="80"/>
        <v>975</v>
      </c>
    </row>
    <row r="1710" spans="1:16" x14ac:dyDescent="0.2">
      <c r="A1710" s="216">
        <v>1710</v>
      </c>
      <c r="B1710" s="255">
        <v>80.510000000000005</v>
      </c>
      <c r="C1710" s="210">
        <f>'soust.uk.JMK př.č.2'!$O$75+'soust.uk.JMK př.č.2'!$P$75</f>
        <v>18172</v>
      </c>
      <c r="D1710" s="210">
        <f>'soust.uk.JMK př.č.2'!$L$75</f>
        <v>72</v>
      </c>
      <c r="E1710" s="210">
        <f t="shared" si="78"/>
        <v>3756</v>
      </c>
      <c r="F1710" s="210">
        <f t="shared" si="79"/>
        <v>2709</v>
      </c>
      <c r="G1710" s="248"/>
      <c r="H1710" s="249"/>
      <c r="I1710" s="262"/>
      <c r="J1710" s="262"/>
      <c r="K1710" s="217"/>
      <c r="L1710" s="220"/>
      <c r="M1710" s="220"/>
      <c r="N1710" s="220"/>
      <c r="O1710" s="220"/>
      <c r="P1710" s="210">
        <f t="shared" si="80"/>
        <v>975</v>
      </c>
    </row>
    <row r="1711" spans="1:16" x14ac:dyDescent="0.2">
      <c r="A1711" s="216">
        <v>1711</v>
      </c>
      <c r="B1711" s="255">
        <v>80.510000000000005</v>
      </c>
      <c r="C1711" s="210">
        <f>'soust.uk.JMK př.č.2'!$O$75+'soust.uk.JMK př.č.2'!$P$75</f>
        <v>18172</v>
      </c>
      <c r="D1711" s="210">
        <f>'soust.uk.JMK př.č.2'!$L$75</f>
        <v>72</v>
      </c>
      <c r="E1711" s="210">
        <f t="shared" si="78"/>
        <v>3756</v>
      </c>
      <c r="F1711" s="210">
        <f t="shared" si="79"/>
        <v>2709</v>
      </c>
      <c r="G1711" s="248"/>
      <c r="H1711" s="249"/>
      <c r="I1711" s="262"/>
      <c r="J1711" s="262"/>
      <c r="K1711" s="217"/>
      <c r="L1711" s="220"/>
      <c r="M1711" s="220"/>
      <c r="N1711" s="220"/>
      <c r="O1711" s="220"/>
      <c r="P1711" s="210">
        <f t="shared" si="80"/>
        <v>975</v>
      </c>
    </row>
    <row r="1712" spans="1:16" x14ac:dyDescent="0.2">
      <c r="A1712" s="216">
        <v>1712</v>
      </c>
      <c r="B1712" s="255">
        <v>80.510000000000005</v>
      </c>
      <c r="C1712" s="210">
        <f>'soust.uk.JMK př.č.2'!$O$75+'soust.uk.JMK př.č.2'!$P$75</f>
        <v>18172</v>
      </c>
      <c r="D1712" s="210">
        <f>'soust.uk.JMK př.č.2'!$L$75</f>
        <v>72</v>
      </c>
      <c r="E1712" s="210">
        <f t="shared" si="78"/>
        <v>3756</v>
      </c>
      <c r="F1712" s="210">
        <f t="shared" si="79"/>
        <v>2709</v>
      </c>
      <c r="G1712" s="248"/>
      <c r="H1712" s="249"/>
      <c r="I1712" s="262"/>
      <c r="J1712" s="262"/>
      <c r="K1712" s="217"/>
      <c r="L1712" s="220"/>
      <c r="M1712" s="220"/>
      <c r="N1712" s="220"/>
      <c r="O1712" s="220"/>
      <c r="P1712" s="210">
        <f t="shared" si="80"/>
        <v>975</v>
      </c>
    </row>
    <row r="1713" spans="1:16" x14ac:dyDescent="0.2">
      <c r="A1713" s="216">
        <v>1713</v>
      </c>
      <c r="B1713" s="255">
        <v>80.510000000000005</v>
      </c>
      <c r="C1713" s="210">
        <f>'soust.uk.JMK př.č.2'!$O$75+'soust.uk.JMK př.č.2'!$P$75</f>
        <v>18172</v>
      </c>
      <c r="D1713" s="210">
        <f>'soust.uk.JMK př.č.2'!$L$75</f>
        <v>72</v>
      </c>
      <c r="E1713" s="210">
        <f t="shared" si="78"/>
        <v>3756</v>
      </c>
      <c r="F1713" s="210">
        <f t="shared" si="79"/>
        <v>2709</v>
      </c>
      <c r="G1713" s="248"/>
      <c r="H1713" s="249"/>
      <c r="I1713" s="262"/>
      <c r="J1713" s="262"/>
      <c r="K1713" s="217"/>
      <c r="L1713" s="220"/>
      <c r="M1713" s="220"/>
      <c r="N1713" s="220"/>
      <c r="O1713" s="220"/>
      <c r="P1713" s="210">
        <f t="shared" si="80"/>
        <v>975</v>
      </c>
    </row>
    <row r="1714" spans="1:16" x14ac:dyDescent="0.2">
      <c r="A1714" s="216">
        <v>1714</v>
      </c>
      <c r="B1714" s="255">
        <v>80.510000000000005</v>
      </c>
      <c r="C1714" s="210">
        <f>'soust.uk.JMK př.č.2'!$O$75+'soust.uk.JMK př.č.2'!$P$75</f>
        <v>18172</v>
      </c>
      <c r="D1714" s="210">
        <f>'soust.uk.JMK př.č.2'!$L$75</f>
        <v>72</v>
      </c>
      <c r="E1714" s="210">
        <f t="shared" si="78"/>
        <v>3756</v>
      </c>
      <c r="F1714" s="210">
        <f t="shared" si="79"/>
        <v>2709</v>
      </c>
      <c r="G1714" s="248"/>
      <c r="H1714" s="249"/>
      <c r="I1714" s="262"/>
      <c r="J1714" s="262"/>
      <c r="K1714" s="217"/>
      <c r="L1714" s="220"/>
      <c r="M1714" s="220"/>
      <c r="N1714" s="220"/>
      <c r="O1714" s="220"/>
      <c r="P1714" s="210">
        <f t="shared" si="80"/>
        <v>975</v>
      </c>
    </row>
    <row r="1715" spans="1:16" x14ac:dyDescent="0.2">
      <c r="A1715" s="216">
        <v>1715</v>
      </c>
      <c r="B1715" s="255">
        <v>80.52</v>
      </c>
      <c r="C1715" s="210">
        <f>'soust.uk.JMK př.č.2'!$O$75+'soust.uk.JMK př.č.2'!$P$75</f>
        <v>18172</v>
      </c>
      <c r="D1715" s="210">
        <f>'soust.uk.JMK př.č.2'!$L$75</f>
        <v>72</v>
      </c>
      <c r="E1715" s="210">
        <f t="shared" si="78"/>
        <v>3755</v>
      </c>
      <c r="F1715" s="210">
        <f t="shared" si="79"/>
        <v>2708</v>
      </c>
      <c r="G1715" s="248"/>
      <c r="H1715" s="249"/>
      <c r="I1715" s="262"/>
      <c r="J1715" s="262"/>
      <c r="K1715" s="217"/>
      <c r="L1715" s="220"/>
      <c r="M1715" s="220"/>
      <c r="N1715" s="220"/>
      <c r="O1715" s="220"/>
      <c r="P1715" s="210">
        <f t="shared" si="80"/>
        <v>975</v>
      </c>
    </row>
    <row r="1716" spans="1:16" x14ac:dyDescent="0.2">
      <c r="A1716" s="216">
        <v>1716</v>
      </c>
      <c r="B1716" s="255">
        <v>80.52</v>
      </c>
      <c r="C1716" s="210">
        <f>'soust.uk.JMK př.č.2'!$O$75+'soust.uk.JMK př.č.2'!$P$75</f>
        <v>18172</v>
      </c>
      <c r="D1716" s="210">
        <f>'soust.uk.JMK př.č.2'!$L$75</f>
        <v>72</v>
      </c>
      <c r="E1716" s="210">
        <f t="shared" si="78"/>
        <v>3755</v>
      </c>
      <c r="F1716" s="210">
        <f t="shared" si="79"/>
        <v>2708</v>
      </c>
      <c r="G1716" s="248"/>
      <c r="H1716" s="249"/>
      <c r="I1716" s="262"/>
      <c r="J1716" s="262"/>
      <c r="K1716" s="217"/>
      <c r="L1716" s="220"/>
      <c r="M1716" s="220"/>
      <c r="N1716" s="220"/>
      <c r="O1716" s="220"/>
      <c r="P1716" s="210">
        <f t="shared" si="80"/>
        <v>975</v>
      </c>
    </row>
    <row r="1717" spans="1:16" x14ac:dyDescent="0.2">
      <c r="A1717" s="216">
        <v>1717</v>
      </c>
      <c r="B1717" s="255">
        <v>80.52</v>
      </c>
      <c r="C1717" s="210">
        <f>'soust.uk.JMK př.č.2'!$O$75+'soust.uk.JMK př.č.2'!$P$75</f>
        <v>18172</v>
      </c>
      <c r="D1717" s="210">
        <f>'soust.uk.JMK př.č.2'!$L$75</f>
        <v>72</v>
      </c>
      <c r="E1717" s="210">
        <f t="shared" si="78"/>
        <v>3755</v>
      </c>
      <c r="F1717" s="210">
        <f t="shared" si="79"/>
        <v>2708</v>
      </c>
      <c r="G1717" s="248"/>
      <c r="H1717" s="249"/>
      <c r="I1717" s="262"/>
      <c r="J1717" s="262"/>
      <c r="K1717" s="217"/>
      <c r="L1717" s="220"/>
      <c r="M1717" s="220"/>
      <c r="N1717" s="220"/>
      <c r="O1717" s="220"/>
      <c r="P1717" s="210">
        <f t="shared" si="80"/>
        <v>975</v>
      </c>
    </row>
    <row r="1718" spans="1:16" x14ac:dyDescent="0.2">
      <c r="A1718" s="216">
        <v>1718</v>
      </c>
      <c r="B1718" s="255">
        <v>80.52</v>
      </c>
      <c r="C1718" s="210">
        <f>'soust.uk.JMK př.č.2'!$O$75+'soust.uk.JMK př.č.2'!$P$75</f>
        <v>18172</v>
      </c>
      <c r="D1718" s="210">
        <f>'soust.uk.JMK př.č.2'!$L$75</f>
        <v>72</v>
      </c>
      <c r="E1718" s="210">
        <f t="shared" si="78"/>
        <v>3755</v>
      </c>
      <c r="F1718" s="210">
        <f t="shared" si="79"/>
        <v>2708</v>
      </c>
      <c r="G1718" s="248"/>
      <c r="H1718" s="249"/>
      <c r="I1718" s="262"/>
      <c r="J1718" s="262"/>
      <c r="K1718" s="217"/>
      <c r="L1718" s="220"/>
      <c r="M1718" s="220"/>
      <c r="N1718" s="220"/>
      <c r="O1718" s="220"/>
      <c r="P1718" s="210">
        <f t="shared" si="80"/>
        <v>975</v>
      </c>
    </row>
    <row r="1719" spans="1:16" x14ac:dyDescent="0.2">
      <c r="A1719" s="216">
        <v>1719</v>
      </c>
      <c r="B1719" s="255">
        <v>80.52</v>
      </c>
      <c r="C1719" s="210">
        <f>'soust.uk.JMK př.č.2'!$O$75+'soust.uk.JMK př.č.2'!$P$75</f>
        <v>18172</v>
      </c>
      <c r="D1719" s="210">
        <f>'soust.uk.JMK př.č.2'!$L$75</f>
        <v>72</v>
      </c>
      <c r="E1719" s="210">
        <f t="shared" si="78"/>
        <v>3755</v>
      </c>
      <c r="F1719" s="210">
        <f t="shared" si="79"/>
        <v>2708</v>
      </c>
      <c r="G1719" s="248"/>
      <c r="H1719" s="249"/>
      <c r="I1719" s="262"/>
      <c r="J1719" s="262"/>
      <c r="K1719" s="217"/>
      <c r="L1719" s="220"/>
      <c r="M1719" s="220"/>
      <c r="N1719" s="220"/>
      <c r="O1719" s="220"/>
      <c r="P1719" s="210">
        <f t="shared" si="80"/>
        <v>975</v>
      </c>
    </row>
    <row r="1720" spans="1:16" x14ac:dyDescent="0.2">
      <c r="A1720" s="216">
        <v>1720</v>
      </c>
      <c r="B1720" s="255">
        <v>80.52</v>
      </c>
      <c r="C1720" s="210">
        <f>'soust.uk.JMK př.č.2'!$O$75+'soust.uk.JMK př.č.2'!$P$75</f>
        <v>18172</v>
      </c>
      <c r="D1720" s="210">
        <f>'soust.uk.JMK př.č.2'!$L$75</f>
        <v>72</v>
      </c>
      <c r="E1720" s="210">
        <f t="shared" si="78"/>
        <v>3755</v>
      </c>
      <c r="F1720" s="210">
        <f t="shared" si="79"/>
        <v>2708</v>
      </c>
      <c r="G1720" s="248"/>
      <c r="H1720" s="249"/>
      <c r="I1720" s="262"/>
      <c r="J1720" s="262"/>
      <c r="K1720" s="217"/>
      <c r="L1720" s="220"/>
      <c r="M1720" s="220"/>
      <c r="N1720" s="220"/>
      <c r="O1720" s="220"/>
      <c r="P1720" s="210">
        <f t="shared" si="80"/>
        <v>975</v>
      </c>
    </row>
    <row r="1721" spans="1:16" x14ac:dyDescent="0.2">
      <c r="A1721" s="216">
        <v>1721</v>
      </c>
      <c r="B1721" s="255">
        <v>80.52</v>
      </c>
      <c r="C1721" s="210">
        <f>'soust.uk.JMK př.č.2'!$O$75+'soust.uk.JMK př.č.2'!$P$75</f>
        <v>18172</v>
      </c>
      <c r="D1721" s="210">
        <f>'soust.uk.JMK př.č.2'!$L$75</f>
        <v>72</v>
      </c>
      <c r="E1721" s="210">
        <f t="shared" si="78"/>
        <v>3755</v>
      </c>
      <c r="F1721" s="210">
        <f t="shared" si="79"/>
        <v>2708</v>
      </c>
      <c r="G1721" s="248"/>
      <c r="H1721" s="249"/>
      <c r="I1721" s="262"/>
      <c r="J1721" s="262"/>
      <c r="K1721" s="217"/>
      <c r="L1721" s="220"/>
      <c r="M1721" s="220"/>
      <c r="N1721" s="220"/>
      <c r="O1721" s="220"/>
      <c r="P1721" s="210">
        <f t="shared" si="80"/>
        <v>975</v>
      </c>
    </row>
    <row r="1722" spans="1:16" x14ac:dyDescent="0.2">
      <c r="A1722" s="216">
        <v>1722</v>
      </c>
      <c r="B1722" s="255">
        <v>80.53</v>
      </c>
      <c r="C1722" s="210">
        <f>'soust.uk.JMK př.č.2'!$O$75+'soust.uk.JMK př.č.2'!$P$75</f>
        <v>18172</v>
      </c>
      <c r="D1722" s="210">
        <f>'soust.uk.JMK př.č.2'!$L$75</f>
        <v>72</v>
      </c>
      <c r="E1722" s="210">
        <f t="shared" si="78"/>
        <v>3755</v>
      </c>
      <c r="F1722" s="210">
        <f t="shared" si="79"/>
        <v>2708</v>
      </c>
      <c r="G1722" s="248"/>
      <c r="H1722" s="249"/>
      <c r="I1722" s="262"/>
      <c r="J1722" s="262"/>
      <c r="K1722" s="217"/>
      <c r="L1722" s="220"/>
      <c r="M1722" s="220"/>
      <c r="N1722" s="220"/>
      <c r="O1722" s="220"/>
      <c r="P1722" s="210">
        <f t="shared" si="80"/>
        <v>975</v>
      </c>
    </row>
    <row r="1723" spans="1:16" x14ac:dyDescent="0.2">
      <c r="A1723" s="216">
        <v>1723</v>
      </c>
      <c r="B1723" s="255">
        <v>80.53</v>
      </c>
      <c r="C1723" s="210">
        <f>'soust.uk.JMK př.č.2'!$O$75+'soust.uk.JMK př.č.2'!$P$75</f>
        <v>18172</v>
      </c>
      <c r="D1723" s="210">
        <f>'soust.uk.JMK př.č.2'!$L$75</f>
        <v>72</v>
      </c>
      <c r="E1723" s="210">
        <f t="shared" si="78"/>
        <v>3755</v>
      </c>
      <c r="F1723" s="210">
        <f t="shared" si="79"/>
        <v>2708</v>
      </c>
      <c r="G1723" s="248"/>
      <c r="H1723" s="249"/>
      <c r="I1723" s="262"/>
      <c r="J1723" s="262"/>
      <c r="K1723" s="217"/>
      <c r="L1723" s="220"/>
      <c r="M1723" s="220"/>
      <c r="N1723" s="220"/>
      <c r="O1723" s="220"/>
      <c r="P1723" s="210">
        <f t="shared" si="80"/>
        <v>975</v>
      </c>
    </row>
    <row r="1724" spans="1:16" x14ac:dyDescent="0.2">
      <c r="A1724" s="216">
        <v>1724</v>
      </c>
      <c r="B1724" s="255">
        <v>80.53</v>
      </c>
      <c r="C1724" s="210">
        <f>'soust.uk.JMK př.č.2'!$O$75+'soust.uk.JMK př.č.2'!$P$75</f>
        <v>18172</v>
      </c>
      <c r="D1724" s="210">
        <f>'soust.uk.JMK př.č.2'!$L$75</f>
        <v>72</v>
      </c>
      <c r="E1724" s="210">
        <f t="shared" si="78"/>
        <v>3755</v>
      </c>
      <c r="F1724" s="210">
        <f t="shared" si="79"/>
        <v>2708</v>
      </c>
      <c r="G1724" s="248"/>
      <c r="H1724" s="249"/>
      <c r="I1724" s="262"/>
      <c r="J1724" s="262"/>
      <c r="K1724" s="217"/>
      <c r="L1724" s="220"/>
      <c r="M1724" s="220"/>
      <c r="N1724" s="220"/>
      <c r="O1724" s="220"/>
      <c r="P1724" s="210">
        <f t="shared" si="80"/>
        <v>975</v>
      </c>
    </row>
    <row r="1725" spans="1:16" x14ac:dyDescent="0.2">
      <c r="A1725" s="216">
        <v>1725</v>
      </c>
      <c r="B1725" s="255">
        <v>80.53</v>
      </c>
      <c r="C1725" s="210">
        <f>'soust.uk.JMK př.č.2'!$O$75+'soust.uk.JMK př.č.2'!$P$75</f>
        <v>18172</v>
      </c>
      <c r="D1725" s="210">
        <f>'soust.uk.JMK př.č.2'!$L$75</f>
        <v>72</v>
      </c>
      <c r="E1725" s="210">
        <f t="shared" si="78"/>
        <v>3755</v>
      </c>
      <c r="F1725" s="210">
        <f t="shared" si="79"/>
        <v>2708</v>
      </c>
      <c r="G1725" s="248"/>
      <c r="H1725" s="249"/>
      <c r="I1725" s="262"/>
      <c r="J1725" s="262"/>
      <c r="K1725" s="217"/>
      <c r="L1725" s="220"/>
      <c r="M1725" s="220"/>
      <c r="N1725" s="220"/>
      <c r="O1725" s="220"/>
      <c r="P1725" s="210">
        <f t="shared" si="80"/>
        <v>975</v>
      </c>
    </row>
    <row r="1726" spans="1:16" x14ac:dyDescent="0.2">
      <c r="A1726" s="216">
        <v>1726</v>
      </c>
      <c r="B1726" s="255">
        <v>80.53</v>
      </c>
      <c r="C1726" s="210">
        <f>'soust.uk.JMK př.č.2'!$O$75+'soust.uk.JMK př.č.2'!$P$75</f>
        <v>18172</v>
      </c>
      <c r="D1726" s="210">
        <f>'soust.uk.JMK př.č.2'!$L$75</f>
        <v>72</v>
      </c>
      <c r="E1726" s="210">
        <f t="shared" si="78"/>
        <v>3755</v>
      </c>
      <c r="F1726" s="210">
        <f t="shared" si="79"/>
        <v>2708</v>
      </c>
      <c r="G1726" s="248"/>
      <c r="H1726" s="249"/>
      <c r="I1726" s="262"/>
      <c r="J1726" s="262"/>
      <c r="K1726" s="217"/>
      <c r="L1726" s="220"/>
      <c r="M1726" s="220"/>
      <c r="N1726" s="220"/>
      <c r="O1726" s="220"/>
      <c r="P1726" s="210">
        <f t="shared" si="80"/>
        <v>975</v>
      </c>
    </row>
    <row r="1727" spans="1:16" x14ac:dyDescent="0.2">
      <c r="A1727" s="216">
        <v>1727</v>
      </c>
      <c r="B1727" s="255">
        <v>80.53</v>
      </c>
      <c r="C1727" s="210">
        <f>'soust.uk.JMK př.č.2'!$O$75+'soust.uk.JMK př.č.2'!$P$75</f>
        <v>18172</v>
      </c>
      <c r="D1727" s="210">
        <f>'soust.uk.JMK př.č.2'!$L$75</f>
        <v>72</v>
      </c>
      <c r="E1727" s="210">
        <f t="shared" si="78"/>
        <v>3755</v>
      </c>
      <c r="F1727" s="210">
        <f t="shared" si="79"/>
        <v>2708</v>
      </c>
      <c r="G1727" s="248"/>
      <c r="H1727" s="249"/>
      <c r="I1727" s="262"/>
      <c r="J1727" s="262"/>
      <c r="K1727" s="217"/>
      <c r="L1727" s="220"/>
      <c r="M1727" s="220"/>
      <c r="N1727" s="220"/>
      <c r="O1727" s="220"/>
      <c r="P1727" s="210">
        <f t="shared" si="80"/>
        <v>975</v>
      </c>
    </row>
    <row r="1728" spans="1:16" x14ac:dyDescent="0.2">
      <c r="A1728" s="216">
        <v>1728</v>
      </c>
      <c r="B1728" s="255">
        <v>80.53</v>
      </c>
      <c r="C1728" s="210">
        <f>'soust.uk.JMK př.č.2'!$O$75+'soust.uk.JMK př.č.2'!$P$75</f>
        <v>18172</v>
      </c>
      <c r="D1728" s="210">
        <f>'soust.uk.JMK př.č.2'!$L$75</f>
        <v>72</v>
      </c>
      <c r="E1728" s="210">
        <f t="shared" si="78"/>
        <v>3755</v>
      </c>
      <c r="F1728" s="210">
        <f t="shared" si="79"/>
        <v>2708</v>
      </c>
      <c r="G1728" s="248"/>
      <c r="H1728" s="249"/>
      <c r="I1728" s="262"/>
      <c r="J1728" s="262"/>
      <c r="K1728" s="217"/>
      <c r="L1728" s="220"/>
      <c r="M1728" s="220"/>
      <c r="N1728" s="220"/>
      <c r="O1728" s="220"/>
      <c r="P1728" s="210">
        <f t="shared" si="80"/>
        <v>975</v>
      </c>
    </row>
    <row r="1729" spans="1:16" x14ac:dyDescent="0.2">
      <c r="A1729" s="216">
        <v>1729</v>
      </c>
      <c r="B1729" s="255">
        <v>80.540000000000006</v>
      </c>
      <c r="C1729" s="210">
        <f>'soust.uk.JMK př.č.2'!$O$75+'soust.uk.JMK př.č.2'!$P$75</f>
        <v>18172</v>
      </c>
      <c r="D1729" s="210">
        <f>'soust.uk.JMK př.č.2'!$L$75</f>
        <v>72</v>
      </c>
      <c r="E1729" s="210">
        <f t="shared" si="78"/>
        <v>3755</v>
      </c>
      <c r="F1729" s="210">
        <f t="shared" si="79"/>
        <v>2708</v>
      </c>
      <c r="G1729" s="248"/>
      <c r="H1729" s="249"/>
      <c r="I1729" s="262"/>
      <c r="J1729" s="262"/>
      <c r="K1729" s="217"/>
      <c r="L1729" s="220"/>
      <c r="M1729" s="220"/>
      <c r="N1729" s="220"/>
      <c r="O1729" s="220"/>
      <c r="P1729" s="210">
        <f t="shared" si="80"/>
        <v>975</v>
      </c>
    </row>
    <row r="1730" spans="1:16" x14ac:dyDescent="0.2">
      <c r="A1730" s="216">
        <v>1730</v>
      </c>
      <c r="B1730" s="255">
        <v>80.540000000000006</v>
      </c>
      <c r="C1730" s="210">
        <f>'soust.uk.JMK př.č.2'!$O$75+'soust.uk.JMK př.č.2'!$P$75</f>
        <v>18172</v>
      </c>
      <c r="D1730" s="210">
        <f>'soust.uk.JMK př.č.2'!$L$75</f>
        <v>72</v>
      </c>
      <c r="E1730" s="210">
        <f t="shared" si="78"/>
        <v>3755</v>
      </c>
      <c r="F1730" s="210">
        <f t="shared" si="79"/>
        <v>2708</v>
      </c>
      <c r="G1730" s="248"/>
      <c r="H1730" s="249"/>
      <c r="I1730" s="262"/>
      <c r="J1730" s="262"/>
      <c r="K1730" s="217"/>
      <c r="L1730" s="220"/>
      <c r="M1730" s="220"/>
      <c r="N1730" s="220"/>
      <c r="O1730" s="220"/>
      <c r="P1730" s="210">
        <f t="shared" si="80"/>
        <v>975</v>
      </c>
    </row>
    <row r="1731" spans="1:16" x14ac:dyDescent="0.2">
      <c r="A1731" s="216">
        <v>1731</v>
      </c>
      <c r="B1731" s="255">
        <v>80.540000000000006</v>
      </c>
      <c r="C1731" s="210">
        <f>'soust.uk.JMK př.č.2'!$O$75+'soust.uk.JMK př.č.2'!$P$75</f>
        <v>18172</v>
      </c>
      <c r="D1731" s="210">
        <f>'soust.uk.JMK př.č.2'!$L$75</f>
        <v>72</v>
      </c>
      <c r="E1731" s="210">
        <f t="shared" si="78"/>
        <v>3755</v>
      </c>
      <c r="F1731" s="210">
        <f t="shared" si="79"/>
        <v>2708</v>
      </c>
      <c r="G1731" s="248"/>
      <c r="H1731" s="249"/>
      <c r="I1731" s="262"/>
      <c r="J1731" s="262"/>
      <c r="K1731" s="217"/>
      <c r="L1731" s="220"/>
      <c r="M1731" s="220"/>
      <c r="N1731" s="220"/>
      <c r="O1731" s="220"/>
      <c r="P1731" s="210">
        <f t="shared" si="80"/>
        <v>975</v>
      </c>
    </row>
    <row r="1732" spans="1:16" x14ac:dyDescent="0.2">
      <c r="A1732" s="216">
        <v>1732</v>
      </c>
      <c r="B1732" s="255">
        <v>80.540000000000006</v>
      </c>
      <c r="C1732" s="210">
        <f>'soust.uk.JMK př.č.2'!$O$75+'soust.uk.JMK př.č.2'!$P$75</f>
        <v>18172</v>
      </c>
      <c r="D1732" s="210">
        <f>'soust.uk.JMK př.č.2'!$L$75</f>
        <v>72</v>
      </c>
      <c r="E1732" s="210">
        <f t="shared" si="78"/>
        <v>3755</v>
      </c>
      <c r="F1732" s="210">
        <f t="shared" si="79"/>
        <v>2708</v>
      </c>
      <c r="G1732" s="248"/>
      <c r="H1732" s="249"/>
      <c r="I1732" s="262"/>
      <c r="J1732" s="262"/>
      <c r="K1732" s="217"/>
      <c r="L1732" s="220"/>
      <c r="M1732" s="220"/>
      <c r="N1732" s="220"/>
      <c r="O1732" s="220"/>
      <c r="P1732" s="210">
        <f t="shared" si="80"/>
        <v>975</v>
      </c>
    </row>
    <row r="1733" spans="1:16" x14ac:dyDescent="0.2">
      <c r="A1733" s="216">
        <v>1733</v>
      </c>
      <c r="B1733" s="255">
        <v>80.540000000000006</v>
      </c>
      <c r="C1733" s="210">
        <f>'soust.uk.JMK př.č.2'!$O$75+'soust.uk.JMK př.č.2'!$P$75</f>
        <v>18172</v>
      </c>
      <c r="D1733" s="210">
        <f>'soust.uk.JMK př.č.2'!$L$75</f>
        <v>72</v>
      </c>
      <c r="E1733" s="210">
        <f t="shared" si="78"/>
        <v>3755</v>
      </c>
      <c r="F1733" s="210">
        <f t="shared" si="79"/>
        <v>2708</v>
      </c>
      <c r="G1733" s="248"/>
      <c r="H1733" s="249"/>
      <c r="I1733" s="262"/>
      <c r="J1733" s="262"/>
      <c r="K1733" s="217"/>
      <c r="L1733" s="220"/>
      <c r="M1733" s="220"/>
      <c r="N1733" s="220"/>
      <c r="O1733" s="220"/>
      <c r="P1733" s="210">
        <f t="shared" si="80"/>
        <v>975</v>
      </c>
    </row>
    <row r="1734" spans="1:16" x14ac:dyDescent="0.2">
      <c r="A1734" s="216">
        <v>1734</v>
      </c>
      <c r="B1734" s="255">
        <v>80.540000000000006</v>
      </c>
      <c r="C1734" s="210">
        <f>'soust.uk.JMK př.č.2'!$O$75+'soust.uk.JMK př.č.2'!$P$75</f>
        <v>18172</v>
      </c>
      <c r="D1734" s="210">
        <f>'soust.uk.JMK př.č.2'!$L$75</f>
        <v>72</v>
      </c>
      <c r="E1734" s="210">
        <f t="shared" si="78"/>
        <v>3755</v>
      </c>
      <c r="F1734" s="210">
        <f t="shared" si="79"/>
        <v>2708</v>
      </c>
      <c r="G1734" s="248"/>
      <c r="H1734" s="249"/>
      <c r="I1734" s="262"/>
      <c r="J1734" s="262"/>
      <c r="K1734" s="217"/>
      <c r="L1734" s="220"/>
      <c r="M1734" s="220"/>
      <c r="N1734" s="220"/>
      <c r="O1734" s="220"/>
      <c r="P1734" s="210">
        <f t="shared" si="80"/>
        <v>975</v>
      </c>
    </row>
    <row r="1735" spans="1:16" x14ac:dyDescent="0.2">
      <c r="A1735" s="216">
        <v>1735</v>
      </c>
      <c r="B1735" s="255">
        <v>80.540000000000006</v>
      </c>
      <c r="C1735" s="210">
        <f>'soust.uk.JMK př.č.2'!$O$75+'soust.uk.JMK př.č.2'!$P$75</f>
        <v>18172</v>
      </c>
      <c r="D1735" s="210">
        <f>'soust.uk.JMK př.č.2'!$L$75</f>
        <v>72</v>
      </c>
      <c r="E1735" s="210">
        <f t="shared" si="78"/>
        <v>3755</v>
      </c>
      <c r="F1735" s="210">
        <f t="shared" si="79"/>
        <v>2708</v>
      </c>
      <c r="G1735" s="248"/>
      <c r="H1735" s="249"/>
      <c r="I1735" s="262"/>
      <c r="J1735" s="262"/>
      <c r="K1735" s="217"/>
      <c r="L1735" s="220"/>
      <c r="M1735" s="220"/>
      <c r="N1735" s="220"/>
      <c r="O1735" s="220"/>
      <c r="P1735" s="210">
        <f t="shared" si="80"/>
        <v>975</v>
      </c>
    </row>
    <row r="1736" spans="1:16" x14ac:dyDescent="0.2">
      <c r="A1736" s="216">
        <v>1736</v>
      </c>
      <c r="B1736" s="255">
        <v>80.540000000000006</v>
      </c>
      <c r="C1736" s="210">
        <f>'soust.uk.JMK př.č.2'!$O$75+'soust.uk.JMK př.č.2'!$P$75</f>
        <v>18172</v>
      </c>
      <c r="D1736" s="210">
        <f>'soust.uk.JMK př.č.2'!$L$75</f>
        <v>72</v>
      </c>
      <c r="E1736" s="210">
        <f t="shared" si="78"/>
        <v>3755</v>
      </c>
      <c r="F1736" s="210">
        <f t="shared" si="79"/>
        <v>2708</v>
      </c>
      <c r="G1736" s="248"/>
      <c r="H1736" s="249"/>
      <c r="I1736" s="262"/>
      <c r="J1736" s="262"/>
      <c r="K1736" s="217"/>
      <c r="L1736" s="220"/>
      <c r="M1736" s="220"/>
      <c r="N1736" s="220"/>
      <c r="O1736" s="220"/>
      <c r="P1736" s="210">
        <f t="shared" si="80"/>
        <v>975</v>
      </c>
    </row>
    <row r="1737" spans="1:16" x14ac:dyDescent="0.2">
      <c r="A1737" s="216">
        <v>1737</v>
      </c>
      <c r="B1737" s="255">
        <v>80.55</v>
      </c>
      <c r="C1737" s="210">
        <f>'soust.uk.JMK př.č.2'!$O$75+'soust.uk.JMK př.č.2'!$P$75</f>
        <v>18172</v>
      </c>
      <c r="D1737" s="210">
        <f>'soust.uk.JMK př.č.2'!$L$75</f>
        <v>72</v>
      </c>
      <c r="E1737" s="210">
        <f t="shared" si="78"/>
        <v>3754</v>
      </c>
      <c r="F1737" s="210">
        <f t="shared" si="79"/>
        <v>2707</v>
      </c>
      <c r="G1737" s="248"/>
      <c r="H1737" s="249"/>
      <c r="I1737" s="262"/>
      <c r="J1737" s="262"/>
      <c r="K1737" s="217"/>
      <c r="L1737" s="220"/>
      <c r="M1737" s="220"/>
      <c r="N1737" s="220"/>
      <c r="O1737" s="220"/>
      <c r="P1737" s="210">
        <f t="shared" si="80"/>
        <v>975</v>
      </c>
    </row>
    <row r="1738" spans="1:16" x14ac:dyDescent="0.2">
      <c r="A1738" s="216">
        <v>1738</v>
      </c>
      <c r="B1738" s="255">
        <v>80.55</v>
      </c>
      <c r="C1738" s="210">
        <f>'soust.uk.JMK př.č.2'!$O$75+'soust.uk.JMK př.č.2'!$P$75</f>
        <v>18172</v>
      </c>
      <c r="D1738" s="210">
        <f>'soust.uk.JMK př.č.2'!$L$75</f>
        <v>72</v>
      </c>
      <c r="E1738" s="210">
        <f t="shared" si="78"/>
        <v>3754</v>
      </c>
      <c r="F1738" s="210">
        <f t="shared" si="79"/>
        <v>2707</v>
      </c>
      <c r="G1738" s="248"/>
      <c r="H1738" s="249"/>
      <c r="I1738" s="262"/>
      <c r="J1738" s="262"/>
      <c r="K1738" s="217"/>
      <c r="L1738" s="220"/>
      <c r="M1738" s="220"/>
      <c r="N1738" s="220"/>
      <c r="O1738" s="220"/>
      <c r="P1738" s="210">
        <f t="shared" si="80"/>
        <v>975</v>
      </c>
    </row>
    <row r="1739" spans="1:16" x14ac:dyDescent="0.2">
      <c r="A1739" s="216">
        <v>1739</v>
      </c>
      <c r="B1739" s="255">
        <v>80.55</v>
      </c>
      <c r="C1739" s="210">
        <f>'soust.uk.JMK př.č.2'!$O$75+'soust.uk.JMK př.č.2'!$P$75</f>
        <v>18172</v>
      </c>
      <c r="D1739" s="210">
        <f>'soust.uk.JMK př.č.2'!$L$75</f>
        <v>72</v>
      </c>
      <c r="E1739" s="210">
        <f t="shared" si="78"/>
        <v>3754</v>
      </c>
      <c r="F1739" s="210">
        <f t="shared" si="79"/>
        <v>2707</v>
      </c>
      <c r="G1739" s="248"/>
      <c r="H1739" s="249"/>
      <c r="I1739" s="262"/>
      <c r="J1739" s="262"/>
      <c r="K1739" s="217"/>
      <c r="L1739" s="220"/>
      <c r="M1739" s="220"/>
      <c r="N1739" s="220"/>
      <c r="O1739" s="220"/>
      <c r="P1739" s="210">
        <f t="shared" si="80"/>
        <v>975</v>
      </c>
    </row>
    <row r="1740" spans="1:16" x14ac:dyDescent="0.2">
      <c r="A1740" s="216">
        <v>1740</v>
      </c>
      <c r="B1740" s="255">
        <v>80.55</v>
      </c>
      <c r="C1740" s="210">
        <f>'soust.uk.JMK př.č.2'!$O$75+'soust.uk.JMK př.č.2'!$P$75</f>
        <v>18172</v>
      </c>
      <c r="D1740" s="210">
        <f>'soust.uk.JMK př.č.2'!$L$75</f>
        <v>72</v>
      </c>
      <c r="E1740" s="210">
        <f t="shared" si="78"/>
        <v>3754</v>
      </c>
      <c r="F1740" s="210">
        <f t="shared" si="79"/>
        <v>2707</v>
      </c>
      <c r="G1740" s="248"/>
      <c r="H1740" s="249"/>
      <c r="I1740" s="262"/>
      <c r="J1740" s="262"/>
      <c r="K1740" s="217"/>
      <c r="L1740" s="220"/>
      <c r="M1740" s="220"/>
      <c r="N1740" s="220"/>
      <c r="O1740" s="220"/>
      <c r="P1740" s="210">
        <f t="shared" si="80"/>
        <v>975</v>
      </c>
    </row>
    <row r="1741" spans="1:16" x14ac:dyDescent="0.2">
      <c r="A1741" s="216">
        <v>1741</v>
      </c>
      <c r="B1741" s="255">
        <v>80.55</v>
      </c>
      <c r="C1741" s="210">
        <f>'soust.uk.JMK př.č.2'!$O$75+'soust.uk.JMK př.č.2'!$P$75</f>
        <v>18172</v>
      </c>
      <c r="D1741" s="210">
        <f>'soust.uk.JMK př.č.2'!$L$75</f>
        <v>72</v>
      </c>
      <c r="E1741" s="210">
        <f t="shared" si="78"/>
        <v>3754</v>
      </c>
      <c r="F1741" s="210">
        <f t="shared" si="79"/>
        <v>2707</v>
      </c>
      <c r="G1741" s="248"/>
      <c r="H1741" s="249"/>
      <c r="I1741" s="262"/>
      <c r="J1741" s="262"/>
      <c r="K1741" s="217"/>
      <c r="L1741" s="220"/>
      <c r="M1741" s="220"/>
      <c r="N1741" s="220"/>
      <c r="O1741" s="220"/>
      <c r="P1741" s="210">
        <f t="shared" si="80"/>
        <v>975</v>
      </c>
    </row>
    <row r="1742" spans="1:16" x14ac:dyDescent="0.2">
      <c r="A1742" s="216">
        <v>1742</v>
      </c>
      <c r="B1742" s="255">
        <v>80.55</v>
      </c>
      <c r="C1742" s="210">
        <f>'soust.uk.JMK př.č.2'!$O$75+'soust.uk.JMK př.č.2'!$P$75</f>
        <v>18172</v>
      </c>
      <c r="D1742" s="210">
        <f>'soust.uk.JMK př.č.2'!$L$75</f>
        <v>72</v>
      </c>
      <c r="E1742" s="210">
        <f t="shared" ref="E1742:E1800" si="81">SUM(F1742,P1742,D1742)</f>
        <v>3754</v>
      </c>
      <c r="F1742" s="210">
        <f t="shared" si="79"/>
        <v>2707</v>
      </c>
      <c r="G1742" s="248"/>
      <c r="H1742" s="249"/>
      <c r="I1742" s="262"/>
      <c r="J1742" s="262"/>
      <c r="K1742" s="217"/>
      <c r="L1742" s="220"/>
      <c r="M1742" s="220"/>
      <c r="N1742" s="220"/>
      <c r="O1742" s="220"/>
      <c r="P1742" s="210">
        <f t="shared" si="80"/>
        <v>975</v>
      </c>
    </row>
    <row r="1743" spans="1:16" x14ac:dyDescent="0.2">
      <c r="A1743" s="216">
        <v>1743</v>
      </c>
      <c r="B1743" s="255">
        <v>80.55</v>
      </c>
      <c r="C1743" s="210">
        <f>'soust.uk.JMK př.č.2'!$O$75+'soust.uk.JMK př.č.2'!$P$75</f>
        <v>18172</v>
      </c>
      <c r="D1743" s="210">
        <f>'soust.uk.JMK př.č.2'!$L$75</f>
        <v>72</v>
      </c>
      <c r="E1743" s="210">
        <f t="shared" si="81"/>
        <v>3754</v>
      </c>
      <c r="F1743" s="210">
        <f t="shared" ref="F1743:F1800" si="82">ROUND(1/B1743*C1743*12,0)</f>
        <v>2707</v>
      </c>
      <c r="G1743" s="248"/>
      <c r="H1743" s="249"/>
      <c r="I1743" s="262"/>
      <c r="J1743" s="262"/>
      <c r="K1743" s="217"/>
      <c r="L1743" s="220"/>
      <c r="M1743" s="220"/>
      <c r="N1743" s="220"/>
      <c r="O1743" s="220"/>
      <c r="P1743" s="210">
        <f t="shared" ref="P1743:P1800" si="83">ROUND((F1743*36%),0)</f>
        <v>975</v>
      </c>
    </row>
    <row r="1744" spans="1:16" x14ac:dyDescent="0.2">
      <c r="A1744" s="216">
        <v>1744</v>
      </c>
      <c r="B1744" s="255">
        <v>80.55</v>
      </c>
      <c r="C1744" s="210">
        <f>'soust.uk.JMK př.č.2'!$O$75+'soust.uk.JMK př.č.2'!$P$75</f>
        <v>18172</v>
      </c>
      <c r="D1744" s="210">
        <f>'soust.uk.JMK př.č.2'!$L$75</f>
        <v>72</v>
      </c>
      <c r="E1744" s="210">
        <f t="shared" si="81"/>
        <v>3754</v>
      </c>
      <c r="F1744" s="210">
        <f t="shared" si="82"/>
        <v>2707</v>
      </c>
      <c r="G1744" s="248"/>
      <c r="H1744" s="249"/>
      <c r="I1744" s="262"/>
      <c r="J1744" s="262"/>
      <c r="K1744" s="217"/>
      <c r="L1744" s="220"/>
      <c r="M1744" s="220"/>
      <c r="N1744" s="220"/>
      <c r="O1744" s="220"/>
      <c r="P1744" s="210">
        <f t="shared" si="83"/>
        <v>975</v>
      </c>
    </row>
    <row r="1745" spans="1:16" x14ac:dyDescent="0.2">
      <c r="A1745" s="216">
        <v>1745</v>
      </c>
      <c r="B1745" s="255">
        <v>80.55</v>
      </c>
      <c r="C1745" s="210">
        <f>'soust.uk.JMK př.č.2'!$O$75+'soust.uk.JMK př.č.2'!$P$75</f>
        <v>18172</v>
      </c>
      <c r="D1745" s="210">
        <f>'soust.uk.JMK př.č.2'!$L$75</f>
        <v>72</v>
      </c>
      <c r="E1745" s="210">
        <f t="shared" si="81"/>
        <v>3754</v>
      </c>
      <c r="F1745" s="210">
        <f t="shared" si="82"/>
        <v>2707</v>
      </c>
      <c r="G1745" s="248"/>
      <c r="H1745" s="249"/>
      <c r="I1745" s="262"/>
      <c r="J1745" s="262"/>
      <c r="K1745" s="217"/>
      <c r="L1745" s="220"/>
      <c r="M1745" s="220"/>
      <c r="N1745" s="220"/>
      <c r="O1745" s="220"/>
      <c r="P1745" s="210">
        <f t="shared" si="83"/>
        <v>975</v>
      </c>
    </row>
    <row r="1746" spans="1:16" x14ac:dyDescent="0.2">
      <c r="A1746" s="216">
        <v>1746</v>
      </c>
      <c r="B1746" s="255">
        <v>80.56</v>
      </c>
      <c r="C1746" s="210">
        <f>'soust.uk.JMK př.č.2'!$O$75+'soust.uk.JMK př.č.2'!$P$75</f>
        <v>18172</v>
      </c>
      <c r="D1746" s="210">
        <f>'soust.uk.JMK př.č.2'!$L$75</f>
        <v>72</v>
      </c>
      <c r="E1746" s="210">
        <f t="shared" si="81"/>
        <v>3754</v>
      </c>
      <c r="F1746" s="210">
        <f t="shared" si="82"/>
        <v>2707</v>
      </c>
      <c r="G1746" s="248"/>
      <c r="H1746" s="249"/>
      <c r="I1746" s="262"/>
      <c r="J1746" s="262"/>
      <c r="K1746" s="217"/>
      <c r="L1746" s="220"/>
      <c r="M1746" s="220"/>
      <c r="N1746" s="220"/>
      <c r="O1746" s="220"/>
      <c r="P1746" s="210">
        <f t="shared" si="83"/>
        <v>975</v>
      </c>
    </row>
    <row r="1747" spans="1:16" x14ac:dyDescent="0.2">
      <c r="A1747" s="216">
        <v>1747</v>
      </c>
      <c r="B1747" s="255">
        <v>80.56</v>
      </c>
      <c r="C1747" s="210">
        <f>'soust.uk.JMK př.č.2'!$O$75+'soust.uk.JMK př.č.2'!$P$75</f>
        <v>18172</v>
      </c>
      <c r="D1747" s="210">
        <f>'soust.uk.JMK př.č.2'!$L$75</f>
        <v>72</v>
      </c>
      <c r="E1747" s="210">
        <f t="shared" si="81"/>
        <v>3754</v>
      </c>
      <c r="F1747" s="210">
        <f t="shared" si="82"/>
        <v>2707</v>
      </c>
      <c r="G1747" s="248"/>
      <c r="H1747" s="249"/>
      <c r="I1747" s="262"/>
      <c r="J1747" s="262"/>
      <c r="K1747" s="217"/>
      <c r="L1747" s="220"/>
      <c r="M1747" s="220"/>
      <c r="N1747" s="220"/>
      <c r="O1747" s="220"/>
      <c r="P1747" s="210">
        <f t="shared" si="83"/>
        <v>975</v>
      </c>
    </row>
    <row r="1748" spans="1:16" x14ac:dyDescent="0.2">
      <c r="A1748" s="216">
        <v>1748</v>
      </c>
      <c r="B1748" s="255">
        <v>80.56</v>
      </c>
      <c r="C1748" s="210">
        <f>'soust.uk.JMK př.č.2'!$O$75+'soust.uk.JMK př.č.2'!$P$75</f>
        <v>18172</v>
      </c>
      <c r="D1748" s="210">
        <f>'soust.uk.JMK př.č.2'!$L$75</f>
        <v>72</v>
      </c>
      <c r="E1748" s="210">
        <f t="shared" si="81"/>
        <v>3754</v>
      </c>
      <c r="F1748" s="210">
        <f t="shared" si="82"/>
        <v>2707</v>
      </c>
      <c r="G1748" s="248"/>
      <c r="H1748" s="249"/>
      <c r="I1748" s="262"/>
      <c r="J1748" s="262"/>
      <c r="K1748" s="217"/>
      <c r="L1748" s="220"/>
      <c r="M1748" s="220"/>
      <c r="N1748" s="220"/>
      <c r="O1748" s="220"/>
      <c r="P1748" s="210">
        <f t="shared" si="83"/>
        <v>975</v>
      </c>
    </row>
    <row r="1749" spans="1:16" x14ac:dyDescent="0.2">
      <c r="A1749" s="216">
        <v>1749</v>
      </c>
      <c r="B1749" s="255">
        <v>80.56</v>
      </c>
      <c r="C1749" s="210">
        <f>'soust.uk.JMK př.č.2'!$O$75+'soust.uk.JMK př.č.2'!$P$75</f>
        <v>18172</v>
      </c>
      <c r="D1749" s="210">
        <f>'soust.uk.JMK př.č.2'!$L$75</f>
        <v>72</v>
      </c>
      <c r="E1749" s="210">
        <f t="shared" si="81"/>
        <v>3754</v>
      </c>
      <c r="F1749" s="210">
        <f t="shared" si="82"/>
        <v>2707</v>
      </c>
      <c r="G1749" s="248"/>
      <c r="H1749" s="249"/>
      <c r="I1749" s="262"/>
      <c r="J1749" s="262"/>
      <c r="K1749" s="217"/>
      <c r="L1749" s="220"/>
      <c r="M1749" s="220"/>
      <c r="N1749" s="220"/>
      <c r="O1749" s="220"/>
      <c r="P1749" s="210">
        <f t="shared" si="83"/>
        <v>975</v>
      </c>
    </row>
    <row r="1750" spans="1:16" x14ac:dyDescent="0.2">
      <c r="A1750" s="216">
        <v>1750</v>
      </c>
      <c r="B1750" s="255">
        <v>80.56</v>
      </c>
      <c r="C1750" s="210">
        <f>'soust.uk.JMK př.č.2'!$O$75+'soust.uk.JMK př.č.2'!$P$75</f>
        <v>18172</v>
      </c>
      <c r="D1750" s="210">
        <f>'soust.uk.JMK př.č.2'!$L$75</f>
        <v>72</v>
      </c>
      <c r="E1750" s="210">
        <f t="shared" si="81"/>
        <v>3754</v>
      </c>
      <c r="F1750" s="210">
        <f t="shared" si="82"/>
        <v>2707</v>
      </c>
      <c r="G1750" s="248"/>
      <c r="H1750" s="249"/>
      <c r="I1750" s="262"/>
      <c r="J1750" s="262"/>
      <c r="K1750" s="217"/>
      <c r="L1750" s="220"/>
      <c r="M1750" s="220"/>
      <c r="N1750" s="220"/>
      <c r="O1750" s="220"/>
      <c r="P1750" s="210">
        <f t="shared" si="83"/>
        <v>975</v>
      </c>
    </row>
    <row r="1751" spans="1:16" x14ac:dyDescent="0.2">
      <c r="A1751" s="216">
        <v>1751</v>
      </c>
      <c r="B1751" s="255">
        <v>80.56</v>
      </c>
      <c r="C1751" s="210">
        <f>'soust.uk.JMK př.č.2'!$O$75+'soust.uk.JMK př.č.2'!$P$75</f>
        <v>18172</v>
      </c>
      <c r="D1751" s="210">
        <f>'soust.uk.JMK př.č.2'!$L$75</f>
        <v>72</v>
      </c>
      <c r="E1751" s="210">
        <f t="shared" si="81"/>
        <v>3754</v>
      </c>
      <c r="F1751" s="210">
        <f t="shared" si="82"/>
        <v>2707</v>
      </c>
      <c r="G1751" s="248"/>
      <c r="H1751" s="249"/>
      <c r="I1751" s="262"/>
      <c r="J1751" s="262"/>
      <c r="K1751" s="217"/>
      <c r="L1751" s="220"/>
      <c r="M1751" s="220"/>
      <c r="N1751" s="220"/>
      <c r="O1751" s="220"/>
      <c r="P1751" s="210">
        <f t="shared" si="83"/>
        <v>975</v>
      </c>
    </row>
    <row r="1752" spans="1:16" x14ac:dyDescent="0.2">
      <c r="A1752" s="216">
        <v>1752</v>
      </c>
      <c r="B1752" s="255">
        <v>80.56</v>
      </c>
      <c r="C1752" s="210">
        <f>'soust.uk.JMK př.č.2'!$O$75+'soust.uk.JMK př.č.2'!$P$75</f>
        <v>18172</v>
      </c>
      <c r="D1752" s="210">
        <f>'soust.uk.JMK př.č.2'!$L$75</f>
        <v>72</v>
      </c>
      <c r="E1752" s="210">
        <f t="shared" si="81"/>
        <v>3754</v>
      </c>
      <c r="F1752" s="210">
        <f t="shared" si="82"/>
        <v>2707</v>
      </c>
      <c r="G1752" s="248"/>
      <c r="H1752" s="249"/>
      <c r="I1752" s="262"/>
      <c r="J1752" s="262"/>
      <c r="K1752" s="217"/>
      <c r="L1752" s="220"/>
      <c r="M1752" s="220"/>
      <c r="N1752" s="220"/>
      <c r="O1752" s="220"/>
      <c r="P1752" s="210">
        <f t="shared" si="83"/>
        <v>975</v>
      </c>
    </row>
    <row r="1753" spans="1:16" x14ac:dyDescent="0.2">
      <c r="A1753" s="216">
        <v>1753</v>
      </c>
      <c r="B1753" s="255">
        <v>80.56</v>
      </c>
      <c r="C1753" s="210">
        <f>'soust.uk.JMK př.č.2'!$O$75+'soust.uk.JMK př.č.2'!$P$75</f>
        <v>18172</v>
      </c>
      <c r="D1753" s="210">
        <f>'soust.uk.JMK př.č.2'!$L$75</f>
        <v>72</v>
      </c>
      <c r="E1753" s="210">
        <f t="shared" si="81"/>
        <v>3754</v>
      </c>
      <c r="F1753" s="210">
        <f t="shared" si="82"/>
        <v>2707</v>
      </c>
      <c r="G1753" s="248"/>
      <c r="H1753" s="249"/>
      <c r="I1753" s="262"/>
      <c r="J1753" s="262"/>
      <c r="K1753" s="217"/>
      <c r="L1753" s="220"/>
      <c r="M1753" s="220"/>
      <c r="N1753" s="220"/>
      <c r="O1753" s="220"/>
      <c r="P1753" s="210">
        <f t="shared" si="83"/>
        <v>975</v>
      </c>
    </row>
    <row r="1754" spans="1:16" x14ac:dyDescent="0.2">
      <c r="A1754" s="216">
        <v>1754</v>
      </c>
      <c r="B1754" s="255">
        <v>80.56</v>
      </c>
      <c r="C1754" s="210">
        <f>'soust.uk.JMK př.č.2'!$O$75+'soust.uk.JMK př.č.2'!$P$75</f>
        <v>18172</v>
      </c>
      <c r="D1754" s="210">
        <f>'soust.uk.JMK př.č.2'!$L$75</f>
        <v>72</v>
      </c>
      <c r="E1754" s="210">
        <f t="shared" si="81"/>
        <v>3754</v>
      </c>
      <c r="F1754" s="210">
        <f t="shared" si="82"/>
        <v>2707</v>
      </c>
      <c r="G1754" s="248"/>
      <c r="H1754" s="249"/>
      <c r="I1754" s="262"/>
      <c r="J1754" s="262"/>
      <c r="K1754" s="217"/>
      <c r="L1754" s="220"/>
      <c r="M1754" s="220"/>
      <c r="N1754" s="220"/>
      <c r="O1754" s="220"/>
      <c r="P1754" s="210">
        <f t="shared" si="83"/>
        <v>975</v>
      </c>
    </row>
    <row r="1755" spans="1:16" x14ac:dyDescent="0.2">
      <c r="A1755" s="216">
        <v>1755</v>
      </c>
      <c r="B1755" s="255">
        <v>80.56</v>
      </c>
      <c r="C1755" s="210">
        <f>'soust.uk.JMK př.č.2'!$O$75+'soust.uk.JMK př.č.2'!$P$75</f>
        <v>18172</v>
      </c>
      <c r="D1755" s="210">
        <f>'soust.uk.JMK př.č.2'!$L$75</f>
        <v>72</v>
      </c>
      <c r="E1755" s="210">
        <f t="shared" si="81"/>
        <v>3754</v>
      </c>
      <c r="F1755" s="210">
        <f t="shared" si="82"/>
        <v>2707</v>
      </c>
      <c r="G1755" s="248"/>
      <c r="H1755" s="249"/>
      <c r="I1755" s="262"/>
      <c r="J1755" s="262"/>
      <c r="K1755" s="217"/>
      <c r="L1755" s="220"/>
      <c r="M1755" s="220"/>
      <c r="N1755" s="220"/>
      <c r="O1755" s="220"/>
      <c r="P1755" s="210">
        <f t="shared" si="83"/>
        <v>975</v>
      </c>
    </row>
    <row r="1756" spans="1:16" x14ac:dyDescent="0.2">
      <c r="A1756" s="216">
        <v>1756</v>
      </c>
      <c r="B1756" s="255">
        <v>80.56</v>
      </c>
      <c r="C1756" s="210">
        <f>'soust.uk.JMK př.č.2'!$O$75+'soust.uk.JMK př.č.2'!$P$75</f>
        <v>18172</v>
      </c>
      <c r="D1756" s="210">
        <f>'soust.uk.JMK př.č.2'!$L$75</f>
        <v>72</v>
      </c>
      <c r="E1756" s="210">
        <f t="shared" si="81"/>
        <v>3754</v>
      </c>
      <c r="F1756" s="210">
        <f t="shared" si="82"/>
        <v>2707</v>
      </c>
      <c r="G1756" s="248"/>
      <c r="H1756" s="249"/>
      <c r="I1756" s="262"/>
      <c r="J1756" s="262"/>
      <c r="K1756" s="217"/>
      <c r="L1756" s="220"/>
      <c r="M1756" s="220"/>
      <c r="N1756" s="220"/>
      <c r="O1756" s="220"/>
      <c r="P1756" s="210">
        <f t="shared" si="83"/>
        <v>975</v>
      </c>
    </row>
    <row r="1757" spans="1:16" x14ac:dyDescent="0.2">
      <c r="A1757" s="216">
        <v>1757</v>
      </c>
      <c r="B1757" s="255">
        <v>80.569999999999993</v>
      </c>
      <c r="C1757" s="210">
        <f>'soust.uk.JMK př.č.2'!$O$75+'soust.uk.JMK př.č.2'!$P$75</f>
        <v>18172</v>
      </c>
      <c r="D1757" s="210">
        <f>'soust.uk.JMK př.č.2'!$L$75</f>
        <v>72</v>
      </c>
      <c r="E1757" s="210">
        <f t="shared" si="81"/>
        <v>3754</v>
      </c>
      <c r="F1757" s="210">
        <f t="shared" si="82"/>
        <v>2707</v>
      </c>
      <c r="G1757" s="248"/>
      <c r="H1757" s="249"/>
      <c r="I1757" s="262"/>
      <c r="J1757" s="262"/>
      <c r="K1757" s="217"/>
      <c r="L1757" s="220"/>
      <c r="M1757" s="220"/>
      <c r="N1757" s="220"/>
      <c r="O1757" s="220"/>
      <c r="P1757" s="210">
        <f t="shared" si="83"/>
        <v>975</v>
      </c>
    </row>
    <row r="1758" spans="1:16" x14ac:dyDescent="0.2">
      <c r="A1758" s="216">
        <v>1758</v>
      </c>
      <c r="B1758" s="255">
        <v>80.569999999999993</v>
      </c>
      <c r="C1758" s="210">
        <f>'soust.uk.JMK př.č.2'!$O$75+'soust.uk.JMK př.č.2'!$P$75</f>
        <v>18172</v>
      </c>
      <c r="D1758" s="210">
        <f>'soust.uk.JMK př.č.2'!$L$75</f>
        <v>72</v>
      </c>
      <c r="E1758" s="210">
        <f t="shared" si="81"/>
        <v>3754</v>
      </c>
      <c r="F1758" s="210">
        <f t="shared" si="82"/>
        <v>2707</v>
      </c>
      <c r="G1758" s="248"/>
      <c r="H1758" s="249"/>
      <c r="I1758" s="262"/>
      <c r="J1758" s="262"/>
      <c r="K1758" s="217"/>
      <c r="L1758" s="220"/>
      <c r="M1758" s="220"/>
      <c r="N1758" s="220"/>
      <c r="O1758" s="220"/>
      <c r="P1758" s="210">
        <f t="shared" si="83"/>
        <v>975</v>
      </c>
    </row>
    <row r="1759" spans="1:16" x14ac:dyDescent="0.2">
      <c r="A1759" s="216">
        <v>1759</v>
      </c>
      <c r="B1759" s="255">
        <v>80.569999999999993</v>
      </c>
      <c r="C1759" s="210">
        <f>'soust.uk.JMK př.č.2'!$O$75+'soust.uk.JMK př.č.2'!$P$75</f>
        <v>18172</v>
      </c>
      <c r="D1759" s="210">
        <f>'soust.uk.JMK př.č.2'!$L$75</f>
        <v>72</v>
      </c>
      <c r="E1759" s="210">
        <f t="shared" si="81"/>
        <v>3754</v>
      </c>
      <c r="F1759" s="210">
        <f t="shared" si="82"/>
        <v>2707</v>
      </c>
      <c r="G1759" s="248"/>
      <c r="H1759" s="249"/>
      <c r="I1759" s="262"/>
      <c r="J1759" s="262"/>
      <c r="K1759" s="217"/>
      <c r="L1759" s="220"/>
      <c r="M1759" s="220"/>
      <c r="N1759" s="220"/>
      <c r="O1759" s="220"/>
      <c r="P1759" s="210">
        <f t="shared" si="83"/>
        <v>975</v>
      </c>
    </row>
    <row r="1760" spans="1:16" x14ac:dyDescent="0.2">
      <c r="A1760" s="216">
        <v>1760</v>
      </c>
      <c r="B1760" s="255">
        <v>80.569999999999993</v>
      </c>
      <c r="C1760" s="210">
        <f>'soust.uk.JMK př.č.2'!$O$75+'soust.uk.JMK př.č.2'!$P$75</f>
        <v>18172</v>
      </c>
      <c r="D1760" s="210">
        <f>'soust.uk.JMK př.č.2'!$L$75</f>
        <v>72</v>
      </c>
      <c r="E1760" s="210">
        <f t="shared" si="81"/>
        <v>3754</v>
      </c>
      <c r="F1760" s="210">
        <f t="shared" si="82"/>
        <v>2707</v>
      </c>
      <c r="G1760" s="248"/>
      <c r="H1760" s="249"/>
      <c r="I1760" s="262"/>
      <c r="J1760" s="262"/>
      <c r="K1760" s="217"/>
      <c r="L1760" s="220"/>
      <c r="M1760" s="220"/>
      <c r="N1760" s="220"/>
      <c r="O1760" s="220"/>
      <c r="P1760" s="210">
        <f t="shared" si="83"/>
        <v>975</v>
      </c>
    </row>
    <row r="1761" spans="1:16" x14ac:dyDescent="0.2">
      <c r="A1761" s="216">
        <v>1761</v>
      </c>
      <c r="B1761" s="255">
        <v>80.569999999999993</v>
      </c>
      <c r="C1761" s="210">
        <f>'soust.uk.JMK př.č.2'!$O$75+'soust.uk.JMK př.č.2'!$P$75</f>
        <v>18172</v>
      </c>
      <c r="D1761" s="210">
        <f>'soust.uk.JMK př.č.2'!$L$75</f>
        <v>72</v>
      </c>
      <c r="E1761" s="210">
        <f t="shared" si="81"/>
        <v>3754</v>
      </c>
      <c r="F1761" s="210">
        <f t="shared" si="82"/>
        <v>2707</v>
      </c>
      <c r="G1761" s="248"/>
      <c r="H1761" s="249"/>
      <c r="I1761" s="262"/>
      <c r="J1761" s="262"/>
      <c r="K1761" s="217"/>
      <c r="L1761" s="220"/>
      <c r="M1761" s="220"/>
      <c r="N1761" s="220"/>
      <c r="O1761" s="220"/>
      <c r="P1761" s="210">
        <f t="shared" si="83"/>
        <v>975</v>
      </c>
    </row>
    <row r="1762" spans="1:16" x14ac:dyDescent="0.2">
      <c r="A1762" s="216">
        <v>1762</v>
      </c>
      <c r="B1762" s="255">
        <v>80.569999999999993</v>
      </c>
      <c r="C1762" s="210">
        <f>'soust.uk.JMK př.č.2'!$O$75+'soust.uk.JMK př.č.2'!$P$75</f>
        <v>18172</v>
      </c>
      <c r="D1762" s="210">
        <f>'soust.uk.JMK př.č.2'!$L$75</f>
        <v>72</v>
      </c>
      <c r="E1762" s="210">
        <f t="shared" si="81"/>
        <v>3754</v>
      </c>
      <c r="F1762" s="210">
        <f t="shared" si="82"/>
        <v>2707</v>
      </c>
      <c r="G1762" s="248"/>
      <c r="H1762" s="249"/>
      <c r="I1762" s="262"/>
      <c r="J1762" s="262"/>
      <c r="K1762" s="217"/>
      <c r="L1762" s="220"/>
      <c r="M1762" s="220"/>
      <c r="N1762" s="220"/>
      <c r="O1762" s="220"/>
      <c r="P1762" s="210">
        <f t="shared" si="83"/>
        <v>975</v>
      </c>
    </row>
    <row r="1763" spans="1:16" x14ac:dyDescent="0.2">
      <c r="A1763" s="216">
        <v>1763</v>
      </c>
      <c r="B1763" s="255">
        <v>80.569999999999993</v>
      </c>
      <c r="C1763" s="210">
        <f>'soust.uk.JMK př.č.2'!$O$75+'soust.uk.JMK př.č.2'!$P$75</f>
        <v>18172</v>
      </c>
      <c r="D1763" s="210">
        <f>'soust.uk.JMK př.č.2'!$L$75</f>
        <v>72</v>
      </c>
      <c r="E1763" s="210">
        <f t="shared" si="81"/>
        <v>3754</v>
      </c>
      <c r="F1763" s="210">
        <f t="shared" si="82"/>
        <v>2707</v>
      </c>
      <c r="G1763" s="248"/>
      <c r="H1763" s="249"/>
      <c r="I1763" s="262"/>
      <c r="J1763" s="262"/>
      <c r="K1763" s="217"/>
      <c r="L1763" s="220"/>
      <c r="M1763" s="220"/>
      <c r="N1763" s="220"/>
      <c r="O1763" s="220"/>
      <c r="P1763" s="210">
        <f t="shared" si="83"/>
        <v>975</v>
      </c>
    </row>
    <row r="1764" spans="1:16" x14ac:dyDescent="0.2">
      <c r="A1764" s="216">
        <v>1764</v>
      </c>
      <c r="B1764" s="255">
        <v>80.569999999999993</v>
      </c>
      <c r="C1764" s="210">
        <f>'soust.uk.JMK př.č.2'!$O$75+'soust.uk.JMK př.č.2'!$P$75</f>
        <v>18172</v>
      </c>
      <c r="D1764" s="210">
        <f>'soust.uk.JMK př.č.2'!$L$75</f>
        <v>72</v>
      </c>
      <c r="E1764" s="210">
        <f t="shared" si="81"/>
        <v>3754</v>
      </c>
      <c r="F1764" s="210">
        <f t="shared" si="82"/>
        <v>2707</v>
      </c>
      <c r="G1764" s="248"/>
      <c r="H1764" s="249"/>
      <c r="I1764" s="262"/>
      <c r="J1764" s="262"/>
      <c r="K1764" s="217"/>
      <c r="L1764" s="220"/>
      <c r="M1764" s="220"/>
      <c r="N1764" s="220"/>
      <c r="O1764" s="220"/>
      <c r="P1764" s="210">
        <f t="shared" si="83"/>
        <v>975</v>
      </c>
    </row>
    <row r="1765" spans="1:16" x14ac:dyDescent="0.2">
      <c r="A1765" s="216">
        <v>1765</v>
      </c>
      <c r="B1765" s="255">
        <v>80.569999999999993</v>
      </c>
      <c r="C1765" s="210">
        <f>'soust.uk.JMK př.č.2'!$O$75+'soust.uk.JMK př.č.2'!$P$75</f>
        <v>18172</v>
      </c>
      <c r="D1765" s="210">
        <f>'soust.uk.JMK př.č.2'!$L$75</f>
        <v>72</v>
      </c>
      <c r="E1765" s="210">
        <f t="shared" si="81"/>
        <v>3754</v>
      </c>
      <c r="F1765" s="210">
        <f t="shared" si="82"/>
        <v>2707</v>
      </c>
      <c r="G1765" s="248"/>
      <c r="H1765" s="249"/>
      <c r="I1765" s="262"/>
      <c r="J1765" s="262"/>
      <c r="K1765" s="217"/>
      <c r="L1765" s="220"/>
      <c r="M1765" s="220"/>
      <c r="N1765" s="220"/>
      <c r="O1765" s="220"/>
      <c r="P1765" s="210">
        <f t="shared" si="83"/>
        <v>975</v>
      </c>
    </row>
    <row r="1766" spans="1:16" x14ac:dyDescent="0.2">
      <c r="A1766" s="216">
        <v>1766</v>
      </c>
      <c r="B1766" s="255">
        <v>80.569999999999993</v>
      </c>
      <c r="C1766" s="210">
        <f>'soust.uk.JMK př.č.2'!$O$75+'soust.uk.JMK př.č.2'!$P$75</f>
        <v>18172</v>
      </c>
      <c r="D1766" s="210">
        <f>'soust.uk.JMK př.č.2'!$L$75</f>
        <v>72</v>
      </c>
      <c r="E1766" s="210">
        <f t="shared" si="81"/>
        <v>3754</v>
      </c>
      <c r="F1766" s="210">
        <f t="shared" si="82"/>
        <v>2707</v>
      </c>
      <c r="G1766" s="248"/>
      <c r="H1766" s="249"/>
      <c r="I1766" s="262"/>
      <c r="J1766" s="262"/>
      <c r="K1766" s="217"/>
      <c r="L1766" s="220"/>
      <c r="M1766" s="220"/>
      <c r="N1766" s="220"/>
      <c r="O1766" s="220"/>
      <c r="P1766" s="210">
        <f t="shared" si="83"/>
        <v>975</v>
      </c>
    </row>
    <row r="1767" spans="1:16" x14ac:dyDescent="0.2">
      <c r="A1767" s="216">
        <v>1767</v>
      </c>
      <c r="B1767" s="255">
        <v>80.569999999999993</v>
      </c>
      <c r="C1767" s="210">
        <f>'soust.uk.JMK př.č.2'!$O$75+'soust.uk.JMK př.č.2'!$P$75</f>
        <v>18172</v>
      </c>
      <c r="D1767" s="210">
        <f>'soust.uk.JMK př.č.2'!$L$75</f>
        <v>72</v>
      </c>
      <c r="E1767" s="210">
        <f t="shared" si="81"/>
        <v>3754</v>
      </c>
      <c r="F1767" s="210">
        <f t="shared" si="82"/>
        <v>2707</v>
      </c>
      <c r="G1767" s="248"/>
      <c r="H1767" s="249"/>
      <c r="I1767" s="262"/>
      <c r="J1767" s="262"/>
      <c r="K1767" s="217"/>
      <c r="L1767" s="220"/>
      <c r="M1767" s="220"/>
      <c r="N1767" s="220"/>
      <c r="O1767" s="220"/>
      <c r="P1767" s="210">
        <f t="shared" si="83"/>
        <v>975</v>
      </c>
    </row>
    <row r="1768" spans="1:16" x14ac:dyDescent="0.2">
      <c r="A1768" s="216">
        <v>1768</v>
      </c>
      <c r="B1768" s="255">
        <v>80.569999999999993</v>
      </c>
      <c r="C1768" s="210">
        <f>'soust.uk.JMK př.č.2'!$O$75+'soust.uk.JMK př.č.2'!$P$75</f>
        <v>18172</v>
      </c>
      <c r="D1768" s="210">
        <f>'soust.uk.JMK př.č.2'!$L$75</f>
        <v>72</v>
      </c>
      <c r="E1768" s="210">
        <f t="shared" si="81"/>
        <v>3754</v>
      </c>
      <c r="F1768" s="210">
        <f t="shared" si="82"/>
        <v>2707</v>
      </c>
      <c r="G1768" s="248"/>
      <c r="H1768" s="249"/>
      <c r="I1768" s="262"/>
      <c r="J1768" s="262"/>
      <c r="K1768" s="217"/>
      <c r="L1768" s="220"/>
      <c r="M1768" s="220"/>
      <c r="N1768" s="220"/>
      <c r="O1768" s="220"/>
      <c r="P1768" s="210">
        <f t="shared" si="83"/>
        <v>975</v>
      </c>
    </row>
    <row r="1769" spans="1:16" x14ac:dyDescent="0.2">
      <c r="A1769" s="216">
        <v>1769</v>
      </c>
      <c r="B1769" s="255">
        <v>80.569999999999993</v>
      </c>
      <c r="C1769" s="210">
        <f>'soust.uk.JMK př.č.2'!$O$75+'soust.uk.JMK př.č.2'!$P$75</f>
        <v>18172</v>
      </c>
      <c r="D1769" s="210">
        <f>'soust.uk.JMK př.č.2'!$L$75</f>
        <v>72</v>
      </c>
      <c r="E1769" s="210">
        <f t="shared" si="81"/>
        <v>3754</v>
      </c>
      <c r="F1769" s="210">
        <f t="shared" si="82"/>
        <v>2707</v>
      </c>
      <c r="G1769" s="248"/>
      <c r="H1769" s="249"/>
      <c r="I1769" s="262"/>
      <c r="J1769" s="262"/>
      <c r="K1769" s="217"/>
      <c r="L1769" s="220"/>
      <c r="M1769" s="220"/>
      <c r="N1769" s="220"/>
      <c r="O1769" s="220"/>
      <c r="P1769" s="210">
        <f t="shared" si="83"/>
        <v>975</v>
      </c>
    </row>
    <row r="1770" spans="1:16" x14ac:dyDescent="0.2">
      <c r="A1770" s="216">
        <v>1770</v>
      </c>
      <c r="B1770" s="255">
        <v>80.58</v>
      </c>
      <c r="C1770" s="210">
        <f>'soust.uk.JMK př.č.2'!$O$75+'soust.uk.JMK př.č.2'!$P$75</f>
        <v>18172</v>
      </c>
      <c r="D1770" s="210">
        <f>'soust.uk.JMK př.č.2'!$L$75</f>
        <v>72</v>
      </c>
      <c r="E1770" s="210">
        <f t="shared" si="81"/>
        <v>3752</v>
      </c>
      <c r="F1770" s="210">
        <f t="shared" si="82"/>
        <v>2706</v>
      </c>
      <c r="G1770" s="248"/>
      <c r="H1770" s="249"/>
      <c r="I1770" s="262"/>
      <c r="J1770" s="262"/>
      <c r="K1770" s="217"/>
      <c r="L1770" s="220"/>
      <c r="M1770" s="220"/>
      <c r="N1770" s="220"/>
      <c r="O1770" s="220"/>
      <c r="P1770" s="210">
        <f t="shared" si="83"/>
        <v>974</v>
      </c>
    </row>
    <row r="1771" spans="1:16" x14ac:dyDescent="0.2">
      <c r="A1771" s="216">
        <v>1771</v>
      </c>
      <c r="B1771" s="255">
        <v>80.58</v>
      </c>
      <c r="C1771" s="210">
        <f>'soust.uk.JMK př.č.2'!$O$75+'soust.uk.JMK př.č.2'!$P$75</f>
        <v>18172</v>
      </c>
      <c r="D1771" s="210">
        <f>'soust.uk.JMK př.č.2'!$L$75</f>
        <v>72</v>
      </c>
      <c r="E1771" s="210">
        <f t="shared" si="81"/>
        <v>3752</v>
      </c>
      <c r="F1771" s="210">
        <f t="shared" si="82"/>
        <v>2706</v>
      </c>
      <c r="G1771" s="248"/>
      <c r="H1771" s="249"/>
      <c r="I1771" s="262"/>
      <c r="J1771" s="262"/>
      <c r="K1771" s="217"/>
      <c r="L1771" s="220"/>
      <c r="M1771" s="220"/>
      <c r="N1771" s="220"/>
      <c r="O1771" s="220"/>
      <c r="P1771" s="210">
        <f t="shared" si="83"/>
        <v>974</v>
      </c>
    </row>
    <row r="1772" spans="1:16" x14ac:dyDescent="0.2">
      <c r="A1772" s="216">
        <v>1772</v>
      </c>
      <c r="B1772" s="255">
        <v>80.58</v>
      </c>
      <c r="C1772" s="210">
        <f>'soust.uk.JMK př.č.2'!$O$75+'soust.uk.JMK př.č.2'!$P$75</f>
        <v>18172</v>
      </c>
      <c r="D1772" s="210">
        <f>'soust.uk.JMK př.č.2'!$L$75</f>
        <v>72</v>
      </c>
      <c r="E1772" s="210">
        <f t="shared" si="81"/>
        <v>3752</v>
      </c>
      <c r="F1772" s="210">
        <f t="shared" si="82"/>
        <v>2706</v>
      </c>
      <c r="G1772" s="248"/>
      <c r="H1772" s="249"/>
      <c r="I1772" s="262"/>
      <c r="J1772" s="262"/>
      <c r="K1772" s="217"/>
      <c r="L1772" s="220"/>
      <c r="M1772" s="220"/>
      <c r="N1772" s="220"/>
      <c r="O1772" s="220"/>
      <c r="P1772" s="210">
        <f t="shared" si="83"/>
        <v>974</v>
      </c>
    </row>
    <row r="1773" spans="1:16" x14ac:dyDescent="0.2">
      <c r="A1773" s="216">
        <v>1773</v>
      </c>
      <c r="B1773" s="255">
        <v>80.58</v>
      </c>
      <c r="C1773" s="210">
        <f>'soust.uk.JMK př.č.2'!$O$75+'soust.uk.JMK př.č.2'!$P$75</f>
        <v>18172</v>
      </c>
      <c r="D1773" s="210">
        <f>'soust.uk.JMK př.č.2'!$L$75</f>
        <v>72</v>
      </c>
      <c r="E1773" s="210">
        <f t="shared" si="81"/>
        <v>3752</v>
      </c>
      <c r="F1773" s="210">
        <f t="shared" si="82"/>
        <v>2706</v>
      </c>
      <c r="G1773" s="248"/>
      <c r="H1773" s="249"/>
      <c r="I1773" s="262"/>
      <c r="J1773" s="262"/>
      <c r="K1773" s="217"/>
      <c r="L1773" s="220"/>
      <c r="M1773" s="220"/>
      <c r="N1773" s="220"/>
      <c r="O1773" s="220"/>
      <c r="P1773" s="210">
        <f t="shared" si="83"/>
        <v>974</v>
      </c>
    </row>
    <row r="1774" spans="1:16" x14ac:dyDescent="0.2">
      <c r="A1774" s="216">
        <v>1774</v>
      </c>
      <c r="B1774" s="255">
        <v>80.58</v>
      </c>
      <c r="C1774" s="210">
        <f>'soust.uk.JMK př.č.2'!$O$75+'soust.uk.JMK př.č.2'!$P$75</f>
        <v>18172</v>
      </c>
      <c r="D1774" s="210">
        <f>'soust.uk.JMK př.č.2'!$L$75</f>
        <v>72</v>
      </c>
      <c r="E1774" s="210">
        <f t="shared" si="81"/>
        <v>3752</v>
      </c>
      <c r="F1774" s="210">
        <f t="shared" si="82"/>
        <v>2706</v>
      </c>
      <c r="G1774" s="248"/>
      <c r="H1774" s="249"/>
      <c r="I1774" s="262"/>
      <c r="J1774" s="262"/>
      <c r="K1774" s="217"/>
      <c r="L1774" s="220"/>
      <c r="M1774" s="220"/>
      <c r="N1774" s="220"/>
      <c r="O1774" s="220"/>
      <c r="P1774" s="210">
        <f t="shared" si="83"/>
        <v>974</v>
      </c>
    </row>
    <row r="1775" spans="1:16" x14ac:dyDescent="0.2">
      <c r="A1775" s="216">
        <v>1775</v>
      </c>
      <c r="B1775" s="255">
        <v>80.58</v>
      </c>
      <c r="C1775" s="210">
        <f>'soust.uk.JMK př.č.2'!$O$75+'soust.uk.JMK př.č.2'!$P$75</f>
        <v>18172</v>
      </c>
      <c r="D1775" s="210">
        <f>'soust.uk.JMK př.č.2'!$L$75</f>
        <v>72</v>
      </c>
      <c r="E1775" s="210">
        <f t="shared" si="81"/>
        <v>3752</v>
      </c>
      <c r="F1775" s="210">
        <f t="shared" si="82"/>
        <v>2706</v>
      </c>
      <c r="G1775" s="248"/>
      <c r="H1775" s="249"/>
      <c r="I1775" s="262"/>
      <c r="J1775" s="262"/>
      <c r="K1775" s="217"/>
      <c r="L1775" s="220"/>
      <c r="M1775" s="220"/>
      <c r="N1775" s="220"/>
      <c r="O1775" s="220"/>
      <c r="P1775" s="210">
        <f t="shared" si="83"/>
        <v>974</v>
      </c>
    </row>
    <row r="1776" spans="1:16" x14ac:dyDescent="0.2">
      <c r="A1776" s="216">
        <v>1776</v>
      </c>
      <c r="B1776" s="255">
        <v>80.58</v>
      </c>
      <c r="C1776" s="210">
        <f>'soust.uk.JMK př.č.2'!$O$75+'soust.uk.JMK př.č.2'!$P$75</f>
        <v>18172</v>
      </c>
      <c r="D1776" s="210">
        <f>'soust.uk.JMK př.č.2'!$L$75</f>
        <v>72</v>
      </c>
      <c r="E1776" s="210">
        <f t="shared" si="81"/>
        <v>3752</v>
      </c>
      <c r="F1776" s="210">
        <f t="shared" si="82"/>
        <v>2706</v>
      </c>
      <c r="G1776" s="248"/>
      <c r="H1776" s="249"/>
      <c r="I1776" s="262"/>
      <c r="J1776" s="262"/>
      <c r="K1776" s="217"/>
      <c r="L1776" s="220"/>
      <c r="M1776" s="220"/>
      <c r="N1776" s="220"/>
      <c r="O1776" s="220"/>
      <c r="P1776" s="210">
        <f t="shared" si="83"/>
        <v>974</v>
      </c>
    </row>
    <row r="1777" spans="1:16" x14ac:dyDescent="0.2">
      <c r="A1777" s="216">
        <v>1777</v>
      </c>
      <c r="B1777" s="255">
        <v>80.58</v>
      </c>
      <c r="C1777" s="210">
        <f>'soust.uk.JMK př.č.2'!$O$75+'soust.uk.JMK př.č.2'!$P$75</f>
        <v>18172</v>
      </c>
      <c r="D1777" s="210">
        <f>'soust.uk.JMK př.č.2'!$L$75</f>
        <v>72</v>
      </c>
      <c r="E1777" s="210">
        <f t="shared" si="81"/>
        <v>3752</v>
      </c>
      <c r="F1777" s="210">
        <f t="shared" si="82"/>
        <v>2706</v>
      </c>
      <c r="G1777" s="248"/>
      <c r="H1777" s="249"/>
      <c r="I1777" s="262"/>
      <c r="J1777" s="262"/>
      <c r="K1777" s="217"/>
      <c r="L1777" s="220"/>
      <c r="M1777" s="220"/>
      <c r="N1777" s="220"/>
      <c r="O1777" s="220"/>
      <c r="P1777" s="210">
        <f t="shared" si="83"/>
        <v>974</v>
      </c>
    </row>
    <row r="1778" spans="1:16" x14ac:dyDescent="0.2">
      <c r="A1778" s="216">
        <v>1778</v>
      </c>
      <c r="B1778" s="255">
        <v>80.58</v>
      </c>
      <c r="C1778" s="210">
        <f>'soust.uk.JMK př.č.2'!$O$75+'soust.uk.JMK př.č.2'!$P$75</f>
        <v>18172</v>
      </c>
      <c r="D1778" s="210">
        <f>'soust.uk.JMK př.č.2'!$L$75</f>
        <v>72</v>
      </c>
      <c r="E1778" s="210">
        <f t="shared" si="81"/>
        <v>3752</v>
      </c>
      <c r="F1778" s="210">
        <f t="shared" si="82"/>
        <v>2706</v>
      </c>
      <c r="G1778" s="248"/>
      <c r="H1778" s="249"/>
      <c r="I1778" s="262"/>
      <c r="J1778" s="262"/>
      <c r="K1778" s="217"/>
      <c r="L1778" s="220"/>
      <c r="M1778" s="220"/>
      <c r="N1778" s="220"/>
      <c r="O1778" s="220"/>
      <c r="P1778" s="210">
        <f t="shared" si="83"/>
        <v>974</v>
      </c>
    </row>
    <row r="1779" spans="1:16" x14ac:dyDescent="0.2">
      <c r="A1779" s="216">
        <v>1779</v>
      </c>
      <c r="B1779" s="255">
        <v>80.58</v>
      </c>
      <c r="C1779" s="210">
        <f>'soust.uk.JMK př.č.2'!$O$75+'soust.uk.JMK př.č.2'!$P$75</f>
        <v>18172</v>
      </c>
      <c r="D1779" s="210">
        <f>'soust.uk.JMK př.č.2'!$L$75</f>
        <v>72</v>
      </c>
      <c r="E1779" s="210">
        <f t="shared" si="81"/>
        <v>3752</v>
      </c>
      <c r="F1779" s="210">
        <f t="shared" si="82"/>
        <v>2706</v>
      </c>
      <c r="G1779" s="248"/>
      <c r="H1779" s="249"/>
      <c r="I1779" s="262"/>
      <c r="J1779" s="262"/>
      <c r="K1779" s="217"/>
      <c r="L1779" s="220"/>
      <c r="M1779" s="220"/>
      <c r="N1779" s="220"/>
      <c r="O1779" s="220"/>
      <c r="P1779" s="210">
        <f t="shared" si="83"/>
        <v>974</v>
      </c>
    </row>
    <row r="1780" spans="1:16" x14ac:dyDescent="0.2">
      <c r="A1780" s="216">
        <v>1780</v>
      </c>
      <c r="B1780" s="255">
        <v>80.58</v>
      </c>
      <c r="C1780" s="210">
        <f>'soust.uk.JMK př.č.2'!$O$75+'soust.uk.JMK př.č.2'!$P$75</f>
        <v>18172</v>
      </c>
      <c r="D1780" s="210">
        <f>'soust.uk.JMK př.č.2'!$L$75</f>
        <v>72</v>
      </c>
      <c r="E1780" s="210">
        <f t="shared" si="81"/>
        <v>3752</v>
      </c>
      <c r="F1780" s="210">
        <f t="shared" si="82"/>
        <v>2706</v>
      </c>
      <c r="G1780" s="248"/>
      <c r="H1780" s="249"/>
      <c r="I1780" s="262"/>
      <c r="J1780" s="262"/>
      <c r="K1780" s="217"/>
      <c r="L1780" s="220"/>
      <c r="M1780" s="220"/>
      <c r="N1780" s="220"/>
      <c r="O1780" s="220"/>
      <c r="P1780" s="210">
        <f t="shared" si="83"/>
        <v>974</v>
      </c>
    </row>
    <row r="1781" spans="1:16" x14ac:dyDescent="0.2">
      <c r="A1781" s="216">
        <v>1781</v>
      </c>
      <c r="B1781" s="255">
        <v>80.58</v>
      </c>
      <c r="C1781" s="210">
        <f>'soust.uk.JMK př.č.2'!$O$75+'soust.uk.JMK př.č.2'!$P$75</f>
        <v>18172</v>
      </c>
      <c r="D1781" s="210">
        <f>'soust.uk.JMK př.č.2'!$L$75</f>
        <v>72</v>
      </c>
      <c r="E1781" s="210">
        <f t="shared" si="81"/>
        <v>3752</v>
      </c>
      <c r="F1781" s="210">
        <f t="shared" si="82"/>
        <v>2706</v>
      </c>
      <c r="G1781" s="248"/>
      <c r="H1781" s="249"/>
      <c r="I1781" s="262"/>
      <c r="J1781" s="262"/>
      <c r="K1781" s="217"/>
      <c r="L1781" s="220"/>
      <c r="M1781" s="220"/>
      <c r="N1781" s="220"/>
      <c r="O1781" s="220"/>
      <c r="P1781" s="210">
        <f t="shared" si="83"/>
        <v>974</v>
      </c>
    </row>
    <row r="1782" spans="1:16" x14ac:dyDescent="0.2">
      <c r="A1782" s="216">
        <v>1782</v>
      </c>
      <c r="B1782" s="255">
        <v>80.58</v>
      </c>
      <c r="C1782" s="210">
        <f>'soust.uk.JMK př.č.2'!$O$75+'soust.uk.JMK př.č.2'!$P$75</f>
        <v>18172</v>
      </c>
      <c r="D1782" s="210">
        <f>'soust.uk.JMK př.č.2'!$L$75</f>
        <v>72</v>
      </c>
      <c r="E1782" s="210">
        <f t="shared" si="81"/>
        <v>3752</v>
      </c>
      <c r="F1782" s="210">
        <f t="shared" si="82"/>
        <v>2706</v>
      </c>
      <c r="G1782" s="248"/>
      <c r="H1782" s="249"/>
      <c r="I1782" s="262"/>
      <c r="J1782" s="262"/>
      <c r="K1782" s="217"/>
      <c r="L1782" s="220"/>
      <c r="M1782" s="220"/>
      <c r="N1782" s="220"/>
      <c r="O1782" s="220"/>
      <c r="P1782" s="210">
        <f t="shared" si="83"/>
        <v>974</v>
      </c>
    </row>
    <row r="1783" spans="1:16" x14ac:dyDescent="0.2">
      <c r="A1783" s="216">
        <v>1783</v>
      </c>
      <c r="B1783" s="255">
        <v>80.58</v>
      </c>
      <c r="C1783" s="210">
        <f>'soust.uk.JMK př.č.2'!$O$75+'soust.uk.JMK př.č.2'!$P$75</f>
        <v>18172</v>
      </c>
      <c r="D1783" s="210">
        <f>'soust.uk.JMK př.č.2'!$L$75</f>
        <v>72</v>
      </c>
      <c r="E1783" s="210">
        <f t="shared" si="81"/>
        <v>3752</v>
      </c>
      <c r="F1783" s="210">
        <f t="shared" si="82"/>
        <v>2706</v>
      </c>
      <c r="G1783" s="248"/>
      <c r="H1783" s="249"/>
      <c r="I1783" s="262"/>
      <c r="J1783" s="262"/>
      <c r="K1783" s="217"/>
      <c r="L1783" s="220"/>
      <c r="M1783" s="220"/>
      <c r="N1783" s="220"/>
      <c r="O1783" s="220"/>
      <c r="P1783" s="210">
        <f t="shared" si="83"/>
        <v>974</v>
      </c>
    </row>
    <row r="1784" spans="1:16" x14ac:dyDescent="0.2">
      <c r="A1784" s="216">
        <v>1784</v>
      </c>
      <c r="B1784" s="255">
        <v>80.58</v>
      </c>
      <c r="C1784" s="210">
        <f>'soust.uk.JMK př.č.2'!$O$75+'soust.uk.JMK př.č.2'!$P$75</f>
        <v>18172</v>
      </c>
      <c r="D1784" s="210">
        <f>'soust.uk.JMK př.č.2'!$L$75</f>
        <v>72</v>
      </c>
      <c r="E1784" s="210">
        <f t="shared" si="81"/>
        <v>3752</v>
      </c>
      <c r="F1784" s="210">
        <f t="shared" si="82"/>
        <v>2706</v>
      </c>
      <c r="G1784" s="248"/>
      <c r="H1784" s="249"/>
      <c r="I1784" s="262"/>
      <c r="J1784" s="262"/>
      <c r="K1784" s="217"/>
      <c r="L1784" s="220"/>
      <c r="M1784" s="220"/>
      <c r="N1784" s="220"/>
      <c r="O1784" s="220"/>
      <c r="P1784" s="210">
        <f t="shared" si="83"/>
        <v>974</v>
      </c>
    </row>
    <row r="1785" spans="1:16" x14ac:dyDescent="0.2">
      <c r="A1785" s="216">
        <v>1785</v>
      </c>
      <c r="B1785" s="255">
        <v>80.58</v>
      </c>
      <c r="C1785" s="210">
        <f>'soust.uk.JMK př.č.2'!$O$75+'soust.uk.JMK př.č.2'!$P$75</f>
        <v>18172</v>
      </c>
      <c r="D1785" s="210">
        <f>'soust.uk.JMK př.č.2'!$L$75</f>
        <v>72</v>
      </c>
      <c r="E1785" s="210">
        <f t="shared" si="81"/>
        <v>3752</v>
      </c>
      <c r="F1785" s="210">
        <f t="shared" si="82"/>
        <v>2706</v>
      </c>
      <c r="G1785" s="248"/>
      <c r="H1785" s="249"/>
      <c r="I1785" s="262"/>
      <c r="J1785" s="262"/>
      <c r="K1785" s="217"/>
      <c r="L1785" s="220"/>
      <c r="M1785" s="220"/>
      <c r="N1785" s="220"/>
      <c r="O1785" s="220"/>
      <c r="P1785" s="210">
        <f t="shared" si="83"/>
        <v>974</v>
      </c>
    </row>
    <row r="1786" spans="1:16" x14ac:dyDescent="0.2">
      <c r="A1786" s="216">
        <v>1786</v>
      </c>
      <c r="B1786" s="255">
        <v>80.58</v>
      </c>
      <c r="C1786" s="210">
        <f>'soust.uk.JMK př.č.2'!$O$75+'soust.uk.JMK př.č.2'!$P$75</f>
        <v>18172</v>
      </c>
      <c r="D1786" s="210">
        <f>'soust.uk.JMK př.č.2'!$L$75</f>
        <v>72</v>
      </c>
      <c r="E1786" s="210">
        <f t="shared" si="81"/>
        <v>3752</v>
      </c>
      <c r="F1786" s="210">
        <f t="shared" si="82"/>
        <v>2706</v>
      </c>
      <c r="G1786" s="248"/>
      <c r="H1786" s="249"/>
      <c r="I1786" s="262"/>
      <c r="J1786" s="262"/>
      <c r="K1786" s="217"/>
      <c r="L1786" s="220"/>
      <c r="M1786" s="220"/>
      <c r="N1786" s="220"/>
      <c r="O1786" s="220"/>
      <c r="P1786" s="210">
        <f t="shared" si="83"/>
        <v>974</v>
      </c>
    </row>
    <row r="1787" spans="1:16" x14ac:dyDescent="0.2">
      <c r="A1787" s="216">
        <v>1787</v>
      </c>
      <c r="B1787" s="255">
        <v>80.58</v>
      </c>
      <c r="C1787" s="210">
        <f>'soust.uk.JMK př.č.2'!$O$75+'soust.uk.JMK př.č.2'!$P$75</f>
        <v>18172</v>
      </c>
      <c r="D1787" s="210">
        <f>'soust.uk.JMK př.č.2'!$L$75</f>
        <v>72</v>
      </c>
      <c r="E1787" s="210">
        <f t="shared" si="81"/>
        <v>3752</v>
      </c>
      <c r="F1787" s="210">
        <f t="shared" si="82"/>
        <v>2706</v>
      </c>
      <c r="G1787" s="248"/>
      <c r="H1787" s="249"/>
      <c r="I1787" s="262"/>
      <c r="J1787" s="262"/>
      <c r="K1787" s="217"/>
      <c r="L1787" s="220"/>
      <c r="M1787" s="220"/>
      <c r="N1787" s="220"/>
      <c r="O1787" s="220"/>
      <c r="P1787" s="210">
        <f t="shared" si="83"/>
        <v>974</v>
      </c>
    </row>
    <row r="1788" spans="1:16" x14ac:dyDescent="0.2">
      <c r="A1788" s="216">
        <v>1788</v>
      </c>
      <c r="B1788" s="255">
        <v>80.58</v>
      </c>
      <c r="C1788" s="210">
        <f>'soust.uk.JMK př.č.2'!$O$75+'soust.uk.JMK př.č.2'!$P$75</f>
        <v>18172</v>
      </c>
      <c r="D1788" s="210">
        <f>'soust.uk.JMK př.č.2'!$L$75</f>
        <v>72</v>
      </c>
      <c r="E1788" s="210">
        <f t="shared" si="81"/>
        <v>3752</v>
      </c>
      <c r="F1788" s="210">
        <f t="shared" si="82"/>
        <v>2706</v>
      </c>
      <c r="G1788" s="248"/>
      <c r="H1788" s="249"/>
      <c r="I1788" s="262"/>
      <c r="J1788" s="262"/>
      <c r="K1788" s="217"/>
      <c r="L1788" s="220"/>
      <c r="M1788" s="220"/>
      <c r="N1788" s="220"/>
      <c r="O1788" s="220"/>
      <c r="P1788" s="210">
        <f t="shared" si="83"/>
        <v>974</v>
      </c>
    </row>
    <row r="1789" spans="1:16" x14ac:dyDescent="0.2">
      <c r="A1789" s="216">
        <v>1789</v>
      </c>
      <c r="B1789" s="255">
        <v>80.58</v>
      </c>
      <c r="C1789" s="210">
        <f>'soust.uk.JMK př.č.2'!$O$75+'soust.uk.JMK př.č.2'!$P$75</f>
        <v>18172</v>
      </c>
      <c r="D1789" s="210">
        <f>'soust.uk.JMK př.č.2'!$L$75</f>
        <v>72</v>
      </c>
      <c r="E1789" s="210">
        <f t="shared" si="81"/>
        <v>3752</v>
      </c>
      <c r="F1789" s="210">
        <f t="shared" si="82"/>
        <v>2706</v>
      </c>
      <c r="G1789" s="248"/>
      <c r="H1789" s="249"/>
      <c r="I1789" s="262"/>
      <c r="J1789" s="262"/>
      <c r="K1789" s="217"/>
      <c r="L1789" s="220"/>
      <c r="M1789" s="220"/>
      <c r="N1789" s="220"/>
      <c r="O1789" s="220"/>
      <c r="P1789" s="210">
        <f t="shared" si="83"/>
        <v>974</v>
      </c>
    </row>
    <row r="1790" spans="1:16" x14ac:dyDescent="0.2">
      <c r="A1790" s="216">
        <v>1790</v>
      </c>
      <c r="B1790" s="255">
        <v>80.58</v>
      </c>
      <c r="C1790" s="210">
        <f>'soust.uk.JMK př.č.2'!$O$75+'soust.uk.JMK př.č.2'!$P$75</f>
        <v>18172</v>
      </c>
      <c r="D1790" s="210">
        <f>'soust.uk.JMK př.č.2'!$L$75</f>
        <v>72</v>
      </c>
      <c r="E1790" s="210">
        <f t="shared" si="81"/>
        <v>3752</v>
      </c>
      <c r="F1790" s="210">
        <f t="shared" si="82"/>
        <v>2706</v>
      </c>
      <c r="G1790" s="248"/>
      <c r="H1790" s="249"/>
      <c r="I1790" s="262"/>
      <c r="J1790" s="262"/>
      <c r="K1790" s="217"/>
      <c r="L1790" s="220"/>
      <c r="M1790" s="220"/>
      <c r="N1790" s="220"/>
      <c r="O1790" s="220"/>
      <c r="P1790" s="210">
        <f t="shared" si="83"/>
        <v>974</v>
      </c>
    </row>
    <row r="1791" spans="1:16" x14ac:dyDescent="0.2">
      <c r="A1791" s="216">
        <v>1791</v>
      </c>
      <c r="B1791" s="255">
        <v>80.58</v>
      </c>
      <c r="C1791" s="210">
        <f>'soust.uk.JMK př.č.2'!$O$75+'soust.uk.JMK př.č.2'!$P$75</f>
        <v>18172</v>
      </c>
      <c r="D1791" s="210">
        <f>'soust.uk.JMK př.č.2'!$L$75</f>
        <v>72</v>
      </c>
      <c r="E1791" s="210">
        <f t="shared" si="81"/>
        <v>3752</v>
      </c>
      <c r="F1791" s="210">
        <f t="shared" si="82"/>
        <v>2706</v>
      </c>
      <c r="G1791" s="248"/>
      <c r="H1791" s="249"/>
      <c r="I1791" s="262"/>
      <c r="J1791" s="262"/>
      <c r="K1791" s="217"/>
      <c r="L1791" s="220"/>
      <c r="M1791" s="220"/>
      <c r="N1791" s="220"/>
      <c r="O1791" s="220"/>
      <c r="P1791" s="210">
        <f t="shared" si="83"/>
        <v>974</v>
      </c>
    </row>
    <row r="1792" spans="1:16" x14ac:dyDescent="0.2">
      <c r="A1792" s="216">
        <v>1792</v>
      </c>
      <c r="B1792" s="255">
        <v>80.58</v>
      </c>
      <c r="C1792" s="210">
        <f>'soust.uk.JMK př.č.2'!$O$75+'soust.uk.JMK př.č.2'!$P$75</f>
        <v>18172</v>
      </c>
      <c r="D1792" s="210">
        <f>'soust.uk.JMK př.č.2'!$L$75</f>
        <v>72</v>
      </c>
      <c r="E1792" s="210">
        <f t="shared" si="81"/>
        <v>3752</v>
      </c>
      <c r="F1792" s="210">
        <f t="shared" si="82"/>
        <v>2706</v>
      </c>
      <c r="G1792" s="248"/>
      <c r="H1792" s="249"/>
      <c r="I1792" s="262"/>
      <c r="J1792" s="262"/>
      <c r="K1792" s="217"/>
      <c r="L1792" s="220"/>
      <c r="M1792" s="220"/>
      <c r="N1792" s="220"/>
      <c r="O1792" s="220"/>
      <c r="P1792" s="210">
        <f t="shared" si="83"/>
        <v>974</v>
      </c>
    </row>
    <row r="1793" spans="1:16" x14ac:dyDescent="0.2">
      <c r="A1793" s="216">
        <v>1793</v>
      </c>
      <c r="B1793" s="255">
        <v>80.58</v>
      </c>
      <c r="C1793" s="210">
        <f>'soust.uk.JMK př.č.2'!$O$75+'soust.uk.JMK př.č.2'!$P$75</f>
        <v>18172</v>
      </c>
      <c r="D1793" s="210">
        <f>'soust.uk.JMK př.č.2'!$L$75</f>
        <v>72</v>
      </c>
      <c r="E1793" s="210">
        <f t="shared" si="81"/>
        <v>3752</v>
      </c>
      <c r="F1793" s="210">
        <f t="shared" si="82"/>
        <v>2706</v>
      </c>
      <c r="G1793" s="248"/>
      <c r="H1793" s="249"/>
      <c r="I1793" s="262"/>
      <c r="J1793" s="262"/>
      <c r="K1793" s="217"/>
      <c r="L1793" s="220"/>
      <c r="M1793" s="220"/>
      <c r="N1793" s="220"/>
      <c r="O1793" s="220"/>
      <c r="P1793" s="210">
        <f t="shared" si="83"/>
        <v>974</v>
      </c>
    </row>
    <row r="1794" spans="1:16" x14ac:dyDescent="0.2">
      <c r="A1794" s="216">
        <v>1794</v>
      </c>
      <c r="B1794" s="255">
        <v>80.58</v>
      </c>
      <c r="C1794" s="210">
        <f>'soust.uk.JMK př.č.2'!$O$75+'soust.uk.JMK př.č.2'!$P$75</f>
        <v>18172</v>
      </c>
      <c r="D1794" s="210">
        <f>'soust.uk.JMK př.č.2'!$L$75</f>
        <v>72</v>
      </c>
      <c r="E1794" s="210">
        <f t="shared" si="81"/>
        <v>3752</v>
      </c>
      <c r="F1794" s="210">
        <f t="shared" si="82"/>
        <v>2706</v>
      </c>
      <c r="G1794" s="248"/>
      <c r="H1794" s="249"/>
      <c r="I1794" s="262"/>
      <c r="J1794" s="262"/>
      <c r="K1794" s="217"/>
      <c r="L1794" s="220"/>
      <c r="M1794" s="220"/>
      <c r="N1794" s="220"/>
      <c r="O1794" s="220"/>
      <c r="P1794" s="210">
        <f t="shared" si="83"/>
        <v>974</v>
      </c>
    </row>
    <row r="1795" spans="1:16" x14ac:dyDescent="0.2">
      <c r="A1795" s="216">
        <v>1795</v>
      </c>
      <c r="B1795" s="255">
        <v>80.58</v>
      </c>
      <c r="C1795" s="210">
        <f>'soust.uk.JMK př.č.2'!$O$75+'soust.uk.JMK př.č.2'!$P$75</f>
        <v>18172</v>
      </c>
      <c r="D1795" s="210">
        <f>'soust.uk.JMK př.č.2'!$L$75</f>
        <v>72</v>
      </c>
      <c r="E1795" s="210">
        <f t="shared" si="81"/>
        <v>3752</v>
      </c>
      <c r="F1795" s="210">
        <f t="shared" si="82"/>
        <v>2706</v>
      </c>
      <c r="G1795" s="248"/>
      <c r="H1795" s="249"/>
      <c r="I1795" s="262"/>
      <c r="J1795" s="262"/>
      <c r="K1795" s="217"/>
      <c r="L1795" s="220"/>
      <c r="M1795" s="220"/>
      <c r="N1795" s="220"/>
      <c r="O1795" s="220"/>
      <c r="P1795" s="210">
        <f t="shared" si="83"/>
        <v>974</v>
      </c>
    </row>
    <row r="1796" spans="1:16" x14ac:dyDescent="0.2">
      <c r="A1796" s="216">
        <v>1796</v>
      </c>
      <c r="B1796" s="255">
        <v>80.59</v>
      </c>
      <c r="C1796" s="210">
        <f>'soust.uk.JMK př.č.2'!$O$75+'soust.uk.JMK př.č.2'!$P$75</f>
        <v>18172</v>
      </c>
      <c r="D1796" s="210">
        <f>'soust.uk.JMK př.č.2'!$L$75</f>
        <v>72</v>
      </c>
      <c r="E1796" s="210">
        <f t="shared" si="81"/>
        <v>3752</v>
      </c>
      <c r="F1796" s="210">
        <f t="shared" si="82"/>
        <v>2706</v>
      </c>
      <c r="G1796" s="248"/>
      <c r="H1796" s="249"/>
      <c r="I1796" s="262"/>
      <c r="J1796" s="262"/>
      <c r="K1796" s="217"/>
      <c r="L1796" s="220"/>
      <c r="M1796" s="220"/>
      <c r="N1796" s="220"/>
      <c r="O1796" s="220"/>
      <c r="P1796" s="210">
        <f t="shared" si="83"/>
        <v>974</v>
      </c>
    </row>
    <row r="1797" spans="1:16" x14ac:dyDescent="0.2">
      <c r="A1797" s="216">
        <v>1797</v>
      </c>
      <c r="B1797" s="255">
        <v>80.59</v>
      </c>
      <c r="C1797" s="210">
        <f>'soust.uk.JMK př.č.2'!$O$75+'soust.uk.JMK př.č.2'!$P$75</f>
        <v>18172</v>
      </c>
      <c r="D1797" s="210">
        <f>'soust.uk.JMK př.č.2'!$L$75</f>
        <v>72</v>
      </c>
      <c r="E1797" s="210">
        <f t="shared" si="81"/>
        <v>3752</v>
      </c>
      <c r="F1797" s="210">
        <f t="shared" si="82"/>
        <v>2706</v>
      </c>
      <c r="G1797" s="248"/>
      <c r="H1797" s="249"/>
      <c r="I1797" s="262"/>
      <c r="J1797" s="262"/>
      <c r="K1797" s="217"/>
      <c r="L1797" s="220"/>
      <c r="M1797" s="220"/>
      <c r="N1797" s="220"/>
      <c r="O1797" s="220"/>
      <c r="P1797" s="210">
        <f t="shared" si="83"/>
        <v>974</v>
      </c>
    </row>
    <row r="1798" spans="1:16" x14ac:dyDescent="0.2">
      <c r="A1798" s="216">
        <v>1798</v>
      </c>
      <c r="B1798" s="255">
        <v>80.59</v>
      </c>
      <c r="C1798" s="210">
        <f>'soust.uk.JMK př.č.2'!$O$75+'soust.uk.JMK př.č.2'!$P$75</f>
        <v>18172</v>
      </c>
      <c r="D1798" s="210">
        <f>'soust.uk.JMK př.č.2'!$L$75</f>
        <v>72</v>
      </c>
      <c r="E1798" s="210">
        <f t="shared" si="81"/>
        <v>3752</v>
      </c>
      <c r="F1798" s="210">
        <f t="shared" si="82"/>
        <v>2706</v>
      </c>
      <c r="G1798" s="248"/>
      <c r="H1798" s="249"/>
      <c r="I1798" s="262"/>
      <c r="J1798" s="262"/>
      <c r="K1798" s="217"/>
      <c r="L1798" s="220"/>
      <c r="M1798" s="220"/>
      <c r="N1798" s="220"/>
      <c r="O1798" s="220"/>
      <c r="P1798" s="210">
        <f t="shared" si="83"/>
        <v>974</v>
      </c>
    </row>
    <row r="1799" spans="1:16" x14ac:dyDescent="0.2">
      <c r="A1799" s="216">
        <v>1799</v>
      </c>
      <c r="B1799" s="255">
        <v>80.59</v>
      </c>
      <c r="C1799" s="210">
        <f>'soust.uk.JMK př.č.2'!$O$75+'soust.uk.JMK př.č.2'!$P$75</f>
        <v>18172</v>
      </c>
      <c r="D1799" s="210">
        <f>'soust.uk.JMK př.č.2'!$L$75</f>
        <v>72</v>
      </c>
      <c r="E1799" s="210">
        <f t="shared" si="81"/>
        <v>3752</v>
      </c>
      <c r="F1799" s="210">
        <f t="shared" si="82"/>
        <v>2706</v>
      </c>
      <c r="G1799" s="248"/>
      <c r="H1799" s="249"/>
      <c r="I1799" s="262"/>
      <c r="J1799" s="262"/>
      <c r="K1799" s="217"/>
      <c r="L1799" s="220"/>
      <c r="M1799" s="220"/>
      <c r="N1799" s="220"/>
      <c r="O1799" s="220"/>
      <c r="P1799" s="210">
        <f t="shared" si="83"/>
        <v>974</v>
      </c>
    </row>
    <row r="1800" spans="1:16" x14ac:dyDescent="0.2">
      <c r="A1800" s="216">
        <v>1800</v>
      </c>
      <c r="B1800" s="255">
        <v>80.59</v>
      </c>
      <c r="C1800" s="210">
        <f>'soust.uk.JMK př.č.2'!$O$75+'soust.uk.JMK př.č.2'!$P$75</f>
        <v>18172</v>
      </c>
      <c r="D1800" s="210">
        <f>'soust.uk.JMK př.č.2'!$L$75</f>
        <v>72</v>
      </c>
      <c r="E1800" s="210">
        <f t="shared" si="81"/>
        <v>3752</v>
      </c>
      <c r="F1800" s="210">
        <f t="shared" si="82"/>
        <v>2706</v>
      </c>
      <c r="G1800" s="248"/>
      <c r="H1800" s="249"/>
      <c r="I1800" s="262"/>
      <c r="J1800" s="262"/>
      <c r="K1800" s="217"/>
      <c r="L1800" s="220"/>
      <c r="M1800" s="220"/>
      <c r="N1800" s="220"/>
      <c r="O1800" s="220"/>
      <c r="P1800" s="210">
        <f t="shared" si="83"/>
        <v>974</v>
      </c>
    </row>
    <row r="1801" spans="1:16" x14ac:dyDescent="0.2">
      <c r="A1801" s="238"/>
      <c r="B1801" s="215"/>
      <c r="J1801" s="220"/>
      <c r="K1801" s="217"/>
      <c r="L1801" s="220"/>
      <c r="M1801" s="220"/>
      <c r="N1801" s="220"/>
      <c r="O1801" s="220"/>
    </row>
    <row r="1802" spans="1:16" x14ac:dyDescent="0.2">
      <c r="A1802" s="238"/>
      <c r="B1802" s="215"/>
      <c r="J1802" s="220"/>
      <c r="K1802" s="217"/>
      <c r="L1802" s="220"/>
      <c r="M1802" s="220"/>
      <c r="N1802" s="220"/>
      <c r="O1802" s="220"/>
    </row>
    <row r="1803" spans="1:16" x14ac:dyDescent="0.2">
      <c r="A1803" s="238"/>
      <c r="B1803" s="215"/>
      <c r="J1803" s="220"/>
      <c r="K1803" s="217"/>
      <c r="L1803" s="220"/>
      <c r="M1803" s="220"/>
      <c r="N1803" s="220"/>
      <c r="O1803" s="220"/>
    </row>
    <row r="1804" spans="1:16" x14ac:dyDescent="0.2">
      <c r="A1804" s="238"/>
      <c r="B1804" s="215"/>
      <c r="J1804" s="220"/>
      <c r="K1804" s="217"/>
      <c r="L1804" s="220"/>
      <c r="M1804" s="220"/>
      <c r="N1804" s="220"/>
      <c r="O1804" s="220"/>
    </row>
    <row r="1805" spans="1:16" ht="13.5" thickBot="1" x14ac:dyDescent="0.25">
      <c r="A1805" s="218" t="s">
        <v>663</v>
      </c>
      <c r="B1805" s="222"/>
      <c r="C1805" s="222"/>
      <c r="D1805" s="198"/>
      <c r="E1805" s="198"/>
      <c r="F1805" s="222"/>
      <c r="G1805" s="222"/>
      <c r="H1805" s="198"/>
      <c r="I1805" s="220"/>
      <c r="J1805" s="249"/>
      <c r="K1805" s="222"/>
      <c r="L1805" s="198"/>
      <c r="M1805" s="198"/>
      <c r="N1805" s="222"/>
      <c r="O1805" s="222"/>
    </row>
    <row r="1806" spans="1:16" ht="13.5" thickBot="1" x14ac:dyDescent="0.25">
      <c r="A1806" s="293" t="s">
        <v>704</v>
      </c>
      <c r="B1806" s="563" t="s">
        <v>673</v>
      </c>
      <c r="C1806" s="631"/>
      <c r="D1806" s="625" t="s">
        <v>674</v>
      </c>
      <c r="E1806" s="625"/>
      <c r="F1806" s="631" t="s">
        <v>675</v>
      </c>
      <c r="G1806" s="564"/>
      <c r="H1806" s="553" t="s">
        <v>676</v>
      </c>
      <c r="I1806" s="564"/>
      <c r="J1806" s="553" t="s">
        <v>677</v>
      </c>
      <c r="K1806" s="554"/>
      <c r="L1806" s="553" t="s">
        <v>678</v>
      </c>
      <c r="M1806" s="564"/>
      <c r="N1806" s="553" t="s">
        <v>679</v>
      </c>
      <c r="O1806" s="554"/>
    </row>
    <row r="1807" spans="1:16" x14ac:dyDescent="0.2">
      <c r="A1807" s="233" t="s">
        <v>712</v>
      </c>
      <c r="B1807" s="687">
        <v>29.53</v>
      </c>
      <c r="C1807" s="688"/>
      <c r="D1807" s="628"/>
      <c r="E1807" s="628"/>
      <c r="F1807" s="678"/>
      <c r="G1807" s="679"/>
      <c r="H1807" s="680"/>
      <c r="I1807" s="679"/>
      <c r="J1807" s="629"/>
      <c r="K1807" s="629"/>
      <c r="L1807" s="642"/>
      <c r="M1807" s="603"/>
      <c r="N1807" s="581"/>
      <c r="O1807" s="582"/>
    </row>
    <row r="1808" spans="1:16" x14ac:dyDescent="0.2">
      <c r="A1808" s="236" t="s">
        <v>713</v>
      </c>
      <c r="B1808" s="657">
        <v>24.330824499999999</v>
      </c>
      <c r="C1808" s="658"/>
      <c r="D1808" s="659">
        <v>0.42134490800000002</v>
      </c>
      <c r="E1808" s="658"/>
      <c r="F1808" s="689">
        <v>-3.0439032400000001E-3</v>
      </c>
      <c r="G1808" s="690"/>
      <c r="H1808" s="689">
        <v>1.2811561500000001E-5</v>
      </c>
      <c r="I1808" s="690"/>
      <c r="J1808" s="689">
        <v>-2.86218128E-8</v>
      </c>
      <c r="K1808" s="690"/>
      <c r="L1808" s="689">
        <v>3.1999096899999998E-11</v>
      </c>
      <c r="M1808" s="690"/>
      <c r="N1808" s="689">
        <v>-1.41390448E-14</v>
      </c>
      <c r="O1808" s="691"/>
    </row>
    <row r="1809" spans="1:15" ht="13.5" thickBot="1" x14ac:dyDescent="0.25">
      <c r="A1809" s="237" t="s">
        <v>714</v>
      </c>
      <c r="B1809" s="692">
        <v>52.123758500000001</v>
      </c>
      <c r="C1809" s="683"/>
      <c r="D1809" s="682">
        <v>3.1540266999999997E-2</v>
      </c>
      <c r="E1809" s="683"/>
      <c r="F1809" s="682">
        <v>-8.7381225000000001E-6</v>
      </c>
      <c r="G1809" s="683"/>
      <c r="H1809" s="684">
        <v>1.5128144300000001E-13</v>
      </c>
      <c r="I1809" s="685"/>
      <c r="J1809" s="684"/>
      <c r="K1809" s="685"/>
      <c r="L1809" s="684"/>
      <c r="M1809" s="685"/>
      <c r="N1809" s="684"/>
      <c r="O1809" s="686"/>
    </row>
    <row r="1810" spans="1:15" x14ac:dyDescent="0.2">
      <c r="A1810" s="194"/>
      <c r="J1810" s="220"/>
      <c r="K1810" s="217"/>
      <c r="L1810" s="220"/>
      <c r="M1810" s="220"/>
      <c r="N1810" s="220"/>
      <c r="O1810" s="220"/>
    </row>
    <row r="1811" spans="1:15" x14ac:dyDescent="0.2">
      <c r="A1811" s="194"/>
      <c r="J1811" s="220"/>
      <c r="K1811" s="217"/>
      <c r="L1811" s="220"/>
      <c r="M1811" s="220"/>
      <c r="N1811" s="220"/>
      <c r="O1811" s="220"/>
    </row>
    <row r="1812" spans="1:15" x14ac:dyDescent="0.2">
      <c r="A1812" s="194"/>
      <c r="J1812" s="220"/>
      <c r="K1812" s="217"/>
      <c r="L1812" s="220"/>
      <c r="M1812" s="220"/>
      <c r="N1812" s="220"/>
      <c r="O1812" s="220"/>
    </row>
    <row r="1813" spans="1:15" x14ac:dyDescent="0.2">
      <c r="A1813" s="194"/>
      <c r="J1813" s="220"/>
      <c r="K1813" s="217"/>
      <c r="L1813" s="220"/>
      <c r="M1813" s="220"/>
      <c r="N1813" s="220"/>
      <c r="O1813" s="220"/>
    </row>
  </sheetData>
  <mergeCells count="30">
    <mergeCell ref="L1808:M1808"/>
    <mergeCell ref="N1808:O1808"/>
    <mergeCell ref="B1809:C1809"/>
    <mergeCell ref="D1809:E1809"/>
    <mergeCell ref="F1809:G1809"/>
    <mergeCell ref="H1809:I1809"/>
    <mergeCell ref="J1809:K1809"/>
    <mergeCell ref="L1809:M1809"/>
    <mergeCell ref="N1809:O1809"/>
    <mergeCell ref="B1808:C1808"/>
    <mergeCell ref="D1808:E1808"/>
    <mergeCell ref="F1808:G1808"/>
    <mergeCell ref="H1808:I1808"/>
    <mergeCell ref="J1808:K1808"/>
    <mergeCell ref="B3:D3"/>
    <mergeCell ref="E3:F3"/>
    <mergeCell ref="L1806:M1806"/>
    <mergeCell ref="N1806:O1806"/>
    <mergeCell ref="B1807:C1807"/>
    <mergeCell ref="D1807:E1807"/>
    <mergeCell ref="F1807:G1807"/>
    <mergeCell ref="H1807:I1807"/>
    <mergeCell ref="J1807:K1807"/>
    <mergeCell ref="L1807:M1807"/>
    <mergeCell ref="N1807:O1807"/>
    <mergeCell ref="B1806:C1806"/>
    <mergeCell ref="D1806:E1806"/>
    <mergeCell ref="F1806:G1806"/>
    <mergeCell ref="H1806:I1806"/>
    <mergeCell ref="J1806:K1806"/>
  </mergeCells>
  <conditionalFormatting sqref="G14:G1000">
    <cfRule type="cellIs" dxfId="1" priority="2" stopIfTrue="1" operator="greaterThan">
      <formula>0</formula>
    </cfRule>
  </conditionalFormatting>
  <conditionalFormatting sqref="G14:G1800">
    <cfRule type="cellIs" dxfId="0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&amp;R&amp;"Times New Roman,Kurzíva"&amp;12&amp;UPříloha č. 2k
 pracovního postupu  Rozpis rozpočtu přímých výdajů na vzdělávání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312"/>
  <sheetViews>
    <sheetView zoomScaleNormal="100" zoomScaleSheetLayoutView="100" workbookViewId="0">
      <pane ySplit="5" topLeftCell="A40" activePane="bottomLeft" state="frozen"/>
      <selection activeCell="D9" sqref="D9"/>
      <selection pane="bottomLeft" activeCell="A4" sqref="A4:K5"/>
    </sheetView>
  </sheetViews>
  <sheetFormatPr defaultColWidth="9.140625" defaultRowHeight="12.75" x14ac:dyDescent="0.2"/>
  <cols>
    <col min="1" max="1" width="10.5703125" style="328" customWidth="1"/>
    <col min="2" max="2" width="11.7109375" style="328" customWidth="1"/>
    <col min="3" max="3" width="8" style="328" customWidth="1"/>
    <col min="4" max="4" width="6.85546875" style="328" customWidth="1"/>
    <col min="5" max="5" width="7.28515625" style="328" customWidth="1"/>
    <col min="6" max="6" width="7.140625" style="328" customWidth="1"/>
    <col min="7" max="7" width="6.42578125" style="328" customWidth="1"/>
    <col min="8" max="9" width="10.140625" style="328" customWidth="1"/>
    <col min="10" max="10" width="11.140625" style="328" customWidth="1"/>
    <col min="11" max="11" width="10.42578125" style="328" customWidth="1"/>
    <col min="12" max="13" width="7.7109375" style="329" customWidth="1"/>
    <col min="14" max="17" width="9.140625" style="329"/>
    <col min="18" max="16384" width="9.140625" style="328"/>
  </cols>
  <sheetData>
    <row r="1" spans="1:17" x14ac:dyDescent="0.2">
      <c r="A1" s="343" t="s">
        <v>716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N1" s="328"/>
      <c r="O1" s="328"/>
      <c r="P1" s="328"/>
      <c r="Q1" s="328"/>
    </row>
    <row r="2" spans="1:17" ht="9" customHeight="1" x14ac:dyDescent="0.2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N2" s="328"/>
      <c r="O2" s="328"/>
      <c r="P2" s="328"/>
      <c r="Q2" s="328"/>
    </row>
    <row r="3" spans="1:17" x14ac:dyDescent="0.2">
      <c r="A3" s="328" t="s">
        <v>717</v>
      </c>
      <c r="N3" s="328"/>
      <c r="O3" s="328"/>
      <c r="P3" s="328"/>
      <c r="Q3" s="328"/>
    </row>
    <row r="4" spans="1:17" ht="42" customHeight="1" x14ac:dyDescent="0.2">
      <c r="A4" s="408"/>
      <c r="B4" s="693" t="s">
        <v>659</v>
      </c>
      <c r="C4" s="694"/>
      <c r="D4" s="694"/>
      <c r="E4" s="694"/>
      <c r="F4" s="694"/>
      <c r="G4" s="695"/>
      <c r="H4" s="696" t="s">
        <v>718</v>
      </c>
      <c r="I4" s="697"/>
      <c r="J4" s="696" t="s">
        <v>719</v>
      </c>
      <c r="K4" s="697"/>
      <c r="N4" s="328"/>
      <c r="O4" s="328"/>
      <c r="P4" s="328"/>
      <c r="Q4" s="328"/>
    </row>
    <row r="5" spans="1:17" ht="69.75" customHeight="1" x14ac:dyDescent="0.2">
      <c r="A5" s="409" t="s">
        <v>720</v>
      </c>
      <c r="B5" s="409" t="s">
        <v>721</v>
      </c>
      <c r="C5" s="409" t="s">
        <v>722</v>
      </c>
      <c r="D5" s="410" t="s">
        <v>663</v>
      </c>
      <c r="E5" s="410" t="s">
        <v>664</v>
      </c>
      <c r="F5" s="410" t="s">
        <v>665</v>
      </c>
      <c r="G5" s="410" t="s">
        <v>9</v>
      </c>
      <c r="H5" s="410" t="s">
        <v>666</v>
      </c>
      <c r="I5" s="410" t="s">
        <v>667</v>
      </c>
      <c r="J5" s="410" t="s">
        <v>666</v>
      </c>
      <c r="K5" s="410" t="s">
        <v>667</v>
      </c>
      <c r="L5" s="332" t="s">
        <v>723</v>
      </c>
      <c r="M5" s="332" t="s">
        <v>724</v>
      </c>
      <c r="N5" s="328"/>
      <c r="O5" s="328"/>
      <c r="P5" s="328"/>
      <c r="Q5" s="328"/>
    </row>
    <row r="6" spans="1:17" ht="15" hidden="1" customHeight="1" x14ac:dyDescent="0.2">
      <c r="A6" s="330"/>
      <c r="B6" s="330"/>
      <c r="C6" s="330"/>
      <c r="D6" s="331"/>
      <c r="E6" s="331"/>
      <c r="F6" s="331"/>
      <c r="G6" s="331"/>
      <c r="H6" s="331"/>
      <c r="I6" s="331"/>
      <c r="J6" s="331"/>
      <c r="K6" s="331"/>
      <c r="L6" s="332"/>
      <c r="M6" s="332"/>
      <c r="N6" s="328"/>
      <c r="O6" s="328"/>
      <c r="P6" s="328"/>
      <c r="Q6" s="328"/>
    </row>
    <row r="7" spans="1:17" ht="15" hidden="1" customHeight="1" x14ac:dyDescent="0.2">
      <c r="A7" s="330"/>
      <c r="B7" s="330"/>
      <c r="C7" s="330"/>
      <c r="D7" s="331"/>
      <c r="E7" s="331"/>
      <c r="F7" s="331"/>
      <c r="G7" s="331"/>
      <c r="H7" s="331"/>
      <c r="I7" s="331"/>
      <c r="J7" s="331"/>
      <c r="K7" s="331"/>
      <c r="L7" s="332"/>
      <c r="M7" s="332"/>
      <c r="N7" s="328"/>
      <c r="O7" s="328"/>
      <c r="P7" s="328"/>
      <c r="Q7" s="328"/>
    </row>
    <row r="8" spans="1:17" ht="15" hidden="1" customHeight="1" x14ac:dyDescent="0.2">
      <c r="A8" s="330"/>
      <c r="B8" s="330"/>
      <c r="C8" s="330"/>
      <c r="D8" s="331"/>
      <c r="E8" s="331"/>
      <c r="F8" s="331"/>
      <c r="G8" s="331"/>
      <c r="H8" s="331"/>
      <c r="I8" s="331"/>
      <c r="J8" s="331"/>
      <c r="K8" s="331"/>
      <c r="L8" s="332"/>
      <c r="M8" s="332"/>
      <c r="N8" s="328"/>
      <c r="O8" s="328"/>
      <c r="P8" s="328"/>
      <c r="Q8" s="328"/>
    </row>
    <row r="9" spans="1:17" ht="15" hidden="1" customHeight="1" x14ac:dyDescent="0.2">
      <c r="A9" s="330"/>
      <c r="B9" s="330"/>
      <c r="C9" s="330"/>
      <c r="D9" s="331"/>
      <c r="E9" s="331"/>
      <c r="F9" s="331"/>
      <c r="G9" s="331"/>
      <c r="H9" s="331"/>
      <c r="I9" s="331"/>
      <c r="J9" s="331"/>
      <c r="K9" s="331"/>
      <c r="L9" s="332"/>
      <c r="M9" s="332"/>
      <c r="N9" s="328"/>
      <c r="O9" s="328"/>
      <c r="P9" s="328"/>
      <c r="Q9" s="328"/>
    </row>
    <row r="10" spans="1:17" ht="15" hidden="1" customHeight="1" x14ac:dyDescent="0.2">
      <c r="A10" s="330"/>
      <c r="B10" s="330"/>
      <c r="C10" s="330"/>
      <c r="D10" s="331"/>
      <c r="E10" s="331"/>
      <c r="F10" s="331"/>
      <c r="G10" s="331"/>
      <c r="H10" s="331"/>
      <c r="I10" s="331"/>
      <c r="J10" s="331"/>
      <c r="K10" s="331"/>
      <c r="L10" s="332"/>
      <c r="M10" s="332"/>
      <c r="N10" s="328"/>
      <c r="O10" s="328"/>
      <c r="P10" s="328"/>
      <c r="Q10" s="328"/>
    </row>
    <row r="11" spans="1:17" ht="15" hidden="1" customHeight="1" x14ac:dyDescent="0.2">
      <c r="A11" s="330"/>
      <c r="B11" s="330"/>
      <c r="C11" s="330"/>
      <c r="D11" s="331"/>
      <c r="E11" s="331"/>
      <c r="F11" s="331"/>
      <c r="G11" s="331"/>
      <c r="H11" s="331"/>
      <c r="I11" s="331"/>
      <c r="J11" s="331"/>
      <c r="K11" s="331"/>
      <c r="L11" s="332"/>
      <c r="M11" s="332"/>
      <c r="N11" s="328"/>
      <c r="O11" s="328"/>
      <c r="P11" s="328"/>
      <c r="Q11" s="328"/>
    </row>
    <row r="12" spans="1:17" ht="15" hidden="1" customHeight="1" x14ac:dyDescent="0.2">
      <c r="A12" s="330"/>
      <c r="B12" s="330"/>
      <c r="C12" s="330"/>
      <c r="D12" s="331"/>
      <c r="E12" s="331"/>
      <c r="F12" s="331"/>
      <c r="G12" s="331"/>
      <c r="H12" s="331"/>
      <c r="I12" s="331"/>
      <c r="J12" s="331"/>
      <c r="K12" s="331"/>
      <c r="L12" s="332"/>
      <c r="M12" s="332"/>
      <c r="N12" s="328"/>
      <c r="O12" s="328"/>
      <c r="P12" s="328"/>
      <c r="Q12" s="328"/>
    </row>
    <row r="13" spans="1:17" ht="15" hidden="1" customHeight="1" x14ac:dyDescent="0.2">
      <c r="A13" s="330"/>
      <c r="B13" s="330"/>
      <c r="C13" s="330"/>
      <c r="D13" s="331"/>
      <c r="E13" s="331"/>
      <c r="F13" s="331"/>
      <c r="G13" s="331"/>
      <c r="H13" s="331"/>
      <c r="I13" s="331"/>
      <c r="J13" s="331"/>
      <c r="K13" s="331"/>
      <c r="L13" s="332"/>
      <c r="M13" s="332"/>
      <c r="N13" s="328"/>
      <c r="O13" s="328"/>
      <c r="P13" s="328"/>
      <c r="Q13" s="328"/>
    </row>
    <row r="14" spans="1:17" ht="15" hidden="1" customHeight="1" x14ac:dyDescent="0.2">
      <c r="A14" s="330"/>
      <c r="B14" s="330"/>
      <c r="C14" s="330"/>
      <c r="D14" s="331"/>
      <c r="E14" s="331"/>
      <c r="F14" s="331"/>
      <c r="G14" s="331"/>
      <c r="H14" s="331"/>
      <c r="I14" s="331"/>
      <c r="J14" s="331"/>
      <c r="K14" s="331"/>
      <c r="L14" s="332"/>
      <c r="M14" s="332"/>
      <c r="N14" s="328"/>
      <c r="O14" s="328"/>
      <c r="P14" s="328"/>
      <c r="Q14" s="328"/>
    </row>
    <row r="15" spans="1:17" ht="15" hidden="1" customHeight="1" x14ac:dyDescent="0.2">
      <c r="A15" s="330"/>
      <c r="B15" s="330"/>
      <c r="C15" s="330"/>
      <c r="D15" s="331"/>
      <c r="E15" s="331"/>
      <c r="F15" s="331"/>
      <c r="G15" s="331"/>
      <c r="H15" s="331"/>
      <c r="I15" s="331"/>
      <c r="J15" s="331"/>
      <c r="K15" s="331"/>
      <c r="L15" s="332"/>
      <c r="M15" s="332"/>
      <c r="N15" s="328"/>
      <c r="O15" s="328"/>
      <c r="P15" s="328"/>
      <c r="Q15" s="328"/>
    </row>
    <row r="16" spans="1:17" ht="15" hidden="1" customHeight="1" x14ac:dyDescent="0.2">
      <c r="A16" s="330"/>
      <c r="B16" s="330"/>
      <c r="C16" s="330"/>
      <c r="D16" s="331"/>
      <c r="E16" s="331"/>
      <c r="F16" s="331"/>
      <c r="G16" s="331"/>
      <c r="H16" s="331"/>
      <c r="I16" s="331"/>
      <c r="J16" s="331"/>
      <c r="K16" s="331"/>
      <c r="L16" s="332"/>
      <c r="M16" s="332"/>
      <c r="N16" s="328"/>
      <c r="O16" s="328"/>
      <c r="P16" s="328"/>
      <c r="Q16" s="328"/>
    </row>
    <row r="17" spans="1:17" ht="15" hidden="1" customHeight="1" x14ac:dyDescent="0.2">
      <c r="A17" s="330"/>
      <c r="B17" s="330"/>
      <c r="C17" s="330"/>
      <c r="D17" s="331"/>
      <c r="E17" s="331"/>
      <c r="F17" s="331"/>
      <c r="G17" s="331"/>
      <c r="H17" s="331"/>
      <c r="I17" s="331"/>
      <c r="J17" s="331"/>
      <c r="K17" s="331"/>
      <c r="L17" s="332"/>
      <c r="M17" s="332"/>
      <c r="N17" s="328"/>
      <c r="O17" s="328"/>
      <c r="P17" s="328"/>
      <c r="Q17" s="328"/>
    </row>
    <row r="18" spans="1:17" ht="15" hidden="1" customHeight="1" x14ac:dyDescent="0.2">
      <c r="A18" s="330"/>
      <c r="B18" s="330"/>
      <c r="C18" s="330"/>
      <c r="D18" s="331"/>
      <c r="E18" s="331"/>
      <c r="F18" s="331"/>
      <c r="G18" s="331"/>
      <c r="H18" s="331"/>
      <c r="I18" s="331"/>
      <c r="J18" s="331"/>
      <c r="K18" s="331"/>
      <c r="L18" s="332"/>
      <c r="M18" s="332"/>
      <c r="N18" s="328"/>
      <c r="O18" s="328"/>
      <c r="P18" s="328"/>
      <c r="Q18" s="328"/>
    </row>
    <row r="19" spans="1:17" ht="15" hidden="1" customHeight="1" x14ac:dyDescent="0.2">
      <c r="A19" s="330"/>
      <c r="B19" s="330"/>
      <c r="C19" s="330"/>
      <c r="D19" s="331"/>
      <c r="E19" s="331"/>
      <c r="F19" s="331"/>
      <c r="G19" s="331"/>
      <c r="H19" s="331"/>
      <c r="I19" s="331"/>
      <c r="J19" s="331"/>
      <c r="K19" s="331"/>
      <c r="L19" s="332"/>
      <c r="M19" s="332"/>
      <c r="N19" s="328"/>
      <c r="O19" s="328"/>
      <c r="P19" s="328"/>
      <c r="Q19" s="328"/>
    </row>
    <row r="20" spans="1:17" ht="15" hidden="1" customHeight="1" x14ac:dyDescent="0.2">
      <c r="A20" s="330"/>
      <c r="B20" s="330"/>
      <c r="C20" s="330"/>
      <c r="D20" s="331"/>
      <c r="E20" s="331"/>
      <c r="F20" s="331"/>
      <c r="G20" s="331"/>
      <c r="H20" s="331"/>
      <c r="I20" s="331"/>
      <c r="J20" s="331"/>
      <c r="K20" s="331"/>
      <c r="L20" s="332"/>
      <c r="M20" s="332"/>
      <c r="N20" s="328"/>
      <c r="O20" s="328"/>
      <c r="P20" s="328"/>
      <c r="Q20" s="328"/>
    </row>
    <row r="21" spans="1:17" ht="15" hidden="1" customHeight="1" x14ac:dyDescent="0.2">
      <c r="A21" s="330"/>
      <c r="B21" s="330"/>
      <c r="C21" s="330"/>
      <c r="D21" s="331"/>
      <c r="E21" s="331"/>
      <c r="F21" s="331"/>
      <c r="G21" s="331"/>
      <c r="H21" s="331"/>
      <c r="I21" s="331"/>
      <c r="J21" s="331"/>
      <c r="K21" s="331"/>
      <c r="L21" s="332"/>
      <c r="M21" s="332"/>
      <c r="N21" s="328"/>
      <c r="O21" s="328"/>
      <c r="P21" s="328"/>
      <c r="Q21" s="328"/>
    </row>
    <row r="22" spans="1:17" ht="15" hidden="1" customHeight="1" x14ac:dyDescent="0.2">
      <c r="A22" s="330"/>
      <c r="B22" s="330"/>
      <c r="C22" s="330"/>
      <c r="D22" s="331"/>
      <c r="E22" s="331"/>
      <c r="F22" s="331"/>
      <c r="G22" s="331"/>
      <c r="H22" s="331"/>
      <c r="I22" s="331"/>
      <c r="J22" s="331"/>
      <c r="K22" s="331"/>
      <c r="L22" s="332"/>
      <c r="M22" s="332"/>
      <c r="N22" s="328"/>
      <c r="O22" s="328"/>
      <c r="P22" s="328"/>
      <c r="Q22" s="328"/>
    </row>
    <row r="23" spans="1:17" ht="15" hidden="1" customHeight="1" x14ac:dyDescent="0.2">
      <c r="A23" s="330"/>
      <c r="B23" s="330"/>
      <c r="C23" s="330"/>
      <c r="D23" s="331"/>
      <c r="E23" s="331"/>
      <c r="F23" s="331"/>
      <c r="G23" s="331"/>
      <c r="H23" s="331"/>
      <c r="I23" s="331"/>
      <c r="J23" s="331"/>
      <c r="K23" s="331"/>
      <c r="L23" s="332"/>
      <c r="M23" s="332"/>
      <c r="N23" s="328"/>
      <c r="O23" s="328"/>
      <c r="P23" s="328"/>
      <c r="Q23" s="328"/>
    </row>
    <row r="24" spans="1:17" ht="15" hidden="1" customHeight="1" x14ac:dyDescent="0.2">
      <c r="A24" s="330"/>
      <c r="B24" s="330"/>
      <c r="C24" s="330"/>
      <c r="D24" s="331"/>
      <c r="E24" s="331"/>
      <c r="F24" s="331"/>
      <c r="G24" s="331"/>
      <c r="H24" s="331"/>
      <c r="I24" s="331"/>
      <c r="J24" s="331"/>
      <c r="K24" s="331"/>
      <c r="L24" s="332"/>
      <c r="M24" s="332"/>
      <c r="N24" s="328"/>
      <c r="O24" s="328"/>
      <c r="P24" s="328"/>
      <c r="Q24" s="328"/>
    </row>
    <row r="25" spans="1:17" ht="15" hidden="1" customHeight="1" x14ac:dyDescent="0.2">
      <c r="A25" s="330"/>
      <c r="B25" s="330"/>
      <c r="C25" s="330"/>
      <c r="D25" s="331"/>
      <c r="E25" s="331"/>
      <c r="F25" s="331"/>
      <c r="G25" s="331"/>
      <c r="H25" s="331"/>
      <c r="I25" s="331"/>
      <c r="J25" s="331"/>
      <c r="K25" s="331"/>
      <c r="L25" s="332"/>
      <c r="M25" s="332"/>
      <c r="N25" s="328"/>
      <c r="O25" s="328"/>
      <c r="P25" s="328"/>
      <c r="Q25" s="328"/>
    </row>
    <row r="26" spans="1:17" ht="15" hidden="1" customHeight="1" x14ac:dyDescent="0.2">
      <c r="A26" s="330"/>
      <c r="B26" s="330"/>
      <c r="C26" s="330"/>
      <c r="D26" s="331"/>
      <c r="E26" s="331"/>
      <c r="F26" s="331"/>
      <c r="G26" s="331"/>
      <c r="H26" s="331"/>
      <c r="I26" s="331"/>
      <c r="J26" s="331"/>
      <c r="K26" s="331"/>
      <c r="L26" s="332"/>
      <c r="M26" s="332"/>
      <c r="N26" s="328"/>
      <c r="O26" s="328"/>
      <c r="P26" s="328"/>
      <c r="Q26" s="328"/>
    </row>
    <row r="27" spans="1:17" ht="15" hidden="1" customHeight="1" x14ac:dyDescent="0.2">
      <c r="A27" s="330"/>
      <c r="B27" s="330"/>
      <c r="C27" s="330"/>
      <c r="D27" s="331"/>
      <c r="E27" s="331"/>
      <c r="F27" s="331"/>
      <c r="G27" s="331"/>
      <c r="H27" s="331"/>
      <c r="I27" s="331"/>
      <c r="J27" s="331"/>
      <c r="K27" s="331"/>
      <c r="L27" s="332"/>
      <c r="M27" s="332"/>
      <c r="N27" s="328"/>
      <c r="O27" s="328"/>
      <c r="P27" s="328"/>
      <c r="Q27" s="328"/>
    </row>
    <row r="28" spans="1:17" ht="15" hidden="1" customHeight="1" x14ac:dyDescent="0.2">
      <c r="A28" s="330"/>
      <c r="B28" s="330"/>
      <c r="C28" s="330"/>
      <c r="D28" s="331"/>
      <c r="E28" s="331"/>
      <c r="F28" s="331"/>
      <c r="G28" s="331"/>
      <c r="H28" s="331"/>
      <c r="I28" s="331"/>
      <c r="J28" s="331"/>
      <c r="K28" s="331"/>
      <c r="L28" s="332"/>
      <c r="M28" s="332"/>
      <c r="N28" s="328"/>
      <c r="O28" s="328"/>
      <c r="P28" s="328"/>
      <c r="Q28" s="328"/>
    </row>
    <row r="29" spans="1:17" ht="15" hidden="1" customHeight="1" x14ac:dyDescent="0.2">
      <c r="A29" s="330"/>
      <c r="B29" s="330"/>
      <c r="C29" s="330"/>
      <c r="D29" s="331"/>
      <c r="E29" s="331"/>
      <c r="F29" s="331"/>
      <c r="G29" s="331"/>
      <c r="H29" s="331"/>
      <c r="I29" s="331"/>
      <c r="J29" s="331"/>
      <c r="K29" s="331"/>
      <c r="L29" s="332"/>
      <c r="M29" s="332"/>
      <c r="N29" s="328"/>
      <c r="O29" s="328"/>
      <c r="P29" s="328"/>
      <c r="Q29" s="328"/>
    </row>
    <row r="30" spans="1:17" ht="15" hidden="1" customHeight="1" x14ac:dyDescent="0.2">
      <c r="A30" s="330"/>
      <c r="B30" s="330"/>
      <c r="C30" s="330"/>
      <c r="D30" s="331"/>
      <c r="E30" s="331"/>
      <c r="F30" s="331"/>
      <c r="G30" s="331"/>
      <c r="H30" s="331"/>
      <c r="I30" s="331"/>
      <c r="J30" s="331"/>
      <c r="K30" s="331"/>
      <c r="L30" s="332"/>
      <c r="M30" s="332"/>
      <c r="N30" s="328"/>
      <c r="O30" s="328"/>
      <c r="P30" s="328"/>
      <c r="Q30" s="328"/>
    </row>
    <row r="31" spans="1:17" ht="15" hidden="1" customHeight="1" x14ac:dyDescent="0.2">
      <c r="A31" s="330"/>
      <c r="B31" s="330"/>
      <c r="C31" s="330"/>
      <c r="D31" s="331"/>
      <c r="E31" s="331"/>
      <c r="F31" s="331"/>
      <c r="G31" s="331"/>
      <c r="H31" s="331"/>
      <c r="I31" s="331"/>
      <c r="J31" s="331"/>
      <c r="K31" s="331"/>
      <c r="L31" s="332"/>
      <c r="M31" s="332"/>
      <c r="N31" s="328"/>
      <c r="O31" s="328"/>
      <c r="P31" s="328"/>
      <c r="Q31" s="328"/>
    </row>
    <row r="32" spans="1:17" ht="15" hidden="1" customHeight="1" x14ac:dyDescent="0.2">
      <c r="A32" s="330"/>
      <c r="B32" s="330"/>
      <c r="C32" s="330"/>
      <c r="D32" s="331"/>
      <c r="E32" s="331"/>
      <c r="F32" s="331"/>
      <c r="G32" s="331"/>
      <c r="H32" s="331"/>
      <c r="I32" s="331"/>
      <c r="J32" s="331"/>
      <c r="K32" s="331"/>
      <c r="L32" s="332"/>
      <c r="M32" s="332"/>
      <c r="N32" s="328"/>
      <c r="O32" s="328"/>
      <c r="P32" s="328"/>
      <c r="Q32" s="328"/>
    </row>
    <row r="33" spans="1:17" ht="15" hidden="1" customHeight="1" x14ac:dyDescent="0.2">
      <c r="A33" s="330"/>
      <c r="B33" s="330"/>
      <c r="C33" s="330"/>
      <c r="D33" s="331"/>
      <c r="E33" s="331"/>
      <c r="F33" s="331"/>
      <c r="G33" s="331"/>
      <c r="H33" s="331"/>
      <c r="I33" s="331"/>
      <c r="J33" s="331"/>
      <c r="K33" s="331"/>
      <c r="L33" s="332"/>
      <c r="M33" s="332"/>
      <c r="N33" s="328"/>
      <c r="O33" s="328"/>
      <c r="P33" s="328"/>
      <c r="Q33" s="328"/>
    </row>
    <row r="34" spans="1:17" ht="15" hidden="1" customHeight="1" x14ac:dyDescent="0.2">
      <c r="A34" s="330"/>
      <c r="B34" s="330"/>
      <c r="C34" s="330"/>
      <c r="D34" s="331"/>
      <c r="E34" s="331"/>
      <c r="F34" s="331"/>
      <c r="G34" s="331"/>
      <c r="H34" s="331"/>
      <c r="I34" s="331"/>
      <c r="J34" s="331"/>
      <c r="K34" s="331"/>
      <c r="L34" s="332"/>
      <c r="M34" s="332"/>
      <c r="N34" s="328"/>
      <c r="O34" s="328"/>
      <c r="P34" s="328"/>
      <c r="Q34" s="328"/>
    </row>
    <row r="35" spans="1:17" ht="15" hidden="1" customHeight="1" x14ac:dyDescent="0.2">
      <c r="A35" s="330"/>
      <c r="B35" s="330"/>
      <c r="C35" s="330"/>
      <c r="D35" s="331"/>
      <c r="E35" s="331"/>
      <c r="F35" s="331"/>
      <c r="G35" s="331"/>
      <c r="H35" s="331"/>
      <c r="I35" s="331"/>
      <c r="J35" s="331"/>
      <c r="K35" s="331"/>
      <c r="L35" s="332"/>
      <c r="M35" s="332"/>
      <c r="N35" s="328"/>
      <c r="O35" s="328"/>
      <c r="P35" s="328"/>
      <c r="Q35" s="328"/>
    </row>
    <row r="36" spans="1:17" ht="15" hidden="1" customHeight="1" x14ac:dyDescent="0.2">
      <c r="A36" s="330"/>
      <c r="B36" s="330"/>
      <c r="C36" s="330"/>
      <c r="D36" s="331"/>
      <c r="E36" s="331"/>
      <c r="F36" s="331"/>
      <c r="G36" s="331"/>
      <c r="H36" s="331"/>
      <c r="I36" s="331"/>
      <c r="J36" s="331"/>
      <c r="K36" s="331"/>
      <c r="L36" s="332"/>
      <c r="M36" s="332"/>
      <c r="N36" s="328"/>
      <c r="O36" s="328"/>
      <c r="P36" s="328"/>
      <c r="Q36" s="328"/>
    </row>
    <row r="37" spans="1:17" ht="15" hidden="1" customHeight="1" x14ac:dyDescent="0.2">
      <c r="A37" s="330"/>
      <c r="B37" s="330"/>
      <c r="C37" s="330"/>
      <c r="D37" s="331"/>
      <c r="E37" s="331"/>
      <c r="F37" s="331"/>
      <c r="G37" s="331"/>
      <c r="H37" s="331"/>
      <c r="I37" s="331"/>
      <c r="J37" s="331"/>
      <c r="K37" s="331"/>
      <c r="L37" s="332"/>
      <c r="M37" s="332"/>
      <c r="N37" s="328"/>
      <c r="O37" s="328"/>
      <c r="P37" s="328"/>
      <c r="Q37" s="328"/>
    </row>
    <row r="38" spans="1:17" ht="15" hidden="1" customHeight="1" x14ac:dyDescent="0.2">
      <c r="A38" s="330"/>
      <c r="B38" s="330"/>
      <c r="C38" s="330"/>
      <c r="D38" s="331"/>
      <c r="E38" s="331"/>
      <c r="F38" s="331"/>
      <c r="G38" s="331"/>
      <c r="H38" s="331"/>
      <c r="I38" s="331"/>
      <c r="J38" s="331"/>
      <c r="K38" s="331"/>
      <c r="L38" s="332"/>
      <c r="M38" s="332"/>
      <c r="N38" s="328"/>
      <c r="O38" s="328"/>
      <c r="P38" s="328"/>
      <c r="Q38" s="328"/>
    </row>
    <row r="39" spans="1:17" ht="15" hidden="1" customHeight="1" x14ac:dyDescent="0.2">
      <c r="A39" s="330"/>
      <c r="B39" s="330"/>
      <c r="C39" s="330"/>
      <c r="D39" s="331"/>
      <c r="E39" s="331"/>
      <c r="F39" s="331"/>
      <c r="G39" s="331"/>
      <c r="H39" s="331"/>
      <c r="I39" s="331"/>
      <c r="J39" s="331"/>
      <c r="K39" s="331"/>
      <c r="L39" s="332"/>
      <c r="M39" s="332"/>
      <c r="N39" s="328"/>
      <c r="O39" s="328"/>
      <c r="P39" s="328"/>
      <c r="Q39" s="328"/>
    </row>
    <row r="40" spans="1:17" x14ac:dyDescent="0.2">
      <c r="A40" s="333" t="s">
        <v>725</v>
      </c>
      <c r="B40" s="334">
        <v>11.29</v>
      </c>
      <c r="C40" s="334">
        <v>28.23</v>
      </c>
      <c r="D40" s="334">
        <v>31.62</v>
      </c>
      <c r="E40" s="335">
        <f>'soust.uk.JMK př.č.2'!$M$57+'soust.uk.JMK př.č.2'!$N$57</f>
        <v>30098</v>
      </c>
      <c r="F40" s="335">
        <f>'soust.uk.JMK př.č.2'!$O$57+'soust.uk.JMK př.č.2'!$P$57</f>
        <v>18571</v>
      </c>
      <c r="G40" s="335">
        <f>'soust.uk.JMK př.č.2'!$L$57</f>
        <v>372</v>
      </c>
      <c r="H40" s="336">
        <f>SUM(I40,L40,G40)</f>
        <v>53465</v>
      </c>
      <c r="I40" s="336">
        <f>ROUND(1/B40*E40*12+1/D40*F40*12,0)</f>
        <v>39039</v>
      </c>
      <c r="J40" s="336">
        <f t="shared" ref="J40:J103" si="0">SUM(K40,M40,G40)</f>
        <v>27357</v>
      </c>
      <c r="K40" s="336">
        <f>ROUND(1/C40*E40*12+1/D40*F40*12,0)</f>
        <v>19842</v>
      </c>
      <c r="L40" s="336">
        <f>ROUND((I40*36%),0)</f>
        <v>14054</v>
      </c>
      <c r="M40" s="336">
        <f>ROUND((K40*36%),0)</f>
        <v>7143</v>
      </c>
      <c r="N40" s="328"/>
      <c r="O40" s="328"/>
      <c r="P40" s="328"/>
      <c r="Q40" s="328"/>
    </row>
    <row r="41" spans="1:17" x14ac:dyDescent="0.2">
      <c r="A41" s="337">
        <v>41</v>
      </c>
      <c r="B41" s="334">
        <v>11.45</v>
      </c>
      <c r="C41" s="334">
        <v>28.63</v>
      </c>
      <c r="D41" s="334">
        <v>31.62</v>
      </c>
      <c r="E41" s="335">
        <f>'soust.uk.JMK př.č.2'!$M$57+'soust.uk.JMK př.č.2'!$N$57</f>
        <v>30098</v>
      </c>
      <c r="F41" s="335">
        <f>'soust.uk.JMK př.č.2'!$O$57+'soust.uk.JMK př.č.2'!$P$57</f>
        <v>18571</v>
      </c>
      <c r="G41" s="335">
        <f>'soust.uk.JMK př.č.2'!$L$57</f>
        <v>372</v>
      </c>
      <c r="H41" s="336">
        <f t="shared" ref="H41:H104" si="1">SUM(I41,L41,G41)</f>
        <v>52857</v>
      </c>
      <c r="I41" s="336">
        <f t="shared" ref="I41:I104" si="2">ROUND(1/B41*E41*12+1/D41*F41*12,0)</f>
        <v>38592</v>
      </c>
      <c r="J41" s="336">
        <f t="shared" si="0"/>
        <v>27114</v>
      </c>
      <c r="K41" s="336">
        <f t="shared" ref="K41:K104" si="3">ROUND(1/C41*E41*12+1/D41*F41*12,0)</f>
        <v>19663</v>
      </c>
      <c r="L41" s="336">
        <f t="shared" ref="L41:L104" si="4">ROUND((I41*36%),0)</f>
        <v>13893</v>
      </c>
      <c r="M41" s="336">
        <f t="shared" ref="M41:M104" si="5">ROUND((K41*36%),0)</f>
        <v>7079</v>
      </c>
      <c r="N41" s="328"/>
      <c r="O41" s="328"/>
      <c r="P41" s="328"/>
      <c r="Q41" s="328"/>
    </row>
    <row r="42" spans="1:17" x14ac:dyDescent="0.2">
      <c r="A42" s="337">
        <v>42</v>
      </c>
      <c r="B42" s="334">
        <v>11.61</v>
      </c>
      <c r="C42" s="334">
        <v>29.03</v>
      </c>
      <c r="D42" s="334">
        <v>31.62</v>
      </c>
      <c r="E42" s="335">
        <f>'soust.uk.JMK př.č.2'!$M$57+'soust.uk.JMK př.č.2'!$N$57</f>
        <v>30098</v>
      </c>
      <c r="F42" s="335">
        <f>'soust.uk.JMK př.č.2'!$O$57+'soust.uk.JMK př.č.2'!$P$57</f>
        <v>18571</v>
      </c>
      <c r="G42" s="335">
        <f>'soust.uk.JMK př.č.2'!$L$57</f>
        <v>372</v>
      </c>
      <c r="H42" s="336">
        <f t="shared" si="1"/>
        <v>52266</v>
      </c>
      <c r="I42" s="336">
        <f>ROUND(1/B42*E42*12+1/D42*F42*12,0)</f>
        <v>38157</v>
      </c>
      <c r="J42" s="336">
        <f t="shared" si="0"/>
        <v>26877</v>
      </c>
      <c r="K42" s="336">
        <f t="shared" si="3"/>
        <v>19489</v>
      </c>
      <c r="L42" s="336">
        <f t="shared" si="4"/>
        <v>13737</v>
      </c>
      <c r="M42" s="336">
        <f t="shared" si="5"/>
        <v>7016</v>
      </c>
      <c r="N42" s="328"/>
      <c r="O42" s="328"/>
      <c r="P42" s="328"/>
      <c r="Q42" s="328"/>
    </row>
    <row r="43" spans="1:17" x14ac:dyDescent="0.2">
      <c r="A43" s="337">
        <v>43</v>
      </c>
      <c r="B43" s="334">
        <v>11.77</v>
      </c>
      <c r="C43" s="334">
        <v>29.41</v>
      </c>
      <c r="D43" s="334">
        <v>31.62</v>
      </c>
      <c r="E43" s="335">
        <f>'soust.uk.JMK př.č.2'!$M$57+'soust.uk.JMK př.č.2'!$N$57</f>
        <v>30098</v>
      </c>
      <c r="F43" s="335">
        <f>'soust.uk.JMK př.č.2'!$O$57+'soust.uk.JMK př.č.2'!$P$57</f>
        <v>18571</v>
      </c>
      <c r="G43" s="335">
        <f>'soust.uk.JMK př.č.2'!$L$57</f>
        <v>372</v>
      </c>
      <c r="H43" s="336">
        <f t="shared" si="1"/>
        <v>51690</v>
      </c>
      <c r="I43" s="336">
        <f t="shared" si="2"/>
        <v>37734</v>
      </c>
      <c r="J43" s="336">
        <f t="shared" si="0"/>
        <v>26659</v>
      </c>
      <c r="K43" s="336">
        <f t="shared" si="3"/>
        <v>19329</v>
      </c>
      <c r="L43" s="336">
        <f t="shared" si="4"/>
        <v>13584</v>
      </c>
      <c r="M43" s="336">
        <f t="shared" si="5"/>
        <v>6958</v>
      </c>
      <c r="N43" s="328"/>
      <c r="O43" s="328"/>
      <c r="P43" s="328"/>
      <c r="Q43" s="328"/>
    </row>
    <row r="44" spans="1:17" x14ac:dyDescent="0.2">
      <c r="A44" s="337">
        <v>44</v>
      </c>
      <c r="B44" s="334">
        <v>11.92</v>
      </c>
      <c r="C44" s="334">
        <v>29.79</v>
      </c>
      <c r="D44" s="334">
        <v>31.62</v>
      </c>
      <c r="E44" s="335">
        <f>'soust.uk.JMK př.č.2'!$M$57+'soust.uk.JMK př.č.2'!$N$57</f>
        <v>30098</v>
      </c>
      <c r="F44" s="335">
        <f>'soust.uk.JMK př.č.2'!$O$57+'soust.uk.JMK př.č.2'!$P$57</f>
        <v>18571</v>
      </c>
      <c r="G44" s="335">
        <f>'soust.uk.JMK př.č.2'!$L$57</f>
        <v>372</v>
      </c>
      <c r="H44" s="336">
        <f t="shared" si="1"/>
        <v>51165</v>
      </c>
      <c r="I44" s="336">
        <f t="shared" si="2"/>
        <v>37348</v>
      </c>
      <c r="J44" s="336">
        <f t="shared" si="0"/>
        <v>26446</v>
      </c>
      <c r="K44" s="336">
        <f t="shared" si="3"/>
        <v>19172</v>
      </c>
      <c r="L44" s="336">
        <f t="shared" si="4"/>
        <v>13445</v>
      </c>
      <c r="M44" s="336">
        <f t="shared" si="5"/>
        <v>6902</v>
      </c>
      <c r="N44" s="328"/>
      <c r="O44" s="328"/>
      <c r="P44" s="328"/>
      <c r="Q44" s="328"/>
    </row>
    <row r="45" spans="1:17" x14ac:dyDescent="0.2">
      <c r="A45" s="337">
        <v>45</v>
      </c>
      <c r="B45" s="334">
        <v>12.06</v>
      </c>
      <c r="C45" s="334">
        <v>30.16</v>
      </c>
      <c r="D45" s="334">
        <v>31.62</v>
      </c>
      <c r="E45" s="335">
        <f>'soust.uk.JMK př.č.2'!$M$57+'soust.uk.JMK př.č.2'!$N$57</f>
        <v>30098</v>
      </c>
      <c r="F45" s="335">
        <f>'soust.uk.JMK př.č.2'!$O$57+'soust.uk.JMK př.č.2'!$P$57</f>
        <v>18571</v>
      </c>
      <c r="G45" s="335">
        <f>'soust.uk.JMK př.č.2'!$L$57</f>
        <v>372</v>
      </c>
      <c r="H45" s="336">
        <f t="shared" si="1"/>
        <v>50687</v>
      </c>
      <c r="I45" s="336">
        <f t="shared" si="2"/>
        <v>36996</v>
      </c>
      <c r="J45" s="336">
        <f t="shared" si="0"/>
        <v>26243</v>
      </c>
      <c r="K45" s="336">
        <f t="shared" si="3"/>
        <v>19023</v>
      </c>
      <c r="L45" s="336">
        <f t="shared" si="4"/>
        <v>13319</v>
      </c>
      <c r="M45" s="336">
        <f t="shared" si="5"/>
        <v>6848</v>
      </c>
      <c r="N45" s="328"/>
      <c r="O45" s="328"/>
      <c r="P45" s="328"/>
      <c r="Q45" s="328"/>
    </row>
    <row r="46" spans="1:17" x14ac:dyDescent="0.2">
      <c r="A46" s="337">
        <v>46</v>
      </c>
      <c r="B46" s="334">
        <v>12.21</v>
      </c>
      <c r="C46" s="334">
        <v>30.52</v>
      </c>
      <c r="D46" s="334">
        <v>31.62</v>
      </c>
      <c r="E46" s="335">
        <f>'soust.uk.JMK př.č.2'!$M$57+'soust.uk.JMK př.č.2'!$N$57</f>
        <v>30098</v>
      </c>
      <c r="F46" s="335">
        <f>'soust.uk.JMK př.č.2'!$O$57+'soust.uk.JMK př.č.2'!$P$57</f>
        <v>18571</v>
      </c>
      <c r="G46" s="335">
        <f>'soust.uk.JMK př.č.2'!$L$57</f>
        <v>372</v>
      </c>
      <c r="H46" s="336">
        <f t="shared" si="1"/>
        <v>50186</v>
      </c>
      <c r="I46" s="336">
        <f t="shared" si="2"/>
        <v>36628</v>
      </c>
      <c r="J46" s="336">
        <f t="shared" si="0"/>
        <v>26052</v>
      </c>
      <c r="K46" s="336">
        <f t="shared" si="3"/>
        <v>18882</v>
      </c>
      <c r="L46" s="336">
        <f t="shared" si="4"/>
        <v>13186</v>
      </c>
      <c r="M46" s="336">
        <f t="shared" si="5"/>
        <v>6798</v>
      </c>
      <c r="N46" s="328"/>
      <c r="O46" s="328"/>
      <c r="P46" s="328"/>
      <c r="Q46" s="328"/>
    </row>
    <row r="47" spans="1:17" x14ac:dyDescent="0.2">
      <c r="A47" s="337">
        <v>47</v>
      </c>
      <c r="B47" s="334">
        <v>12.35</v>
      </c>
      <c r="C47" s="334">
        <v>30.87</v>
      </c>
      <c r="D47" s="334">
        <v>31.62</v>
      </c>
      <c r="E47" s="335">
        <f>'soust.uk.JMK př.č.2'!$M$57+'soust.uk.JMK př.č.2'!$N$57</f>
        <v>30098</v>
      </c>
      <c r="F47" s="335">
        <f>'soust.uk.JMK př.č.2'!$O$57+'soust.uk.JMK př.č.2'!$P$57</f>
        <v>18571</v>
      </c>
      <c r="G47" s="335">
        <f>'soust.uk.JMK př.č.2'!$L$57</f>
        <v>372</v>
      </c>
      <c r="H47" s="336">
        <f t="shared" si="1"/>
        <v>49730</v>
      </c>
      <c r="I47" s="336">
        <f t="shared" si="2"/>
        <v>36293</v>
      </c>
      <c r="J47" s="336">
        <f t="shared" si="0"/>
        <v>25869</v>
      </c>
      <c r="K47" s="336">
        <f t="shared" si="3"/>
        <v>18748</v>
      </c>
      <c r="L47" s="336">
        <f t="shared" si="4"/>
        <v>13065</v>
      </c>
      <c r="M47" s="336">
        <f t="shared" si="5"/>
        <v>6749</v>
      </c>
      <c r="N47" s="328"/>
      <c r="O47" s="328"/>
      <c r="P47" s="328"/>
      <c r="Q47" s="328"/>
    </row>
    <row r="48" spans="1:17" x14ac:dyDescent="0.2">
      <c r="A48" s="337">
        <v>48</v>
      </c>
      <c r="B48" s="334">
        <v>12.49</v>
      </c>
      <c r="C48" s="334">
        <v>31.22</v>
      </c>
      <c r="D48" s="334">
        <v>31.62</v>
      </c>
      <c r="E48" s="335">
        <f>'soust.uk.JMK př.č.2'!$M$57+'soust.uk.JMK př.č.2'!$N$57</f>
        <v>30098</v>
      </c>
      <c r="F48" s="335">
        <f>'soust.uk.JMK př.č.2'!$O$57+'soust.uk.JMK př.č.2'!$P$57</f>
        <v>18571</v>
      </c>
      <c r="G48" s="335">
        <f>'soust.uk.JMK př.č.2'!$L$57</f>
        <v>372</v>
      </c>
      <c r="H48" s="336">
        <f t="shared" si="1"/>
        <v>49284</v>
      </c>
      <c r="I48" s="336">
        <f t="shared" si="2"/>
        <v>35965</v>
      </c>
      <c r="J48" s="336">
        <f t="shared" si="0"/>
        <v>25691</v>
      </c>
      <c r="K48" s="336">
        <f t="shared" si="3"/>
        <v>18617</v>
      </c>
      <c r="L48" s="336">
        <f t="shared" si="4"/>
        <v>12947</v>
      </c>
      <c r="M48" s="336">
        <f t="shared" si="5"/>
        <v>6702</v>
      </c>
      <c r="N48" s="328"/>
      <c r="O48" s="328"/>
      <c r="P48" s="328"/>
      <c r="Q48" s="328"/>
    </row>
    <row r="49" spans="1:17" x14ac:dyDescent="0.2">
      <c r="A49" s="337">
        <v>49</v>
      </c>
      <c r="B49" s="334">
        <v>12.62</v>
      </c>
      <c r="C49" s="334">
        <v>31.56</v>
      </c>
      <c r="D49" s="334">
        <v>31.62</v>
      </c>
      <c r="E49" s="335">
        <f>'soust.uk.JMK př.č.2'!$M$57+'soust.uk.JMK př.č.2'!$N$57</f>
        <v>30098</v>
      </c>
      <c r="F49" s="335">
        <f>'soust.uk.JMK př.č.2'!$O$57+'soust.uk.JMK př.č.2'!$P$57</f>
        <v>18571</v>
      </c>
      <c r="G49" s="335">
        <f>'soust.uk.JMK př.č.2'!$L$57</f>
        <v>372</v>
      </c>
      <c r="H49" s="336">
        <f t="shared" si="1"/>
        <v>48879</v>
      </c>
      <c r="I49" s="336">
        <f t="shared" si="2"/>
        <v>35667</v>
      </c>
      <c r="J49" s="336">
        <f t="shared" si="0"/>
        <v>25521</v>
      </c>
      <c r="K49" s="336">
        <f t="shared" si="3"/>
        <v>18492</v>
      </c>
      <c r="L49" s="336">
        <f t="shared" si="4"/>
        <v>12840</v>
      </c>
      <c r="M49" s="336">
        <f t="shared" si="5"/>
        <v>6657</v>
      </c>
      <c r="N49" s="328"/>
      <c r="O49" s="328"/>
      <c r="P49" s="328"/>
      <c r="Q49" s="328"/>
    </row>
    <row r="50" spans="1:17" x14ac:dyDescent="0.2">
      <c r="A50" s="337">
        <v>50</v>
      </c>
      <c r="B50" s="334">
        <v>12.76</v>
      </c>
      <c r="C50" s="334">
        <v>31.89</v>
      </c>
      <c r="D50" s="334">
        <v>31.62</v>
      </c>
      <c r="E50" s="335">
        <f>'soust.uk.JMK př.č.2'!$M$57+'soust.uk.JMK př.č.2'!$N$57</f>
        <v>30098</v>
      </c>
      <c r="F50" s="335">
        <f>'soust.uk.JMK př.č.2'!$O$57+'soust.uk.JMK př.č.2'!$P$57</f>
        <v>18571</v>
      </c>
      <c r="G50" s="335">
        <f>'soust.uk.JMK př.č.2'!$L$57</f>
        <v>372</v>
      </c>
      <c r="H50" s="336">
        <f t="shared" si="1"/>
        <v>48452</v>
      </c>
      <c r="I50" s="336">
        <f t="shared" si="2"/>
        <v>35353</v>
      </c>
      <c r="J50" s="336">
        <f t="shared" si="0"/>
        <v>25359</v>
      </c>
      <c r="K50" s="336">
        <f t="shared" si="3"/>
        <v>18373</v>
      </c>
      <c r="L50" s="336">
        <f t="shared" si="4"/>
        <v>12727</v>
      </c>
      <c r="M50" s="336">
        <f t="shared" si="5"/>
        <v>6614</v>
      </c>
      <c r="N50" s="328"/>
      <c r="O50" s="328"/>
      <c r="P50" s="328"/>
      <c r="Q50" s="328"/>
    </row>
    <row r="51" spans="1:17" x14ac:dyDescent="0.2">
      <c r="A51" s="337">
        <v>51</v>
      </c>
      <c r="B51" s="334">
        <v>12.88</v>
      </c>
      <c r="C51" s="334">
        <v>32.21</v>
      </c>
      <c r="D51" s="334">
        <v>31.62</v>
      </c>
      <c r="E51" s="335">
        <f>'soust.uk.JMK př.č.2'!$M$57+'soust.uk.JMK př.č.2'!$N$57</f>
        <v>30098</v>
      </c>
      <c r="F51" s="335">
        <f>'soust.uk.JMK př.č.2'!$O$57+'soust.uk.JMK př.č.2'!$P$57</f>
        <v>18571</v>
      </c>
      <c r="G51" s="335">
        <f>'soust.uk.JMK př.č.2'!$L$57</f>
        <v>372</v>
      </c>
      <c r="H51" s="336">
        <f t="shared" si="1"/>
        <v>48093</v>
      </c>
      <c r="I51" s="336">
        <f t="shared" si="2"/>
        <v>35089</v>
      </c>
      <c r="J51" s="336">
        <f t="shared" si="0"/>
        <v>25207</v>
      </c>
      <c r="K51" s="336">
        <f t="shared" si="3"/>
        <v>18261</v>
      </c>
      <c r="L51" s="336">
        <f t="shared" si="4"/>
        <v>12632</v>
      </c>
      <c r="M51" s="336">
        <f t="shared" si="5"/>
        <v>6574</v>
      </c>
      <c r="N51" s="328"/>
      <c r="O51" s="328"/>
      <c r="P51" s="328"/>
      <c r="Q51" s="328"/>
    </row>
    <row r="52" spans="1:17" x14ac:dyDescent="0.2">
      <c r="A52" s="337">
        <v>52</v>
      </c>
      <c r="B52" s="334">
        <v>13.01</v>
      </c>
      <c r="C52" s="334">
        <v>32.53</v>
      </c>
      <c r="D52" s="334">
        <v>31.62</v>
      </c>
      <c r="E52" s="335">
        <f>'soust.uk.JMK př.č.2'!$M$57+'soust.uk.JMK př.č.2'!$N$57</f>
        <v>30098</v>
      </c>
      <c r="F52" s="335">
        <f>'soust.uk.JMK př.č.2'!$O$57+'soust.uk.JMK př.č.2'!$P$57</f>
        <v>18571</v>
      </c>
      <c r="G52" s="335">
        <f>'soust.uk.JMK př.č.2'!$L$57</f>
        <v>372</v>
      </c>
      <c r="H52" s="336">
        <f t="shared" si="1"/>
        <v>47712</v>
      </c>
      <c r="I52" s="336">
        <f t="shared" si="2"/>
        <v>34809</v>
      </c>
      <c r="J52" s="336">
        <f t="shared" si="0"/>
        <v>25057</v>
      </c>
      <c r="K52" s="336">
        <f t="shared" si="3"/>
        <v>18151</v>
      </c>
      <c r="L52" s="336">
        <f t="shared" si="4"/>
        <v>12531</v>
      </c>
      <c r="M52" s="336">
        <f t="shared" si="5"/>
        <v>6534</v>
      </c>
      <c r="N52" s="328"/>
      <c r="O52" s="328"/>
      <c r="P52" s="328"/>
      <c r="Q52" s="328"/>
    </row>
    <row r="53" spans="1:17" x14ac:dyDescent="0.2">
      <c r="A53" s="337">
        <v>53</v>
      </c>
      <c r="B53" s="334">
        <v>13.14</v>
      </c>
      <c r="C53" s="334">
        <v>32.840000000000003</v>
      </c>
      <c r="D53" s="334">
        <v>31.62</v>
      </c>
      <c r="E53" s="335">
        <f>'soust.uk.JMK př.č.2'!$M$57+'soust.uk.JMK př.č.2'!$N$57</f>
        <v>30098</v>
      </c>
      <c r="F53" s="335">
        <f>'soust.uk.JMK př.č.2'!$O$57+'soust.uk.JMK př.č.2'!$P$57</f>
        <v>18571</v>
      </c>
      <c r="G53" s="335">
        <f>'soust.uk.JMK př.č.2'!$L$57</f>
        <v>372</v>
      </c>
      <c r="H53" s="336">
        <f t="shared" si="1"/>
        <v>47340</v>
      </c>
      <c r="I53" s="336">
        <f t="shared" si="2"/>
        <v>34535</v>
      </c>
      <c r="J53" s="336">
        <f t="shared" si="0"/>
        <v>24915</v>
      </c>
      <c r="K53" s="336">
        <f t="shared" si="3"/>
        <v>18046</v>
      </c>
      <c r="L53" s="336">
        <f t="shared" si="4"/>
        <v>12433</v>
      </c>
      <c r="M53" s="336">
        <f t="shared" si="5"/>
        <v>6497</v>
      </c>
      <c r="N53" s="328"/>
      <c r="O53" s="328"/>
      <c r="P53" s="328"/>
      <c r="Q53" s="328"/>
    </row>
    <row r="54" spans="1:17" x14ac:dyDescent="0.2">
      <c r="A54" s="337">
        <v>54</v>
      </c>
      <c r="B54" s="334">
        <v>13.26</v>
      </c>
      <c r="C54" s="334">
        <v>33.15</v>
      </c>
      <c r="D54" s="334">
        <v>31.62</v>
      </c>
      <c r="E54" s="335">
        <f>'soust.uk.JMK př.č.2'!$M$57+'soust.uk.JMK př.č.2'!$N$57</f>
        <v>30098</v>
      </c>
      <c r="F54" s="335">
        <f>'soust.uk.JMK př.č.2'!$O$57+'soust.uk.JMK př.č.2'!$P$57</f>
        <v>18571</v>
      </c>
      <c r="G54" s="335">
        <f>'soust.uk.JMK př.č.2'!$L$57</f>
        <v>372</v>
      </c>
      <c r="H54" s="336">
        <f t="shared" si="1"/>
        <v>47001</v>
      </c>
      <c r="I54" s="336">
        <f t="shared" si="2"/>
        <v>34286</v>
      </c>
      <c r="J54" s="336">
        <f t="shared" si="0"/>
        <v>24774</v>
      </c>
      <c r="K54" s="336">
        <f t="shared" si="3"/>
        <v>17943</v>
      </c>
      <c r="L54" s="336">
        <f t="shared" si="4"/>
        <v>12343</v>
      </c>
      <c r="M54" s="336">
        <f t="shared" si="5"/>
        <v>6459</v>
      </c>
      <c r="N54" s="328"/>
      <c r="O54" s="328"/>
      <c r="P54" s="328"/>
      <c r="Q54" s="328"/>
    </row>
    <row r="55" spans="1:17" x14ac:dyDescent="0.2">
      <c r="A55" s="337">
        <v>55</v>
      </c>
      <c r="B55" s="334">
        <v>13.38</v>
      </c>
      <c r="C55" s="334">
        <v>33.450000000000003</v>
      </c>
      <c r="D55" s="334">
        <v>31.62</v>
      </c>
      <c r="E55" s="335">
        <f>'soust.uk.JMK př.č.2'!$M$57+'soust.uk.JMK př.č.2'!$N$57</f>
        <v>30098</v>
      </c>
      <c r="F55" s="335">
        <f>'soust.uk.JMK př.č.2'!$O$57+'soust.uk.JMK př.č.2'!$P$57</f>
        <v>18571</v>
      </c>
      <c r="G55" s="335">
        <f>'soust.uk.JMK př.č.2'!$L$57</f>
        <v>372</v>
      </c>
      <c r="H55" s="336">
        <f t="shared" si="1"/>
        <v>46669</v>
      </c>
      <c r="I55" s="336">
        <f t="shared" si="2"/>
        <v>34042</v>
      </c>
      <c r="J55" s="336">
        <f t="shared" si="0"/>
        <v>24641</v>
      </c>
      <c r="K55" s="336">
        <f t="shared" si="3"/>
        <v>17845</v>
      </c>
      <c r="L55" s="336">
        <f t="shared" si="4"/>
        <v>12255</v>
      </c>
      <c r="M55" s="336">
        <f t="shared" si="5"/>
        <v>6424</v>
      </c>
      <c r="N55" s="328"/>
      <c r="O55" s="328"/>
      <c r="P55" s="328"/>
      <c r="Q55" s="328"/>
    </row>
    <row r="56" spans="1:17" x14ac:dyDescent="0.2">
      <c r="A56" s="337">
        <v>56</v>
      </c>
      <c r="B56" s="334">
        <v>13.5</v>
      </c>
      <c r="C56" s="334">
        <v>33.75</v>
      </c>
      <c r="D56" s="334">
        <v>31.62</v>
      </c>
      <c r="E56" s="335">
        <f>'soust.uk.JMK př.č.2'!$M$57+'soust.uk.JMK př.č.2'!$N$57</f>
        <v>30098</v>
      </c>
      <c r="F56" s="335">
        <f>'soust.uk.JMK př.č.2'!$O$57+'soust.uk.JMK př.č.2'!$P$57</f>
        <v>18571</v>
      </c>
      <c r="G56" s="335">
        <f>'soust.uk.JMK př.č.2'!$L$57</f>
        <v>372</v>
      </c>
      <c r="H56" s="336">
        <f t="shared" si="1"/>
        <v>46343</v>
      </c>
      <c r="I56" s="336">
        <f t="shared" si="2"/>
        <v>33802</v>
      </c>
      <c r="J56" s="336">
        <f t="shared" si="0"/>
        <v>24511</v>
      </c>
      <c r="K56" s="336">
        <f t="shared" si="3"/>
        <v>17749</v>
      </c>
      <c r="L56" s="336">
        <f t="shared" si="4"/>
        <v>12169</v>
      </c>
      <c r="M56" s="336">
        <f t="shared" si="5"/>
        <v>6390</v>
      </c>
      <c r="N56" s="328"/>
      <c r="O56" s="328"/>
      <c r="P56" s="328"/>
      <c r="Q56" s="328"/>
    </row>
    <row r="57" spans="1:17" x14ac:dyDescent="0.2">
      <c r="A57" s="337">
        <v>57</v>
      </c>
      <c r="B57" s="334">
        <v>13.61</v>
      </c>
      <c r="C57" s="334">
        <v>34.04</v>
      </c>
      <c r="D57" s="334">
        <v>31.62</v>
      </c>
      <c r="E57" s="335">
        <f>'soust.uk.JMK př.č.2'!$M$57+'soust.uk.JMK př.č.2'!$N$57</f>
        <v>30098</v>
      </c>
      <c r="F57" s="335">
        <f>'soust.uk.JMK př.č.2'!$O$57+'soust.uk.JMK př.č.2'!$P$57</f>
        <v>18571</v>
      </c>
      <c r="G57" s="335">
        <f>'soust.uk.JMK př.č.2'!$L$57</f>
        <v>372</v>
      </c>
      <c r="H57" s="336">
        <f t="shared" si="1"/>
        <v>46048</v>
      </c>
      <c r="I57" s="336">
        <f t="shared" si="2"/>
        <v>33585</v>
      </c>
      <c r="J57" s="336">
        <f t="shared" si="0"/>
        <v>24387</v>
      </c>
      <c r="K57" s="336">
        <f t="shared" si="3"/>
        <v>17658</v>
      </c>
      <c r="L57" s="336">
        <f t="shared" si="4"/>
        <v>12091</v>
      </c>
      <c r="M57" s="336">
        <f t="shared" si="5"/>
        <v>6357</v>
      </c>
      <c r="N57" s="328"/>
      <c r="O57" s="328"/>
      <c r="P57" s="328"/>
      <c r="Q57" s="328"/>
    </row>
    <row r="58" spans="1:17" x14ac:dyDescent="0.2">
      <c r="A58" s="337">
        <v>58</v>
      </c>
      <c r="B58" s="334">
        <v>13.73</v>
      </c>
      <c r="C58" s="334">
        <v>34.32</v>
      </c>
      <c r="D58" s="334">
        <v>31.62</v>
      </c>
      <c r="E58" s="335">
        <f>'soust.uk.JMK př.č.2'!$M$57+'soust.uk.JMK př.č.2'!$N$57</f>
        <v>30098</v>
      </c>
      <c r="F58" s="335">
        <f>'soust.uk.JMK př.č.2'!$O$57+'soust.uk.JMK př.č.2'!$P$57</f>
        <v>18571</v>
      </c>
      <c r="G58" s="335">
        <f>'soust.uk.JMK př.č.2'!$L$57</f>
        <v>372</v>
      </c>
      <c r="H58" s="336">
        <f t="shared" si="1"/>
        <v>45732</v>
      </c>
      <c r="I58" s="336">
        <f t="shared" si="2"/>
        <v>33353</v>
      </c>
      <c r="J58" s="336">
        <f t="shared" si="0"/>
        <v>24270</v>
      </c>
      <c r="K58" s="336">
        <f t="shared" si="3"/>
        <v>17572</v>
      </c>
      <c r="L58" s="336">
        <f t="shared" si="4"/>
        <v>12007</v>
      </c>
      <c r="M58" s="336">
        <f t="shared" si="5"/>
        <v>6326</v>
      </c>
      <c r="N58" s="328"/>
      <c r="O58" s="328"/>
      <c r="P58" s="328"/>
      <c r="Q58" s="328"/>
    </row>
    <row r="59" spans="1:17" x14ac:dyDescent="0.2">
      <c r="A59" s="337">
        <v>59</v>
      </c>
      <c r="B59" s="334">
        <v>13.84</v>
      </c>
      <c r="C59" s="334">
        <v>34.6</v>
      </c>
      <c r="D59" s="334">
        <v>31.62</v>
      </c>
      <c r="E59" s="335">
        <f>'soust.uk.JMK př.č.2'!$M$57+'soust.uk.JMK př.č.2'!$N$57</f>
        <v>30098</v>
      </c>
      <c r="F59" s="335">
        <f>'soust.uk.JMK př.č.2'!$O$57+'soust.uk.JMK př.č.2'!$P$57</f>
        <v>18571</v>
      </c>
      <c r="G59" s="335">
        <f>'soust.uk.JMK př.č.2'!$L$57</f>
        <v>372</v>
      </c>
      <c r="H59" s="336">
        <f t="shared" si="1"/>
        <v>45448</v>
      </c>
      <c r="I59" s="336">
        <f t="shared" si="2"/>
        <v>33144</v>
      </c>
      <c r="J59" s="336">
        <f t="shared" si="0"/>
        <v>24153</v>
      </c>
      <c r="K59" s="336">
        <f t="shared" si="3"/>
        <v>17486</v>
      </c>
      <c r="L59" s="336">
        <f t="shared" si="4"/>
        <v>11932</v>
      </c>
      <c r="M59" s="336">
        <f t="shared" si="5"/>
        <v>6295</v>
      </c>
      <c r="N59" s="328"/>
      <c r="O59" s="328"/>
      <c r="P59" s="328"/>
      <c r="Q59" s="328"/>
    </row>
    <row r="60" spans="1:17" x14ac:dyDescent="0.2">
      <c r="A60" s="337">
        <v>60</v>
      </c>
      <c r="B60" s="334">
        <v>13.95</v>
      </c>
      <c r="C60" s="334">
        <v>34.880000000000003</v>
      </c>
      <c r="D60" s="334">
        <v>31.62</v>
      </c>
      <c r="E60" s="335">
        <f>'soust.uk.JMK př.č.2'!$M$57+'soust.uk.JMK př.č.2'!$N$57</f>
        <v>30098</v>
      </c>
      <c r="F60" s="335">
        <f>'soust.uk.JMK př.č.2'!$O$57+'soust.uk.JMK př.č.2'!$P$57</f>
        <v>18571</v>
      </c>
      <c r="G60" s="335">
        <f>'soust.uk.JMK př.č.2'!$L$57</f>
        <v>372</v>
      </c>
      <c r="H60" s="336">
        <f t="shared" si="1"/>
        <v>45169</v>
      </c>
      <c r="I60" s="336">
        <f t="shared" si="2"/>
        <v>32939</v>
      </c>
      <c r="J60" s="336">
        <f t="shared" si="0"/>
        <v>24040</v>
      </c>
      <c r="K60" s="336">
        <f t="shared" si="3"/>
        <v>17403</v>
      </c>
      <c r="L60" s="336">
        <f t="shared" si="4"/>
        <v>11858</v>
      </c>
      <c r="M60" s="336">
        <f t="shared" si="5"/>
        <v>6265</v>
      </c>
      <c r="N60" s="328"/>
      <c r="O60" s="328"/>
      <c r="P60" s="328"/>
      <c r="Q60" s="328"/>
    </row>
    <row r="61" spans="1:17" x14ac:dyDescent="0.2">
      <c r="A61" s="337">
        <v>61</v>
      </c>
      <c r="B61" s="334">
        <v>14.06</v>
      </c>
      <c r="C61" s="334">
        <v>35.15</v>
      </c>
      <c r="D61" s="334">
        <v>31.62</v>
      </c>
      <c r="E61" s="335">
        <f>'soust.uk.JMK př.č.2'!$M$57+'soust.uk.JMK př.č.2'!$N$57</f>
        <v>30098</v>
      </c>
      <c r="F61" s="335">
        <f>'soust.uk.JMK př.č.2'!$O$57+'soust.uk.JMK př.č.2'!$P$57</f>
        <v>18571</v>
      </c>
      <c r="G61" s="335">
        <f>'soust.uk.JMK př.č.2'!$L$57</f>
        <v>372</v>
      </c>
      <c r="H61" s="336">
        <f t="shared" si="1"/>
        <v>44893</v>
      </c>
      <c r="I61" s="336">
        <f t="shared" si="2"/>
        <v>32736</v>
      </c>
      <c r="J61" s="336">
        <f t="shared" si="0"/>
        <v>23931</v>
      </c>
      <c r="K61" s="336">
        <f t="shared" si="3"/>
        <v>17323</v>
      </c>
      <c r="L61" s="336">
        <f t="shared" si="4"/>
        <v>11785</v>
      </c>
      <c r="M61" s="336">
        <f t="shared" si="5"/>
        <v>6236</v>
      </c>
      <c r="N61" s="328"/>
      <c r="O61" s="328"/>
      <c r="P61" s="328"/>
      <c r="Q61" s="328"/>
    </row>
    <row r="62" spans="1:17" x14ac:dyDescent="0.2">
      <c r="A62" s="337">
        <v>62</v>
      </c>
      <c r="B62" s="334">
        <v>14.17</v>
      </c>
      <c r="C62" s="334">
        <v>35.409999999999997</v>
      </c>
      <c r="D62" s="334">
        <v>31.62</v>
      </c>
      <c r="E62" s="335">
        <f>'soust.uk.JMK př.č.2'!$M$57+'soust.uk.JMK př.č.2'!$N$57</f>
        <v>30098</v>
      </c>
      <c r="F62" s="335">
        <f>'soust.uk.JMK př.č.2'!$O$57+'soust.uk.JMK př.č.2'!$P$57</f>
        <v>18571</v>
      </c>
      <c r="G62" s="335">
        <f>'soust.uk.JMK př.č.2'!$L$57</f>
        <v>372</v>
      </c>
      <c r="H62" s="336">
        <f t="shared" si="1"/>
        <v>44622</v>
      </c>
      <c r="I62" s="336">
        <f t="shared" si="2"/>
        <v>32537</v>
      </c>
      <c r="J62" s="336">
        <f t="shared" si="0"/>
        <v>23829</v>
      </c>
      <c r="K62" s="336">
        <f t="shared" si="3"/>
        <v>17248</v>
      </c>
      <c r="L62" s="336">
        <f t="shared" si="4"/>
        <v>11713</v>
      </c>
      <c r="M62" s="336">
        <f t="shared" si="5"/>
        <v>6209</v>
      </c>
      <c r="N62" s="328"/>
      <c r="O62" s="328"/>
      <c r="P62" s="328"/>
      <c r="Q62" s="328"/>
    </row>
    <row r="63" spans="1:17" x14ac:dyDescent="0.2">
      <c r="A63" s="337">
        <v>63</v>
      </c>
      <c r="B63" s="334">
        <v>14.27</v>
      </c>
      <c r="C63" s="334">
        <v>35.68</v>
      </c>
      <c r="D63" s="334">
        <v>31.62</v>
      </c>
      <c r="E63" s="335">
        <f>'soust.uk.JMK př.č.2'!$M$57+'soust.uk.JMK př.č.2'!$N$57</f>
        <v>30098</v>
      </c>
      <c r="F63" s="335">
        <f>'soust.uk.JMK př.č.2'!$O$57+'soust.uk.JMK př.č.2'!$P$57</f>
        <v>18571</v>
      </c>
      <c r="G63" s="335">
        <f>'soust.uk.JMK př.č.2'!$L$57</f>
        <v>372</v>
      </c>
      <c r="H63" s="336">
        <f t="shared" si="1"/>
        <v>44379</v>
      </c>
      <c r="I63" s="336">
        <f t="shared" si="2"/>
        <v>32358</v>
      </c>
      <c r="J63" s="336">
        <f t="shared" si="0"/>
        <v>23723</v>
      </c>
      <c r="K63" s="336">
        <f t="shared" si="3"/>
        <v>17170</v>
      </c>
      <c r="L63" s="336">
        <f t="shared" si="4"/>
        <v>11649</v>
      </c>
      <c r="M63" s="336">
        <f t="shared" si="5"/>
        <v>6181</v>
      </c>
      <c r="N63" s="328"/>
      <c r="O63" s="328"/>
      <c r="P63" s="328"/>
      <c r="Q63" s="328"/>
    </row>
    <row r="64" spans="1:17" x14ac:dyDescent="0.2">
      <c r="A64" s="337">
        <v>64</v>
      </c>
      <c r="B64" s="334">
        <v>14.37</v>
      </c>
      <c r="C64" s="334">
        <v>35.93</v>
      </c>
      <c r="D64" s="334">
        <v>31.62</v>
      </c>
      <c r="E64" s="335">
        <f>'soust.uk.JMK př.č.2'!$M$57+'soust.uk.JMK př.č.2'!$N$57</f>
        <v>30098</v>
      </c>
      <c r="F64" s="335">
        <f>'soust.uk.JMK př.č.2'!$O$57+'soust.uk.JMK př.č.2'!$P$57</f>
        <v>18571</v>
      </c>
      <c r="G64" s="335">
        <f>'soust.uk.JMK př.č.2'!$L$57</f>
        <v>372</v>
      </c>
      <c r="H64" s="336">
        <f t="shared" si="1"/>
        <v>44140</v>
      </c>
      <c r="I64" s="336">
        <f t="shared" si="2"/>
        <v>32182</v>
      </c>
      <c r="J64" s="336">
        <f t="shared" si="0"/>
        <v>23628</v>
      </c>
      <c r="K64" s="336">
        <f t="shared" si="3"/>
        <v>17100</v>
      </c>
      <c r="L64" s="336">
        <f t="shared" si="4"/>
        <v>11586</v>
      </c>
      <c r="M64" s="336">
        <f t="shared" si="5"/>
        <v>6156</v>
      </c>
      <c r="N64" s="328"/>
      <c r="O64" s="328"/>
      <c r="P64" s="328"/>
      <c r="Q64" s="328"/>
    </row>
    <row r="65" spans="1:17" x14ac:dyDescent="0.2">
      <c r="A65" s="337">
        <v>65</v>
      </c>
      <c r="B65" s="334">
        <v>14.48</v>
      </c>
      <c r="C65" s="334">
        <v>36.19</v>
      </c>
      <c r="D65" s="334">
        <v>31.62</v>
      </c>
      <c r="E65" s="335">
        <f>'soust.uk.JMK př.č.2'!$M$57+'soust.uk.JMK př.č.2'!$N$57</f>
        <v>30098</v>
      </c>
      <c r="F65" s="335">
        <f>'soust.uk.JMK př.č.2'!$O$57+'soust.uk.JMK př.č.2'!$P$57</f>
        <v>18571</v>
      </c>
      <c r="G65" s="335">
        <f>'soust.uk.JMK př.č.2'!$L$57</f>
        <v>372</v>
      </c>
      <c r="H65" s="336">
        <f t="shared" si="1"/>
        <v>43880</v>
      </c>
      <c r="I65" s="336">
        <f t="shared" si="2"/>
        <v>31991</v>
      </c>
      <c r="J65" s="336">
        <f t="shared" si="0"/>
        <v>23530</v>
      </c>
      <c r="K65" s="336">
        <f t="shared" si="3"/>
        <v>17028</v>
      </c>
      <c r="L65" s="336">
        <f t="shared" si="4"/>
        <v>11517</v>
      </c>
      <c r="M65" s="336">
        <f t="shared" si="5"/>
        <v>6130</v>
      </c>
      <c r="N65" s="328"/>
      <c r="O65" s="328"/>
      <c r="P65" s="328"/>
      <c r="Q65" s="328"/>
    </row>
    <row r="66" spans="1:17" x14ac:dyDescent="0.2">
      <c r="A66" s="337">
        <v>66</v>
      </c>
      <c r="B66" s="334">
        <v>14.58</v>
      </c>
      <c r="C66" s="334">
        <v>36.44</v>
      </c>
      <c r="D66" s="334">
        <v>31.62</v>
      </c>
      <c r="E66" s="335">
        <f>'soust.uk.JMK př.č.2'!$M$57+'soust.uk.JMK př.č.2'!$N$57</f>
        <v>30098</v>
      </c>
      <c r="F66" s="335">
        <f>'soust.uk.JMK př.č.2'!$O$57+'soust.uk.JMK př.č.2'!$P$57</f>
        <v>18571</v>
      </c>
      <c r="G66" s="335">
        <f>'soust.uk.JMK př.č.2'!$L$57</f>
        <v>372</v>
      </c>
      <c r="H66" s="336">
        <f t="shared" si="1"/>
        <v>43647</v>
      </c>
      <c r="I66" s="336">
        <f t="shared" si="2"/>
        <v>31820</v>
      </c>
      <c r="J66" s="336">
        <f t="shared" si="0"/>
        <v>23436</v>
      </c>
      <c r="K66" s="336">
        <f t="shared" si="3"/>
        <v>16959</v>
      </c>
      <c r="L66" s="336">
        <f t="shared" si="4"/>
        <v>11455</v>
      </c>
      <c r="M66" s="336">
        <f t="shared" si="5"/>
        <v>6105</v>
      </c>
      <c r="N66" s="328"/>
      <c r="O66" s="328"/>
      <c r="P66" s="328"/>
      <c r="Q66" s="328"/>
    </row>
    <row r="67" spans="1:17" x14ac:dyDescent="0.2">
      <c r="A67" s="337">
        <v>67</v>
      </c>
      <c r="B67" s="334">
        <v>14.67</v>
      </c>
      <c r="C67" s="334">
        <v>36.69</v>
      </c>
      <c r="D67" s="334">
        <v>31.62</v>
      </c>
      <c r="E67" s="335">
        <f>'soust.uk.JMK př.č.2'!$M$57+'soust.uk.JMK př.č.2'!$N$57</f>
        <v>30098</v>
      </c>
      <c r="F67" s="335">
        <f>'soust.uk.JMK př.č.2'!$O$57+'soust.uk.JMK př.č.2'!$P$57</f>
        <v>18571</v>
      </c>
      <c r="G67" s="335">
        <f>'soust.uk.JMK př.č.2'!$L$57</f>
        <v>372</v>
      </c>
      <c r="H67" s="336">
        <f t="shared" si="1"/>
        <v>43440</v>
      </c>
      <c r="I67" s="336">
        <f t="shared" si="2"/>
        <v>31668</v>
      </c>
      <c r="J67" s="336">
        <f t="shared" si="0"/>
        <v>23345</v>
      </c>
      <c r="K67" s="336">
        <f t="shared" si="3"/>
        <v>16892</v>
      </c>
      <c r="L67" s="336">
        <f t="shared" si="4"/>
        <v>11400</v>
      </c>
      <c r="M67" s="336">
        <f t="shared" si="5"/>
        <v>6081</v>
      </c>
      <c r="N67" s="328"/>
      <c r="O67" s="328"/>
      <c r="P67" s="328"/>
      <c r="Q67" s="328"/>
    </row>
    <row r="68" spans="1:17" x14ac:dyDescent="0.2">
      <c r="A68" s="337">
        <v>68</v>
      </c>
      <c r="B68" s="334">
        <v>14.77</v>
      </c>
      <c r="C68" s="334">
        <v>36.93</v>
      </c>
      <c r="D68" s="334">
        <v>31.62</v>
      </c>
      <c r="E68" s="335">
        <f>'soust.uk.JMK př.č.2'!$M$57+'soust.uk.JMK př.č.2'!$N$57</f>
        <v>30098</v>
      </c>
      <c r="F68" s="335">
        <f>'soust.uk.JMK př.č.2'!$O$57+'soust.uk.JMK př.č.2'!$P$57</f>
        <v>18571</v>
      </c>
      <c r="G68" s="335">
        <f>'soust.uk.JMK př.č.2'!$L$57</f>
        <v>372</v>
      </c>
      <c r="H68" s="336">
        <f t="shared" si="1"/>
        <v>43213</v>
      </c>
      <c r="I68" s="336">
        <f t="shared" si="2"/>
        <v>31501</v>
      </c>
      <c r="J68" s="336">
        <f t="shared" si="0"/>
        <v>23258</v>
      </c>
      <c r="K68" s="336">
        <f t="shared" si="3"/>
        <v>16828</v>
      </c>
      <c r="L68" s="336">
        <f t="shared" si="4"/>
        <v>11340</v>
      </c>
      <c r="M68" s="336">
        <f t="shared" si="5"/>
        <v>6058</v>
      </c>
      <c r="N68" s="328"/>
      <c r="O68" s="328"/>
      <c r="P68" s="328"/>
      <c r="Q68" s="328"/>
    </row>
    <row r="69" spans="1:17" x14ac:dyDescent="0.2">
      <c r="A69" s="337">
        <v>69</v>
      </c>
      <c r="B69" s="334">
        <v>14.87</v>
      </c>
      <c r="C69" s="334">
        <v>37.17</v>
      </c>
      <c r="D69" s="334">
        <v>31.62</v>
      </c>
      <c r="E69" s="335">
        <f>'soust.uk.JMK př.č.2'!$M$57+'soust.uk.JMK př.č.2'!$N$57</f>
        <v>30098</v>
      </c>
      <c r="F69" s="335">
        <f>'soust.uk.JMK př.č.2'!$O$57+'soust.uk.JMK př.č.2'!$P$57</f>
        <v>18571</v>
      </c>
      <c r="G69" s="335">
        <f>'soust.uk.JMK př.č.2'!$L$57</f>
        <v>372</v>
      </c>
      <c r="H69" s="336">
        <f t="shared" si="1"/>
        <v>42990</v>
      </c>
      <c r="I69" s="336">
        <f t="shared" si="2"/>
        <v>31337</v>
      </c>
      <c r="J69" s="336">
        <f t="shared" si="0"/>
        <v>23172</v>
      </c>
      <c r="K69" s="336">
        <f t="shared" si="3"/>
        <v>16765</v>
      </c>
      <c r="L69" s="336">
        <f t="shared" si="4"/>
        <v>11281</v>
      </c>
      <c r="M69" s="336">
        <f t="shared" si="5"/>
        <v>6035</v>
      </c>
      <c r="N69" s="328"/>
      <c r="O69" s="328"/>
      <c r="P69" s="328"/>
      <c r="Q69" s="328"/>
    </row>
    <row r="70" spans="1:17" x14ac:dyDescent="0.2">
      <c r="A70" s="337">
        <v>70</v>
      </c>
      <c r="B70" s="334">
        <v>14.96</v>
      </c>
      <c r="C70" s="334">
        <v>37.4</v>
      </c>
      <c r="D70" s="334">
        <v>31.62</v>
      </c>
      <c r="E70" s="335">
        <f>'soust.uk.JMK př.č.2'!$M$57+'soust.uk.JMK př.č.2'!$N$57</f>
        <v>30098</v>
      </c>
      <c r="F70" s="335">
        <f>'soust.uk.JMK př.č.2'!$O$57+'soust.uk.JMK př.č.2'!$P$57</f>
        <v>18571</v>
      </c>
      <c r="G70" s="335">
        <f>'soust.uk.JMK př.č.2'!$L$57</f>
        <v>372</v>
      </c>
      <c r="H70" s="336">
        <f t="shared" si="1"/>
        <v>42792</v>
      </c>
      <c r="I70" s="336">
        <f t="shared" si="2"/>
        <v>31191</v>
      </c>
      <c r="J70" s="336">
        <f t="shared" si="0"/>
        <v>23091</v>
      </c>
      <c r="K70" s="336">
        <f t="shared" si="3"/>
        <v>16705</v>
      </c>
      <c r="L70" s="336">
        <f t="shared" si="4"/>
        <v>11229</v>
      </c>
      <c r="M70" s="336">
        <f t="shared" si="5"/>
        <v>6014</v>
      </c>
      <c r="N70" s="328"/>
      <c r="O70" s="328"/>
      <c r="P70" s="328"/>
      <c r="Q70" s="328"/>
    </row>
    <row r="71" spans="1:17" x14ac:dyDescent="0.2">
      <c r="A71" s="337">
        <v>71</v>
      </c>
      <c r="B71" s="334">
        <v>15.05</v>
      </c>
      <c r="C71" s="334">
        <v>37.64</v>
      </c>
      <c r="D71" s="334">
        <v>31.62</v>
      </c>
      <c r="E71" s="335">
        <f>'soust.uk.JMK př.č.2'!$M$57+'soust.uk.JMK př.č.2'!$N$57</f>
        <v>30098</v>
      </c>
      <c r="F71" s="335">
        <f>'soust.uk.JMK př.č.2'!$O$57+'soust.uk.JMK př.č.2'!$P$57</f>
        <v>18571</v>
      </c>
      <c r="G71" s="335">
        <f>'soust.uk.JMK př.č.2'!$L$57</f>
        <v>372</v>
      </c>
      <c r="H71" s="336">
        <f t="shared" si="1"/>
        <v>42595</v>
      </c>
      <c r="I71" s="336">
        <f t="shared" si="2"/>
        <v>31046</v>
      </c>
      <c r="J71" s="336">
        <f t="shared" si="0"/>
        <v>23006</v>
      </c>
      <c r="K71" s="336">
        <f t="shared" si="3"/>
        <v>16643</v>
      </c>
      <c r="L71" s="336">
        <f t="shared" si="4"/>
        <v>11177</v>
      </c>
      <c r="M71" s="336">
        <f t="shared" si="5"/>
        <v>5991</v>
      </c>
      <c r="N71" s="328"/>
      <c r="O71" s="328"/>
      <c r="P71" s="328"/>
      <c r="Q71" s="328"/>
    </row>
    <row r="72" spans="1:17" x14ac:dyDescent="0.2">
      <c r="A72" s="337">
        <v>72</v>
      </c>
      <c r="B72" s="334">
        <v>15.15</v>
      </c>
      <c r="C72" s="334">
        <v>37.869999999999997</v>
      </c>
      <c r="D72" s="334">
        <v>31.62</v>
      </c>
      <c r="E72" s="335">
        <f>'soust.uk.JMK př.č.2'!$M$57+'soust.uk.JMK př.č.2'!$N$57</f>
        <v>30098</v>
      </c>
      <c r="F72" s="335">
        <f>'soust.uk.JMK př.č.2'!$O$57+'soust.uk.JMK př.č.2'!$P$57</f>
        <v>18571</v>
      </c>
      <c r="G72" s="335">
        <f>'soust.uk.JMK př.č.2'!$L$57</f>
        <v>372</v>
      </c>
      <c r="H72" s="336">
        <f t="shared" si="1"/>
        <v>42380</v>
      </c>
      <c r="I72" s="336">
        <f t="shared" si="2"/>
        <v>30888</v>
      </c>
      <c r="J72" s="336">
        <f t="shared" si="0"/>
        <v>22928</v>
      </c>
      <c r="K72" s="336">
        <f t="shared" si="3"/>
        <v>16585</v>
      </c>
      <c r="L72" s="336">
        <f t="shared" si="4"/>
        <v>11120</v>
      </c>
      <c r="M72" s="336">
        <f t="shared" si="5"/>
        <v>5971</v>
      </c>
      <c r="N72" s="328"/>
      <c r="O72" s="328"/>
      <c r="P72" s="328"/>
      <c r="Q72" s="328"/>
    </row>
    <row r="73" spans="1:17" x14ac:dyDescent="0.2">
      <c r="A73" s="337">
        <v>73</v>
      </c>
      <c r="B73" s="334">
        <v>15.24</v>
      </c>
      <c r="C73" s="334">
        <v>38.090000000000003</v>
      </c>
      <c r="D73" s="334">
        <v>31.62</v>
      </c>
      <c r="E73" s="335">
        <f>'soust.uk.JMK př.č.2'!$M$57+'soust.uk.JMK př.č.2'!$N$57</f>
        <v>30098</v>
      </c>
      <c r="F73" s="335">
        <f>'soust.uk.JMK př.č.2'!$O$57+'soust.uk.JMK př.č.2'!$P$57</f>
        <v>18571</v>
      </c>
      <c r="G73" s="335">
        <f>'soust.uk.JMK př.č.2'!$L$57</f>
        <v>372</v>
      </c>
      <c r="H73" s="336">
        <f t="shared" si="1"/>
        <v>42188</v>
      </c>
      <c r="I73" s="336">
        <f t="shared" si="2"/>
        <v>30747</v>
      </c>
      <c r="J73" s="336">
        <f t="shared" si="0"/>
        <v>22853</v>
      </c>
      <c r="K73" s="336">
        <f t="shared" si="3"/>
        <v>16530</v>
      </c>
      <c r="L73" s="336">
        <f t="shared" si="4"/>
        <v>11069</v>
      </c>
      <c r="M73" s="336">
        <f t="shared" si="5"/>
        <v>5951</v>
      </c>
      <c r="N73" s="328"/>
      <c r="O73" s="328"/>
      <c r="P73" s="328"/>
      <c r="Q73" s="328"/>
    </row>
    <row r="74" spans="1:17" x14ac:dyDescent="0.2">
      <c r="A74" s="337">
        <v>74</v>
      </c>
      <c r="B74" s="334">
        <v>15.33</v>
      </c>
      <c r="C74" s="334">
        <v>38.32</v>
      </c>
      <c r="D74" s="334">
        <v>31.62</v>
      </c>
      <c r="E74" s="335">
        <f>'soust.uk.JMK př.č.2'!$M$57+'soust.uk.JMK př.č.2'!$N$57</f>
        <v>30098</v>
      </c>
      <c r="F74" s="335">
        <f>'soust.uk.JMK př.č.2'!$O$57+'soust.uk.JMK př.č.2'!$P$57</f>
        <v>18571</v>
      </c>
      <c r="G74" s="335">
        <f>'soust.uk.JMK př.č.2'!$L$57</f>
        <v>372</v>
      </c>
      <c r="H74" s="336">
        <f t="shared" si="1"/>
        <v>41999</v>
      </c>
      <c r="I74" s="336">
        <f t="shared" si="2"/>
        <v>30608</v>
      </c>
      <c r="J74" s="336">
        <f t="shared" si="0"/>
        <v>22775</v>
      </c>
      <c r="K74" s="336">
        <f t="shared" si="3"/>
        <v>16473</v>
      </c>
      <c r="L74" s="336">
        <f t="shared" si="4"/>
        <v>11019</v>
      </c>
      <c r="M74" s="336">
        <f t="shared" si="5"/>
        <v>5930</v>
      </c>
      <c r="N74" s="328"/>
      <c r="O74" s="328"/>
      <c r="P74" s="328"/>
      <c r="Q74" s="328"/>
    </row>
    <row r="75" spans="1:17" x14ac:dyDescent="0.2">
      <c r="A75" s="337">
        <v>75</v>
      </c>
      <c r="B75" s="334">
        <v>15.41</v>
      </c>
      <c r="C75" s="334">
        <v>38.54</v>
      </c>
      <c r="D75" s="334">
        <v>31.62</v>
      </c>
      <c r="E75" s="335">
        <f>'soust.uk.JMK př.č.2'!$M$57+'soust.uk.JMK př.č.2'!$N$57</f>
        <v>30098</v>
      </c>
      <c r="F75" s="335">
        <f>'soust.uk.JMK př.č.2'!$O$57+'soust.uk.JMK př.č.2'!$P$57</f>
        <v>18571</v>
      </c>
      <c r="G75" s="335">
        <f>'soust.uk.JMK př.č.2'!$L$57</f>
        <v>372</v>
      </c>
      <c r="H75" s="336">
        <f t="shared" si="1"/>
        <v>41833</v>
      </c>
      <c r="I75" s="336">
        <f t="shared" si="2"/>
        <v>30486</v>
      </c>
      <c r="J75" s="336">
        <f t="shared" si="0"/>
        <v>22702</v>
      </c>
      <c r="K75" s="336">
        <f t="shared" si="3"/>
        <v>16419</v>
      </c>
      <c r="L75" s="336">
        <f t="shared" si="4"/>
        <v>10975</v>
      </c>
      <c r="M75" s="336">
        <f t="shared" si="5"/>
        <v>5911</v>
      </c>
      <c r="N75" s="328"/>
      <c r="O75" s="328"/>
      <c r="P75" s="328"/>
      <c r="Q75" s="328"/>
    </row>
    <row r="76" spans="1:17" x14ac:dyDescent="0.2">
      <c r="A76" s="337">
        <v>76</v>
      </c>
      <c r="B76" s="334">
        <v>15.5</v>
      </c>
      <c r="C76" s="334">
        <v>38.75</v>
      </c>
      <c r="D76" s="334">
        <v>31.62</v>
      </c>
      <c r="E76" s="335">
        <f>'soust.uk.JMK př.č.2'!$M$57+'soust.uk.JMK př.č.2'!$N$57</f>
        <v>30098</v>
      </c>
      <c r="F76" s="335">
        <f>'soust.uk.JMK př.č.2'!$O$57+'soust.uk.JMK př.č.2'!$P$57</f>
        <v>18571</v>
      </c>
      <c r="G76" s="335">
        <f>'soust.uk.JMK př.č.2'!$L$57</f>
        <v>372</v>
      </c>
      <c r="H76" s="336">
        <f t="shared" si="1"/>
        <v>41647</v>
      </c>
      <c r="I76" s="336">
        <f t="shared" si="2"/>
        <v>30349</v>
      </c>
      <c r="J76" s="336">
        <f t="shared" si="0"/>
        <v>22632</v>
      </c>
      <c r="K76" s="336">
        <f t="shared" si="3"/>
        <v>16368</v>
      </c>
      <c r="L76" s="336">
        <f t="shared" si="4"/>
        <v>10926</v>
      </c>
      <c r="M76" s="336">
        <f t="shared" si="5"/>
        <v>5892</v>
      </c>
      <c r="N76" s="328"/>
      <c r="O76" s="328"/>
      <c r="P76" s="328"/>
      <c r="Q76" s="328"/>
    </row>
    <row r="77" spans="1:17" x14ac:dyDescent="0.2">
      <c r="A77" s="337">
        <v>77</v>
      </c>
      <c r="B77" s="334">
        <v>15.59</v>
      </c>
      <c r="C77" s="334">
        <v>38.97</v>
      </c>
      <c r="D77" s="334">
        <v>31.62</v>
      </c>
      <c r="E77" s="335">
        <f>'soust.uk.JMK př.č.2'!$M$57+'soust.uk.JMK př.č.2'!$N$57</f>
        <v>30098</v>
      </c>
      <c r="F77" s="335">
        <f>'soust.uk.JMK př.č.2'!$O$57+'soust.uk.JMK př.č.2'!$P$57</f>
        <v>18571</v>
      </c>
      <c r="G77" s="335">
        <f>'soust.uk.JMK př.č.2'!$L$57</f>
        <v>372</v>
      </c>
      <c r="H77" s="336">
        <f t="shared" si="1"/>
        <v>41464</v>
      </c>
      <c r="I77" s="336">
        <f t="shared" si="2"/>
        <v>30215</v>
      </c>
      <c r="J77" s="336">
        <f t="shared" si="0"/>
        <v>22562</v>
      </c>
      <c r="K77" s="336">
        <f t="shared" si="3"/>
        <v>16316</v>
      </c>
      <c r="L77" s="336">
        <f t="shared" si="4"/>
        <v>10877</v>
      </c>
      <c r="M77" s="336">
        <f t="shared" si="5"/>
        <v>5874</v>
      </c>
      <c r="N77" s="328"/>
      <c r="O77" s="328"/>
      <c r="P77" s="328"/>
      <c r="Q77" s="328"/>
    </row>
    <row r="78" spans="1:17" x14ac:dyDescent="0.2">
      <c r="A78" s="337">
        <v>78</v>
      </c>
      <c r="B78" s="334">
        <v>15.67</v>
      </c>
      <c r="C78" s="334">
        <v>39.18</v>
      </c>
      <c r="D78" s="334">
        <v>31.62</v>
      </c>
      <c r="E78" s="335">
        <f>'soust.uk.JMK př.č.2'!$M$57+'soust.uk.JMK př.č.2'!$N$57</f>
        <v>30098</v>
      </c>
      <c r="F78" s="335">
        <f>'soust.uk.JMK př.č.2'!$O$57+'soust.uk.JMK př.č.2'!$P$57</f>
        <v>18571</v>
      </c>
      <c r="G78" s="335">
        <f>'soust.uk.JMK př.č.2'!$L$57</f>
        <v>372</v>
      </c>
      <c r="H78" s="336">
        <f t="shared" si="1"/>
        <v>41304</v>
      </c>
      <c r="I78" s="336">
        <f t="shared" si="2"/>
        <v>30097</v>
      </c>
      <c r="J78" s="336">
        <f t="shared" si="0"/>
        <v>22494</v>
      </c>
      <c r="K78" s="336">
        <f t="shared" si="3"/>
        <v>16266</v>
      </c>
      <c r="L78" s="336">
        <f t="shared" si="4"/>
        <v>10835</v>
      </c>
      <c r="M78" s="336">
        <f t="shared" si="5"/>
        <v>5856</v>
      </c>
      <c r="N78" s="328"/>
      <c r="O78" s="328"/>
      <c r="P78" s="328"/>
      <c r="Q78" s="328"/>
    </row>
    <row r="79" spans="1:17" x14ac:dyDescent="0.2">
      <c r="A79" s="337">
        <v>79</v>
      </c>
      <c r="B79" s="334">
        <v>15.75</v>
      </c>
      <c r="C79" s="334">
        <v>39.39</v>
      </c>
      <c r="D79" s="334">
        <v>31.62</v>
      </c>
      <c r="E79" s="335">
        <f>'soust.uk.JMK př.č.2'!$M$57+'soust.uk.JMK př.č.2'!$N$57</f>
        <v>30098</v>
      </c>
      <c r="F79" s="335">
        <f>'soust.uk.JMK př.č.2'!$O$57+'soust.uk.JMK př.č.2'!$P$57</f>
        <v>18571</v>
      </c>
      <c r="G79" s="335">
        <f>'soust.uk.JMK př.č.2'!$L$57</f>
        <v>372</v>
      </c>
      <c r="H79" s="336">
        <f t="shared" si="1"/>
        <v>41145</v>
      </c>
      <c r="I79" s="336">
        <f t="shared" si="2"/>
        <v>29980</v>
      </c>
      <c r="J79" s="336">
        <f t="shared" si="0"/>
        <v>22427</v>
      </c>
      <c r="K79" s="336">
        <f t="shared" si="3"/>
        <v>16217</v>
      </c>
      <c r="L79" s="336">
        <f t="shared" si="4"/>
        <v>10793</v>
      </c>
      <c r="M79" s="336">
        <f t="shared" si="5"/>
        <v>5838</v>
      </c>
      <c r="N79" s="328"/>
      <c r="O79" s="328"/>
      <c r="P79" s="328"/>
      <c r="Q79" s="328"/>
    </row>
    <row r="80" spans="1:17" x14ac:dyDescent="0.2">
      <c r="A80" s="337">
        <v>80</v>
      </c>
      <c r="B80" s="334">
        <v>15.84</v>
      </c>
      <c r="C80" s="334">
        <v>39.590000000000003</v>
      </c>
      <c r="D80" s="334">
        <v>31.62</v>
      </c>
      <c r="E80" s="335">
        <f>'soust.uk.JMK př.č.2'!$M$57+'soust.uk.JMK př.č.2'!$N$57</f>
        <v>30098</v>
      </c>
      <c r="F80" s="335">
        <f>'soust.uk.JMK př.č.2'!$O$57+'soust.uk.JMK př.č.2'!$P$57</f>
        <v>18571</v>
      </c>
      <c r="G80" s="335">
        <f>'soust.uk.JMK př.č.2'!$L$57</f>
        <v>372</v>
      </c>
      <c r="H80" s="336">
        <f t="shared" si="1"/>
        <v>40967</v>
      </c>
      <c r="I80" s="336">
        <f t="shared" si="2"/>
        <v>29849</v>
      </c>
      <c r="J80" s="336">
        <f t="shared" si="0"/>
        <v>22365</v>
      </c>
      <c r="K80" s="336">
        <f t="shared" si="3"/>
        <v>16171</v>
      </c>
      <c r="L80" s="336">
        <f t="shared" si="4"/>
        <v>10746</v>
      </c>
      <c r="M80" s="336">
        <f t="shared" si="5"/>
        <v>5822</v>
      </c>
      <c r="N80" s="328"/>
      <c r="O80" s="328"/>
      <c r="P80" s="328"/>
      <c r="Q80" s="328"/>
    </row>
    <row r="81" spans="1:17" x14ac:dyDescent="0.2">
      <c r="A81" s="337">
        <v>81</v>
      </c>
      <c r="B81" s="334">
        <v>15.92</v>
      </c>
      <c r="C81" s="334">
        <v>39.799999999999997</v>
      </c>
      <c r="D81" s="334">
        <v>31.62</v>
      </c>
      <c r="E81" s="335">
        <f>'soust.uk.JMK př.č.2'!$M$57+'soust.uk.JMK př.č.2'!$N$57</f>
        <v>30098</v>
      </c>
      <c r="F81" s="335">
        <f>'soust.uk.JMK př.č.2'!$O$57+'soust.uk.JMK př.č.2'!$P$57</f>
        <v>18571</v>
      </c>
      <c r="G81" s="335">
        <f>'soust.uk.JMK př.č.2'!$L$57</f>
        <v>372</v>
      </c>
      <c r="H81" s="336">
        <f t="shared" si="1"/>
        <v>40812</v>
      </c>
      <c r="I81" s="336">
        <f t="shared" si="2"/>
        <v>29735</v>
      </c>
      <c r="J81" s="336">
        <f t="shared" si="0"/>
        <v>22299</v>
      </c>
      <c r="K81" s="336">
        <f t="shared" si="3"/>
        <v>16123</v>
      </c>
      <c r="L81" s="336">
        <f t="shared" si="4"/>
        <v>10705</v>
      </c>
      <c r="M81" s="336">
        <f t="shared" si="5"/>
        <v>5804</v>
      </c>
      <c r="N81" s="328"/>
      <c r="O81" s="328"/>
      <c r="P81" s="328"/>
      <c r="Q81" s="328"/>
    </row>
    <row r="82" spans="1:17" x14ac:dyDescent="0.2">
      <c r="A82" s="337">
        <v>82</v>
      </c>
      <c r="B82" s="334">
        <v>16</v>
      </c>
      <c r="C82" s="334">
        <v>40</v>
      </c>
      <c r="D82" s="334">
        <v>31.62</v>
      </c>
      <c r="E82" s="335">
        <f>'soust.uk.JMK př.č.2'!$M$57+'soust.uk.JMK př.č.2'!$N$57</f>
        <v>30098</v>
      </c>
      <c r="F82" s="335">
        <f>'soust.uk.JMK př.č.2'!$O$57+'soust.uk.JMK př.č.2'!$P$57</f>
        <v>18571</v>
      </c>
      <c r="G82" s="335">
        <f>'soust.uk.JMK př.č.2'!$L$57</f>
        <v>372</v>
      </c>
      <c r="H82" s="336">
        <f t="shared" si="1"/>
        <v>40657</v>
      </c>
      <c r="I82" s="336">
        <f t="shared" si="2"/>
        <v>29621</v>
      </c>
      <c r="J82" s="336">
        <f t="shared" si="0"/>
        <v>22237</v>
      </c>
      <c r="K82" s="336">
        <f t="shared" si="3"/>
        <v>16077</v>
      </c>
      <c r="L82" s="336">
        <f t="shared" si="4"/>
        <v>10664</v>
      </c>
      <c r="M82" s="336">
        <f t="shared" si="5"/>
        <v>5788</v>
      </c>
      <c r="N82" s="328"/>
      <c r="O82" s="328"/>
      <c r="P82" s="328"/>
      <c r="Q82" s="328"/>
    </row>
    <row r="83" spans="1:17" x14ac:dyDescent="0.2">
      <c r="A83" s="337">
        <v>83</v>
      </c>
      <c r="B83" s="334">
        <v>16.079999999999998</v>
      </c>
      <c r="C83" s="334">
        <v>40.200000000000003</v>
      </c>
      <c r="D83" s="334">
        <v>31.62</v>
      </c>
      <c r="E83" s="335">
        <f>'soust.uk.JMK př.č.2'!$M$57+'soust.uk.JMK př.č.2'!$N$57</f>
        <v>30098</v>
      </c>
      <c r="F83" s="335">
        <f>'soust.uk.JMK př.č.2'!$O$57+'soust.uk.JMK př.č.2'!$P$57</f>
        <v>18571</v>
      </c>
      <c r="G83" s="335">
        <f>'soust.uk.JMK př.č.2'!$L$57</f>
        <v>372</v>
      </c>
      <c r="H83" s="336">
        <f t="shared" si="1"/>
        <v>40504</v>
      </c>
      <c r="I83" s="336">
        <f t="shared" si="2"/>
        <v>29509</v>
      </c>
      <c r="J83" s="336">
        <f t="shared" si="0"/>
        <v>22176</v>
      </c>
      <c r="K83" s="336">
        <f t="shared" si="3"/>
        <v>16032</v>
      </c>
      <c r="L83" s="336">
        <f t="shared" si="4"/>
        <v>10623</v>
      </c>
      <c r="M83" s="336">
        <f t="shared" si="5"/>
        <v>5772</v>
      </c>
      <c r="N83" s="328"/>
      <c r="O83" s="328"/>
      <c r="P83" s="328"/>
      <c r="Q83" s="328"/>
    </row>
    <row r="84" spans="1:17" x14ac:dyDescent="0.2">
      <c r="A84" s="337">
        <v>84</v>
      </c>
      <c r="B84" s="334">
        <v>16.16</v>
      </c>
      <c r="C84" s="334">
        <v>40.39</v>
      </c>
      <c r="D84" s="334">
        <v>31.62</v>
      </c>
      <c r="E84" s="335">
        <f>'soust.uk.JMK př.č.2'!$M$57+'soust.uk.JMK př.č.2'!$N$57</f>
        <v>30098</v>
      </c>
      <c r="F84" s="335">
        <f>'soust.uk.JMK př.č.2'!$O$57+'soust.uk.JMK př.č.2'!$P$57</f>
        <v>18571</v>
      </c>
      <c r="G84" s="335">
        <f>'soust.uk.JMK př.č.2'!$L$57</f>
        <v>372</v>
      </c>
      <c r="H84" s="336">
        <f t="shared" si="1"/>
        <v>40353</v>
      </c>
      <c r="I84" s="336">
        <f t="shared" si="2"/>
        <v>29398</v>
      </c>
      <c r="J84" s="336">
        <f t="shared" si="0"/>
        <v>22118</v>
      </c>
      <c r="K84" s="336">
        <f t="shared" si="3"/>
        <v>15990</v>
      </c>
      <c r="L84" s="336">
        <f t="shared" si="4"/>
        <v>10583</v>
      </c>
      <c r="M84" s="336">
        <f t="shared" si="5"/>
        <v>5756</v>
      </c>
      <c r="N84" s="328"/>
      <c r="O84" s="328"/>
      <c r="P84" s="328"/>
      <c r="Q84" s="328"/>
    </row>
    <row r="85" spans="1:17" x14ac:dyDescent="0.2">
      <c r="A85" s="337">
        <v>85</v>
      </c>
      <c r="B85" s="334">
        <v>16.23</v>
      </c>
      <c r="C85" s="334">
        <v>40.590000000000003</v>
      </c>
      <c r="D85" s="334">
        <v>31.62</v>
      </c>
      <c r="E85" s="335">
        <f>'soust.uk.JMK př.č.2'!$M$57+'soust.uk.JMK př.č.2'!$N$57</f>
        <v>30098</v>
      </c>
      <c r="F85" s="335">
        <f>'soust.uk.JMK př.č.2'!$O$57+'soust.uk.JMK př.č.2'!$P$57</f>
        <v>18571</v>
      </c>
      <c r="G85" s="335">
        <f>'soust.uk.JMK př.č.2'!$L$57</f>
        <v>372</v>
      </c>
      <c r="H85" s="336">
        <f t="shared" si="1"/>
        <v>40221</v>
      </c>
      <c r="I85" s="336">
        <f t="shared" si="2"/>
        <v>29301</v>
      </c>
      <c r="J85" s="336">
        <f t="shared" si="0"/>
        <v>22059</v>
      </c>
      <c r="K85" s="336">
        <f t="shared" si="3"/>
        <v>15946</v>
      </c>
      <c r="L85" s="336">
        <f t="shared" si="4"/>
        <v>10548</v>
      </c>
      <c r="M85" s="336">
        <f t="shared" si="5"/>
        <v>5741</v>
      </c>
      <c r="N85" s="328"/>
      <c r="O85" s="328"/>
      <c r="P85" s="328"/>
      <c r="Q85" s="328"/>
    </row>
    <row r="86" spans="1:17" x14ac:dyDescent="0.2">
      <c r="A86" s="337">
        <v>86</v>
      </c>
      <c r="B86" s="334">
        <v>16.309999999999999</v>
      </c>
      <c r="C86" s="334">
        <v>40.78</v>
      </c>
      <c r="D86" s="334">
        <v>31.62</v>
      </c>
      <c r="E86" s="335">
        <f>'soust.uk.JMK př.č.2'!$M$57+'soust.uk.JMK př.č.2'!$N$57</f>
        <v>30098</v>
      </c>
      <c r="F86" s="335">
        <f>'soust.uk.JMK př.č.2'!$O$57+'soust.uk.JMK př.č.2'!$P$57</f>
        <v>18571</v>
      </c>
      <c r="G86" s="335">
        <f>'soust.uk.JMK př.č.2'!$L$57</f>
        <v>372</v>
      </c>
      <c r="H86" s="336">
        <f t="shared" si="1"/>
        <v>40073</v>
      </c>
      <c r="I86" s="336">
        <f t="shared" si="2"/>
        <v>29192</v>
      </c>
      <c r="J86" s="336">
        <f t="shared" si="0"/>
        <v>22003</v>
      </c>
      <c r="K86" s="336">
        <f t="shared" si="3"/>
        <v>15905</v>
      </c>
      <c r="L86" s="336">
        <f t="shared" si="4"/>
        <v>10509</v>
      </c>
      <c r="M86" s="336">
        <f t="shared" si="5"/>
        <v>5726</v>
      </c>
      <c r="N86" s="328"/>
      <c r="O86" s="328"/>
      <c r="P86" s="328"/>
      <c r="Q86" s="328"/>
    </row>
    <row r="87" spans="1:17" x14ac:dyDescent="0.2">
      <c r="A87" s="337">
        <v>87</v>
      </c>
      <c r="B87" s="334">
        <v>16.39</v>
      </c>
      <c r="C87" s="334">
        <v>40.97</v>
      </c>
      <c r="D87" s="334">
        <v>31.62</v>
      </c>
      <c r="E87" s="335">
        <f>'soust.uk.JMK př.č.2'!$M$57+'soust.uk.JMK př.č.2'!$N$57</f>
        <v>30098</v>
      </c>
      <c r="F87" s="335">
        <f>'soust.uk.JMK př.č.2'!$O$57+'soust.uk.JMK př.č.2'!$P$57</f>
        <v>18571</v>
      </c>
      <c r="G87" s="335">
        <f>'soust.uk.JMK př.č.2'!$L$57</f>
        <v>372</v>
      </c>
      <c r="H87" s="336">
        <f t="shared" si="1"/>
        <v>39926</v>
      </c>
      <c r="I87" s="336">
        <f t="shared" si="2"/>
        <v>29084</v>
      </c>
      <c r="J87" s="336">
        <f t="shared" si="0"/>
        <v>21946</v>
      </c>
      <c r="K87" s="336">
        <f t="shared" si="3"/>
        <v>15863</v>
      </c>
      <c r="L87" s="336">
        <f t="shared" si="4"/>
        <v>10470</v>
      </c>
      <c r="M87" s="336">
        <f t="shared" si="5"/>
        <v>5711</v>
      </c>
      <c r="N87" s="328"/>
      <c r="O87" s="328"/>
      <c r="P87" s="328"/>
      <c r="Q87" s="328"/>
    </row>
    <row r="88" spans="1:17" x14ac:dyDescent="0.2">
      <c r="A88" s="337">
        <v>88</v>
      </c>
      <c r="B88" s="334">
        <v>16.46</v>
      </c>
      <c r="C88" s="334">
        <v>41.16</v>
      </c>
      <c r="D88" s="334">
        <v>31.62</v>
      </c>
      <c r="E88" s="335">
        <f>'soust.uk.JMK př.č.2'!$M$57+'soust.uk.JMK př.č.2'!$N$57</f>
        <v>30098</v>
      </c>
      <c r="F88" s="335">
        <f>'soust.uk.JMK př.č.2'!$O$57+'soust.uk.JMK př.č.2'!$P$57</f>
        <v>18571</v>
      </c>
      <c r="G88" s="335">
        <f>'soust.uk.JMK př.č.2'!$L$57</f>
        <v>372</v>
      </c>
      <c r="H88" s="336">
        <f t="shared" si="1"/>
        <v>39798</v>
      </c>
      <c r="I88" s="336">
        <f t="shared" si="2"/>
        <v>28990</v>
      </c>
      <c r="J88" s="336">
        <f t="shared" si="0"/>
        <v>21891</v>
      </c>
      <c r="K88" s="336">
        <f t="shared" si="3"/>
        <v>15823</v>
      </c>
      <c r="L88" s="336">
        <f t="shared" si="4"/>
        <v>10436</v>
      </c>
      <c r="M88" s="336">
        <f t="shared" si="5"/>
        <v>5696</v>
      </c>
      <c r="N88" s="328"/>
      <c r="O88" s="328"/>
      <c r="P88" s="328"/>
      <c r="Q88" s="328"/>
    </row>
    <row r="89" spans="1:17" x14ac:dyDescent="0.2">
      <c r="A89" s="337">
        <v>89</v>
      </c>
      <c r="B89" s="334">
        <v>16.54</v>
      </c>
      <c r="C89" s="334">
        <v>41.34</v>
      </c>
      <c r="D89" s="334">
        <v>31.62</v>
      </c>
      <c r="E89" s="335">
        <f>'soust.uk.JMK př.č.2'!$M$57+'soust.uk.JMK př.č.2'!$N$57</f>
        <v>30098</v>
      </c>
      <c r="F89" s="335">
        <f>'soust.uk.JMK př.č.2'!$O$57+'soust.uk.JMK př.č.2'!$P$57</f>
        <v>18571</v>
      </c>
      <c r="G89" s="335">
        <f>'soust.uk.JMK př.č.2'!$L$57</f>
        <v>372</v>
      </c>
      <c r="H89" s="336">
        <f t="shared" si="1"/>
        <v>39654</v>
      </c>
      <c r="I89" s="336">
        <f t="shared" si="2"/>
        <v>28884</v>
      </c>
      <c r="J89" s="336">
        <f t="shared" si="0"/>
        <v>21840</v>
      </c>
      <c r="K89" s="336">
        <f t="shared" si="3"/>
        <v>15785</v>
      </c>
      <c r="L89" s="336">
        <f t="shared" si="4"/>
        <v>10398</v>
      </c>
      <c r="M89" s="336">
        <f t="shared" si="5"/>
        <v>5683</v>
      </c>
      <c r="N89" s="328"/>
      <c r="O89" s="328"/>
      <c r="P89" s="328"/>
      <c r="Q89" s="328"/>
    </row>
    <row r="90" spans="1:17" x14ac:dyDescent="0.2">
      <c r="A90" s="337">
        <v>90</v>
      </c>
      <c r="B90" s="334">
        <v>16.61</v>
      </c>
      <c r="C90" s="334">
        <v>41.52</v>
      </c>
      <c r="D90" s="334">
        <v>31.62</v>
      </c>
      <c r="E90" s="335">
        <f>'soust.uk.JMK př.č.2'!$M$57+'soust.uk.JMK př.č.2'!$N$57</f>
        <v>30098</v>
      </c>
      <c r="F90" s="335">
        <f>'soust.uk.JMK př.č.2'!$O$57+'soust.uk.JMK př.č.2'!$P$57</f>
        <v>18571</v>
      </c>
      <c r="G90" s="335">
        <f>'soust.uk.JMK př.č.2'!$L$57</f>
        <v>372</v>
      </c>
      <c r="H90" s="336">
        <f t="shared" si="1"/>
        <v>39529</v>
      </c>
      <c r="I90" s="336">
        <f t="shared" si="2"/>
        <v>28792</v>
      </c>
      <c r="J90" s="336">
        <f t="shared" si="0"/>
        <v>21788</v>
      </c>
      <c r="K90" s="336">
        <f t="shared" si="3"/>
        <v>15747</v>
      </c>
      <c r="L90" s="336">
        <f t="shared" si="4"/>
        <v>10365</v>
      </c>
      <c r="M90" s="336">
        <f t="shared" si="5"/>
        <v>5669</v>
      </c>
      <c r="N90" s="328"/>
      <c r="O90" s="328"/>
      <c r="P90" s="328"/>
      <c r="Q90" s="328"/>
    </row>
    <row r="91" spans="1:17" x14ac:dyDescent="0.2">
      <c r="A91" s="337">
        <v>91</v>
      </c>
      <c r="B91" s="334">
        <v>16.68</v>
      </c>
      <c r="C91" s="334">
        <v>41.71</v>
      </c>
      <c r="D91" s="334">
        <v>31.62</v>
      </c>
      <c r="E91" s="335">
        <f>'soust.uk.JMK př.č.2'!$M$57+'soust.uk.JMK př.č.2'!$N$57</f>
        <v>30098</v>
      </c>
      <c r="F91" s="335">
        <f>'soust.uk.JMK př.č.2'!$O$57+'soust.uk.JMK př.č.2'!$P$57</f>
        <v>18571</v>
      </c>
      <c r="G91" s="335">
        <f>'soust.uk.JMK př.č.2'!$L$57</f>
        <v>372</v>
      </c>
      <c r="H91" s="336">
        <f t="shared" si="1"/>
        <v>39405</v>
      </c>
      <c r="I91" s="336">
        <f t="shared" si="2"/>
        <v>28701</v>
      </c>
      <c r="J91" s="336">
        <f t="shared" si="0"/>
        <v>21734</v>
      </c>
      <c r="K91" s="336">
        <f t="shared" si="3"/>
        <v>15707</v>
      </c>
      <c r="L91" s="336">
        <f t="shared" si="4"/>
        <v>10332</v>
      </c>
      <c r="M91" s="336">
        <f t="shared" si="5"/>
        <v>5655</v>
      </c>
      <c r="N91" s="328"/>
      <c r="O91" s="328"/>
      <c r="P91" s="328"/>
      <c r="Q91" s="328"/>
    </row>
    <row r="92" spans="1:17" x14ac:dyDescent="0.2">
      <c r="A92" s="337">
        <v>92</v>
      </c>
      <c r="B92" s="334">
        <v>16.75</v>
      </c>
      <c r="C92" s="334">
        <v>41.88</v>
      </c>
      <c r="D92" s="334">
        <v>31.62</v>
      </c>
      <c r="E92" s="335">
        <f>'soust.uk.JMK př.č.2'!$M$57+'soust.uk.JMK př.č.2'!$N$57</f>
        <v>30098</v>
      </c>
      <c r="F92" s="335">
        <f>'soust.uk.JMK př.č.2'!$O$57+'soust.uk.JMK př.č.2'!$P$57</f>
        <v>18571</v>
      </c>
      <c r="G92" s="335">
        <f>'soust.uk.JMK př.č.2'!$L$57</f>
        <v>372</v>
      </c>
      <c r="H92" s="336">
        <f t="shared" si="1"/>
        <v>39283</v>
      </c>
      <c r="I92" s="336">
        <f t="shared" si="2"/>
        <v>28611</v>
      </c>
      <c r="J92" s="336">
        <f t="shared" si="0"/>
        <v>21686</v>
      </c>
      <c r="K92" s="336">
        <f t="shared" si="3"/>
        <v>15672</v>
      </c>
      <c r="L92" s="336">
        <f t="shared" si="4"/>
        <v>10300</v>
      </c>
      <c r="M92" s="336">
        <f t="shared" si="5"/>
        <v>5642</v>
      </c>
      <c r="N92" s="328"/>
      <c r="O92" s="328"/>
      <c r="P92" s="328"/>
      <c r="Q92" s="328"/>
    </row>
    <row r="93" spans="1:17" x14ac:dyDescent="0.2">
      <c r="A93" s="337">
        <v>93</v>
      </c>
      <c r="B93" s="334">
        <v>16.82</v>
      </c>
      <c r="C93" s="334">
        <v>42.06</v>
      </c>
      <c r="D93" s="334">
        <v>31.62</v>
      </c>
      <c r="E93" s="335">
        <f>'soust.uk.JMK př.č.2'!$M$57+'soust.uk.JMK př.č.2'!$N$57</f>
        <v>30098</v>
      </c>
      <c r="F93" s="335">
        <f>'soust.uk.JMK př.č.2'!$O$57+'soust.uk.JMK př.č.2'!$P$57</f>
        <v>18571</v>
      </c>
      <c r="G93" s="335">
        <f>'soust.uk.JMK př.č.2'!$L$57</f>
        <v>372</v>
      </c>
      <c r="H93" s="336">
        <f t="shared" si="1"/>
        <v>39161</v>
      </c>
      <c r="I93" s="336">
        <f t="shared" si="2"/>
        <v>28521</v>
      </c>
      <c r="J93" s="336">
        <f t="shared" si="0"/>
        <v>21636</v>
      </c>
      <c r="K93" s="336">
        <f t="shared" si="3"/>
        <v>15635</v>
      </c>
      <c r="L93" s="336">
        <f t="shared" si="4"/>
        <v>10268</v>
      </c>
      <c r="M93" s="336">
        <f t="shared" si="5"/>
        <v>5629</v>
      </c>
      <c r="N93" s="328"/>
      <c r="O93" s="328"/>
      <c r="P93" s="328"/>
      <c r="Q93" s="328"/>
    </row>
    <row r="94" spans="1:17" x14ac:dyDescent="0.2">
      <c r="A94" s="337">
        <v>94</v>
      </c>
      <c r="B94" s="334">
        <v>16.89</v>
      </c>
      <c r="C94" s="334">
        <v>42.24</v>
      </c>
      <c r="D94" s="334">
        <v>31.62</v>
      </c>
      <c r="E94" s="335">
        <f>'soust.uk.JMK př.č.2'!$M$57+'soust.uk.JMK př.č.2'!$N$57</f>
        <v>30098</v>
      </c>
      <c r="F94" s="335">
        <f>'soust.uk.JMK př.č.2'!$O$57+'soust.uk.JMK př.č.2'!$P$57</f>
        <v>18571</v>
      </c>
      <c r="G94" s="335">
        <f>'soust.uk.JMK př.č.2'!$L$57</f>
        <v>372</v>
      </c>
      <c r="H94" s="336">
        <f t="shared" si="1"/>
        <v>39040</v>
      </c>
      <c r="I94" s="336">
        <f t="shared" si="2"/>
        <v>28432</v>
      </c>
      <c r="J94" s="336">
        <f t="shared" si="0"/>
        <v>21585</v>
      </c>
      <c r="K94" s="336">
        <f t="shared" si="3"/>
        <v>15598</v>
      </c>
      <c r="L94" s="336">
        <f t="shared" si="4"/>
        <v>10236</v>
      </c>
      <c r="M94" s="336">
        <f t="shared" si="5"/>
        <v>5615</v>
      </c>
      <c r="N94" s="328"/>
      <c r="O94" s="328"/>
      <c r="P94" s="328"/>
      <c r="Q94" s="328"/>
    </row>
    <row r="95" spans="1:17" x14ac:dyDescent="0.2">
      <c r="A95" s="337">
        <v>95</v>
      </c>
      <c r="B95" s="334">
        <v>16.96</v>
      </c>
      <c r="C95" s="334">
        <v>42.41</v>
      </c>
      <c r="D95" s="334">
        <v>31.62</v>
      </c>
      <c r="E95" s="335">
        <f>'soust.uk.JMK př.č.2'!$M$57+'soust.uk.JMK př.č.2'!$N$57</f>
        <v>30098</v>
      </c>
      <c r="F95" s="335">
        <f>'soust.uk.JMK př.č.2'!$O$57+'soust.uk.JMK př.č.2'!$P$57</f>
        <v>18571</v>
      </c>
      <c r="G95" s="335">
        <f>'soust.uk.JMK př.č.2'!$L$57</f>
        <v>372</v>
      </c>
      <c r="H95" s="336">
        <f t="shared" si="1"/>
        <v>38920</v>
      </c>
      <c r="I95" s="336">
        <f t="shared" si="2"/>
        <v>28344</v>
      </c>
      <c r="J95" s="336">
        <f t="shared" si="0"/>
        <v>21539</v>
      </c>
      <c r="K95" s="336">
        <f t="shared" si="3"/>
        <v>15564</v>
      </c>
      <c r="L95" s="336">
        <f t="shared" si="4"/>
        <v>10204</v>
      </c>
      <c r="M95" s="336">
        <f t="shared" si="5"/>
        <v>5603</v>
      </c>
      <c r="N95" s="328"/>
      <c r="O95" s="328"/>
      <c r="P95" s="328"/>
      <c r="Q95" s="328"/>
    </row>
    <row r="96" spans="1:17" x14ac:dyDescent="0.2">
      <c r="A96" s="337">
        <v>96</v>
      </c>
      <c r="B96" s="334">
        <v>17.03</v>
      </c>
      <c r="C96" s="334">
        <v>42.58</v>
      </c>
      <c r="D96" s="334">
        <v>31.62</v>
      </c>
      <c r="E96" s="335">
        <f>'soust.uk.JMK př.č.2'!$M$57+'soust.uk.JMK př.č.2'!$N$57</f>
        <v>30098</v>
      </c>
      <c r="F96" s="335">
        <f>'soust.uk.JMK př.č.2'!$O$57+'soust.uk.JMK př.č.2'!$P$57</f>
        <v>18571</v>
      </c>
      <c r="G96" s="335">
        <f>'soust.uk.JMK př.č.2'!$L$57</f>
        <v>372</v>
      </c>
      <c r="H96" s="336">
        <f t="shared" si="1"/>
        <v>38800</v>
      </c>
      <c r="I96" s="336">
        <f t="shared" si="2"/>
        <v>28256</v>
      </c>
      <c r="J96" s="336">
        <f t="shared" si="0"/>
        <v>21493</v>
      </c>
      <c r="K96" s="336">
        <f t="shared" si="3"/>
        <v>15530</v>
      </c>
      <c r="L96" s="336">
        <f t="shared" si="4"/>
        <v>10172</v>
      </c>
      <c r="M96" s="336">
        <f t="shared" si="5"/>
        <v>5591</v>
      </c>
      <c r="N96" s="328"/>
      <c r="O96" s="328"/>
      <c r="P96" s="328"/>
      <c r="Q96" s="328"/>
    </row>
    <row r="97" spans="1:17" x14ac:dyDescent="0.2">
      <c r="A97" s="337">
        <v>97</v>
      </c>
      <c r="B97" s="334">
        <v>17.100000000000001</v>
      </c>
      <c r="C97" s="334">
        <v>42.75</v>
      </c>
      <c r="D97" s="334">
        <v>31.62</v>
      </c>
      <c r="E97" s="335">
        <f>'soust.uk.JMK př.č.2'!$M$57+'soust.uk.JMK př.č.2'!$N$57</f>
        <v>30098</v>
      </c>
      <c r="F97" s="335">
        <f>'soust.uk.JMK př.č.2'!$O$57+'soust.uk.JMK př.č.2'!$P$57</f>
        <v>18571</v>
      </c>
      <c r="G97" s="335">
        <f>'soust.uk.JMK př.č.2'!$L$57</f>
        <v>372</v>
      </c>
      <c r="H97" s="336">
        <f t="shared" si="1"/>
        <v>38682</v>
      </c>
      <c r="I97" s="336">
        <f t="shared" si="2"/>
        <v>28169</v>
      </c>
      <c r="J97" s="336">
        <f t="shared" si="0"/>
        <v>21447</v>
      </c>
      <c r="K97" s="336">
        <f t="shared" si="3"/>
        <v>15496</v>
      </c>
      <c r="L97" s="336">
        <f t="shared" si="4"/>
        <v>10141</v>
      </c>
      <c r="M97" s="336">
        <f t="shared" si="5"/>
        <v>5579</v>
      </c>
      <c r="N97" s="328"/>
      <c r="O97" s="328"/>
      <c r="P97" s="328"/>
      <c r="Q97" s="328"/>
    </row>
    <row r="98" spans="1:17" x14ac:dyDescent="0.2">
      <c r="A98" s="337">
        <v>98</v>
      </c>
      <c r="B98" s="334">
        <v>17.170000000000002</v>
      </c>
      <c r="C98" s="334">
        <v>42.92</v>
      </c>
      <c r="D98" s="334">
        <v>31.62</v>
      </c>
      <c r="E98" s="335">
        <f>'soust.uk.JMK př.č.2'!$M$57+'soust.uk.JMK př.č.2'!$N$57</f>
        <v>30098</v>
      </c>
      <c r="F98" s="335">
        <f>'soust.uk.JMK př.č.2'!$O$57+'soust.uk.JMK př.č.2'!$P$57</f>
        <v>18571</v>
      </c>
      <c r="G98" s="335">
        <f>'soust.uk.JMK př.č.2'!$L$57</f>
        <v>372</v>
      </c>
      <c r="H98" s="336">
        <f t="shared" si="1"/>
        <v>38565</v>
      </c>
      <c r="I98" s="336">
        <f t="shared" si="2"/>
        <v>28083</v>
      </c>
      <c r="J98" s="336">
        <f t="shared" si="0"/>
        <v>21402</v>
      </c>
      <c r="K98" s="336">
        <f t="shared" si="3"/>
        <v>15463</v>
      </c>
      <c r="L98" s="336">
        <f t="shared" si="4"/>
        <v>10110</v>
      </c>
      <c r="M98" s="336">
        <f t="shared" si="5"/>
        <v>5567</v>
      </c>
      <c r="N98" s="328"/>
      <c r="O98" s="328"/>
      <c r="P98" s="328"/>
      <c r="Q98" s="328"/>
    </row>
    <row r="99" spans="1:17" x14ac:dyDescent="0.2">
      <c r="A99" s="337">
        <v>99</v>
      </c>
      <c r="B99" s="334">
        <v>17.23</v>
      </c>
      <c r="C99" s="334">
        <v>43.09</v>
      </c>
      <c r="D99" s="334">
        <v>31.62</v>
      </c>
      <c r="E99" s="335">
        <f>'soust.uk.JMK př.č.2'!$M$57+'soust.uk.JMK př.č.2'!$N$57</f>
        <v>30098</v>
      </c>
      <c r="F99" s="335">
        <f>'soust.uk.JMK př.č.2'!$O$57+'soust.uk.JMK př.č.2'!$P$57</f>
        <v>18571</v>
      </c>
      <c r="G99" s="335">
        <f>'soust.uk.JMK př.č.2'!$L$57</f>
        <v>372</v>
      </c>
      <c r="H99" s="336">
        <f t="shared" si="1"/>
        <v>38466</v>
      </c>
      <c r="I99" s="336">
        <f t="shared" si="2"/>
        <v>28010</v>
      </c>
      <c r="J99" s="336">
        <f t="shared" si="0"/>
        <v>21357</v>
      </c>
      <c r="K99" s="336">
        <f t="shared" si="3"/>
        <v>15430</v>
      </c>
      <c r="L99" s="336">
        <f t="shared" si="4"/>
        <v>10084</v>
      </c>
      <c r="M99" s="336">
        <f t="shared" si="5"/>
        <v>5555</v>
      </c>
      <c r="N99" s="328"/>
      <c r="O99" s="328"/>
      <c r="P99" s="328"/>
      <c r="Q99" s="328"/>
    </row>
    <row r="100" spans="1:17" x14ac:dyDescent="0.2">
      <c r="A100" s="337">
        <v>100</v>
      </c>
      <c r="B100" s="334">
        <v>17.3</v>
      </c>
      <c r="C100" s="334">
        <v>43.25</v>
      </c>
      <c r="D100" s="334">
        <v>31.62</v>
      </c>
      <c r="E100" s="335">
        <f>'soust.uk.JMK př.č.2'!$M$57+'soust.uk.JMK př.č.2'!$N$57</f>
        <v>30098</v>
      </c>
      <c r="F100" s="335">
        <f>'soust.uk.JMK př.č.2'!$O$57+'soust.uk.JMK př.č.2'!$P$57</f>
        <v>18571</v>
      </c>
      <c r="G100" s="335">
        <f>'soust.uk.JMK př.č.2'!$L$57</f>
        <v>372</v>
      </c>
      <c r="H100" s="336">
        <f t="shared" si="1"/>
        <v>38350</v>
      </c>
      <c r="I100" s="336">
        <f t="shared" si="2"/>
        <v>27925</v>
      </c>
      <c r="J100" s="336">
        <f t="shared" si="0"/>
        <v>21315</v>
      </c>
      <c r="K100" s="336">
        <f t="shared" si="3"/>
        <v>15399</v>
      </c>
      <c r="L100" s="336">
        <f t="shared" si="4"/>
        <v>10053</v>
      </c>
      <c r="M100" s="336">
        <f t="shared" si="5"/>
        <v>5544</v>
      </c>
      <c r="N100" s="328"/>
      <c r="O100" s="328"/>
      <c r="P100" s="328"/>
      <c r="Q100" s="328"/>
    </row>
    <row r="101" spans="1:17" x14ac:dyDescent="0.2">
      <c r="A101" s="337">
        <v>101</v>
      </c>
      <c r="B101" s="334">
        <v>17.37</v>
      </c>
      <c r="C101" s="334">
        <v>43.41</v>
      </c>
      <c r="D101" s="334">
        <v>31.62</v>
      </c>
      <c r="E101" s="335">
        <f>'soust.uk.JMK př.č.2'!$M$57+'soust.uk.JMK př.č.2'!$N$57</f>
        <v>30098</v>
      </c>
      <c r="F101" s="335">
        <f>'soust.uk.JMK př.č.2'!$O$57+'soust.uk.JMK př.č.2'!$P$57</f>
        <v>18571</v>
      </c>
      <c r="G101" s="335">
        <f>'soust.uk.JMK př.č.2'!$L$57</f>
        <v>372</v>
      </c>
      <c r="H101" s="336">
        <f t="shared" si="1"/>
        <v>38236</v>
      </c>
      <c r="I101" s="336">
        <f t="shared" si="2"/>
        <v>27841</v>
      </c>
      <c r="J101" s="336">
        <f t="shared" si="0"/>
        <v>21272</v>
      </c>
      <c r="K101" s="336">
        <f t="shared" si="3"/>
        <v>15368</v>
      </c>
      <c r="L101" s="336">
        <f t="shared" si="4"/>
        <v>10023</v>
      </c>
      <c r="M101" s="336">
        <f t="shared" si="5"/>
        <v>5532</v>
      </c>
      <c r="N101" s="328"/>
      <c r="O101" s="328"/>
      <c r="P101" s="328"/>
      <c r="Q101" s="328"/>
    </row>
    <row r="102" spans="1:17" x14ac:dyDescent="0.2">
      <c r="A102" s="337">
        <v>102</v>
      </c>
      <c r="B102" s="334">
        <v>17.43</v>
      </c>
      <c r="C102" s="334">
        <v>43.58</v>
      </c>
      <c r="D102" s="334">
        <v>31.62</v>
      </c>
      <c r="E102" s="335">
        <f>'soust.uk.JMK př.č.2'!$M$57+'soust.uk.JMK př.č.2'!$N$57</f>
        <v>30098</v>
      </c>
      <c r="F102" s="335">
        <f>'soust.uk.JMK př.č.2'!$O$57+'soust.uk.JMK př.č.2'!$P$57</f>
        <v>18571</v>
      </c>
      <c r="G102" s="335">
        <f>'soust.uk.JMK př.č.2'!$L$57</f>
        <v>372</v>
      </c>
      <c r="H102" s="336">
        <f t="shared" si="1"/>
        <v>38138</v>
      </c>
      <c r="I102" s="336">
        <f t="shared" si="2"/>
        <v>27769</v>
      </c>
      <c r="J102" s="336">
        <f t="shared" si="0"/>
        <v>21228</v>
      </c>
      <c r="K102" s="336">
        <f t="shared" si="3"/>
        <v>15335</v>
      </c>
      <c r="L102" s="336">
        <f t="shared" si="4"/>
        <v>9997</v>
      </c>
      <c r="M102" s="336">
        <f t="shared" si="5"/>
        <v>5521</v>
      </c>
      <c r="N102" s="328"/>
      <c r="O102" s="328"/>
      <c r="P102" s="328"/>
      <c r="Q102" s="328"/>
    </row>
    <row r="103" spans="1:17" x14ac:dyDescent="0.2">
      <c r="A103" s="337">
        <v>103</v>
      </c>
      <c r="B103" s="334">
        <v>17.489999999999998</v>
      </c>
      <c r="C103" s="334">
        <v>43.74</v>
      </c>
      <c r="D103" s="334">
        <v>31.62</v>
      </c>
      <c r="E103" s="335">
        <f>'soust.uk.JMK př.č.2'!$M$57+'soust.uk.JMK př.č.2'!$N$57</f>
        <v>30098</v>
      </c>
      <c r="F103" s="335">
        <f>'soust.uk.JMK př.č.2'!$O$57+'soust.uk.JMK př.č.2'!$P$57</f>
        <v>18571</v>
      </c>
      <c r="G103" s="335">
        <f>'soust.uk.JMK př.č.2'!$L$57</f>
        <v>372</v>
      </c>
      <c r="H103" s="336">
        <f t="shared" si="1"/>
        <v>38041</v>
      </c>
      <c r="I103" s="336">
        <f t="shared" si="2"/>
        <v>27698</v>
      </c>
      <c r="J103" s="336">
        <f t="shared" si="0"/>
        <v>21187</v>
      </c>
      <c r="K103" s="336">
        <f t="shared" si="3"/>
        <v>15305</v>
      </c>
      <c r="L103" s="336">
        <f t="shared" si="4"/>
        <v>9971</v>
      </c>
      <c r="M103" s="336">
        <f t="shared" si="5"/>
        <v>5510</v>
      </c>
      <c r="N103" s="328"/>
      <c r="O103" s="328"/>
      <c r="P103" s="328"/>
      <c r="Q103" s="328"/>
    </row>
    <row r="104" spans="1:17" x14ac:dyDescent="0.2">
      <c r="A104" s="337">
        <v>104</v>
      </c>
      <c r="B104" s="334">
        <v>17.559999999999999</v>
      </c>
      <c r="C104" s="334">
        <v>43.89</v>
      </c>
      <c r="D104" s="334">
        <v>31.62</v>
      </c>
      <c r="E104" s="335">
        <f>'soust.uk.JMK př.č.2'!$M$57+'soust.uk.JMK př.č.2'!$N$57</f>
        <v>30098</v>
      </c>
      <c r="F104" s="335">
        <f>'soust.uk.JMK př.č.2'!$O$57+'soust.uk.JMK př.č.2'!$P$57</f>
        <v>18571</v>
      </c>
      <c r="G104" s="335">
        <f>'soust.uk.JMK př.č.2'!$L$57</f>
        <v>372</v>
      </c>
      <c r="H104" s="336">
        <f t="shared" si="1"/>
        <v>37930</v>
      </c>
      <c r="I104" s="336">
        <f t="shared" si="2"/>
        <v>27616</v>
      </c>
      <c r="J104" s="336">
        <f t="shared" ref="J104:J167" si="6">SUM(K104,M104,G104)</f>
        <v>21149</v>
      </c>
      <c r="K104" s="336">
        <f t="shared" si="3"/>
        <v>15277</v>
      </c>
      <c r="L104" s="336">
        <f t="shared" si="4"/>
        <v>9942</v>
      </c>
      <c r="M104" s="336">
        <f t="shared" si="5"/>
        <v>5500</v>
      </c>
      <c r="N104" s="328"/>
      <c r="O104" s="328"/>
      <c r="P104" s="328"/>
      <c r="Q104" s="328"/>
    </row>
    <row r="105" spans="1:17" x14ac:dyDescent="0.2">
      <c r="A105" s="337">
        <v>105</v>
      </c>
      <c r="B105" s="334">
        <v>17.62</v>
      </c>
      <c r="C105" s="334">
        <v>44.05</v>
      </c>
      <c r="D105" s="334">
        <v>31.62</v>
      </c>
      <c r="E105" s="335">
        <f>'soust.uk.JMK př.č.2'!$M$57+'soust.uk.JMK př.č.2'!$N$57</f>
        <v>30098</v>
      </c>
      <c r="F105" s="335">
        <f>'soust.uk.JMK př.č.2'!$O$57+'soust.uk.JMK př.č.2'!$P$57</f>
        <v>18571</v>
      </c>
      <c r="G105" s="335">
        <f>'soust.uk.JMK př.č.2'!$L$57</f>
        <v>372</v>
      </c>
      <c r="H105" s="336">
        <f t="shared" ref="H105:H168" si="7">SUM(I105,L105,G105)</f>
        <v>37835</v>
      </c>
      <c r="I105" s="336">
        <f t="shared" ref="I105:I168" si="8">ROUND(1/B105*E105*12+1/D105*F105*12,0)</f>
        <v>27546</v>
      </c>
      <c r="J105" s="336">
        <f t="shared" si="6"/>
        <v>21108</v>
      </c>
      <c r="K105" s="336">
        <f t="shared" ref="K105:K168" si="9">ROUND(1/C105*E105*12+1/D105*F105*12,0)</f>
        <v>15247</v>
      </c>
      <c r="L105" s="336">
        <f t="shared" ref="L105:L168" si="10">ROUND((I105*36%),0)</f>
        <v>9917</v>
      </c>
      <c r="M105" s="336">
        <f t="shared" ref="M105:M168" si="11">ROUND((K105*36%),0)</f>
        <v>5489</v>
      </c>
      <c r="N105" s="328"/>
      <c r="O105" s="328"/>
      <c r="P105" s="328"/>
      <c r="Q105" s="328"/>
    </row>
    <row r="106" spans="1:17" x14ac:dyDescent="0.2">
      <c r="A106" s="337">
        <v>106</v>
      </c>
      <c r="B106" s="334">
        <v>17.68</v>
      </c>
      <c r="C106" s="334">
        <v>44.21</v>
      </c>
      <c r="D106" s="334">
        <v>31.62</v>
      </c>
      <c r="E106" s="335">
        <f>'soust.uk.JMK př.č.2'!$M$57+'soust.uk.JMK př.č.2'!$N$57</f>
        <v>30098</v>
      </c>
      <c r="F106" s="335">
        <f>'soust.uk.JMK př.č.2'!$O$57+'soust.uk.JMK př.č.2'!$P$57</f>
        <v>18571</v>
      </c>
      <c r="G106" s="335">
        <f>'soust.uk.JMK př.č.2'!$L$57</f>
        <v>372</v>
      </c>
      <c r="H106" s="336">
        <f t="shared" si="7"/>
        <v>37739</v>
      </c>
      <c r="I106" s="336">
        <f t="shared" si="8"/>
        <v>27476</v>
      </c>
      <c r="J106" s="336">
        <f t="shared" si="6"/>
        <v>21067</v>
      </c>
      <c r="K106" s="336">
        <f t="shared" si="9"/>
        <v>15217</v>
      </c>
      <c r="L106" s="336">
        <f t="shared" si="10"/>
        <v>9891</v>
      </c>
      <c r="M106" s="336">
        <f t="shared" si="11"/>
        <v>5478</v>
      </c>
      <c r="N106" s="328"/>
      <c r="O106" s="328"/>
      <c r="P106" s="328"/>
      <c r="Q106" s="328"/>
    </row>
    <row r="107" spans="1:17" x14ac:dyDescent="0.2">
      <c r="A107" s="337">
        <v>107</v>
      </c>
      <c r="B107" s="334">
        <v>17.739999999999998</v>
      </c>
      <c r="C107" s="334">
        <v>44.36</v>
      </c>
      <c r="D107" s="334">
        <v>31.62</v>
      </c>
      <c r="E107" s="335">
        <f>'soust.uk.JMK př.č.2'!$M$57+'soust.uk.JMK př.č.2'!$N$57</f>
        <v>30098</v>
      </c>
      <c r="F107" s="335">
        <f>'soust.uk.JMK př.č.2'!$O$57+'soust.uk.JMK př.č.2'!$P$57</f>
        <v>18571</v>
      </c>
      <c r="G107" s="335">
        <f>'soust.uk.JMK př.č.2'!$L$57</f>
        <v>372</v>
      </c>
      <c r="H107" s="336">
        <f t="shared" si="7"/>
        <v>37646</v>
      </c>
      <c r="I107" s="336">
        <f t="shared" si="8"/>
        <v>27407</v>
      </c>
      <c r="J107" s="336">
        <f t="shared" si="6"/>
        <v>21030</v>
      </c>
      <c r="K107" s="336">
        <f t="shared" si="9"/>
        <v>15190</v>
      </c>
      <c r="L107" s="336">
        <f t="shared" si="10"/>
        <v>9867</v>
      </c>
      <c r="M107" s="336">
        <f t="shared" si="11"/>
        <v>5468</v>
      </c>
      <c r="N107" s="328"/>
      <c r="O107" s="328"/>
      <c r="P107" s="328"/>
      <c r="Q107" s="328"/>
    </row>
    <row r="108" spans="1:17" x14ac:dyDescent="0.2">
      <c r="A108" s="337">
        <v>108</v>
      </c>
      <c r="B108" s="334">
        <v>17.809999999999999</v>
      </c>
      <c r="C108" s="334">
        <v>44.51</v>
      </c>
      <c r="D108" s="334">
        <v>31.62</v>
      </c>
      <c r="E108" s="335">
        <f>'soust.uk.JMK př.č.2'!$M$57+'soust.uk.JMK př.č.2'!$N$57</f>
        <v>30098</v>
      </c>
      <c r="F108" s="335">
        <f>'soust.uk.JMK př.č.2'!$O$57+'soust.uk.JMK př.č.2'!$P$57</f>
        <v>18571</v>
      </c>
      <c r="G108" s="335">
        <f>'soust.uk.JMK př.č.2'!$L$57</f>
        <v>372</v>
      </c>
      <c r="H108" s="336">
        <f t="shared" si="7"/>
        <v>37537</v>
      </c>
      <c r="I108" s="336">
        <f t="shared" si="8"/>
        <v>27327</v>
      </c>
      <c r="J108" s="336">
        <f t="shared" si="6"/>
        <v>20992</v>
      </c>
      <c r="K108" s="336">
        <f t="shared" si="9"/>
        <v>15162</v>
      </c>
      <c r="L108" s="336">
        <f t="shared" si="10"/>
        <v>9838</v>
      </c>
      <c r="M108" s="336">
        <f t="shared" si="11"/>
        <v>5458</v>
      </c>
      <c r="N108" s="328"/>
      <c r="O108" s="328"/>
      <c r="P108" s="328"/>
      <c r="Q108" s="328"/>
    </row>
    <row r="109" spans="1:17" x14ac:dyDescent="0.2">
      <c r="A109" s="337">
        <v>109</v>
      </c>
      <c r="B109" s="334">
        <v>17.87</v>
      </c>
      <c r="C109" s="334">
        <v>44.66</v>
      </c>
      <c r="D109" s="334">
        <v>31.62</v>
      </c>
      <c r="E109" s="335">
        <f>'soust.uk.JMK př.č.2'!$M$57+'soust.uk.JMK př.č.2'!$N$57</f>
        <v>30098</v>
      </c>
      <c r="F109" s="335">
        <f>'soust.uk.JMK př.č.2'!$O$57+'soust.uk.JMK př.č.2'!$P$57</f>
        <v>18571</v>
      </c>
      <c r="G109" s="335">
        <f>'soust.uk.JMK př.č.2'!$L$57</f>
        <v>372</v>
      </c>
      <c r="H109" s="336">
        <f t="shared" si="7"/>
        <v>37444</v>
      </c>
      <c r="I109" s="336">
        <f t="shared" si="8"/>
        <v>27259</v>
      </c>
      <c r="J109" s="336">
        <f t="shared" si="6"/>
        <v>20956</v>
      </c>
      <c r="K109" s="336">
        <f t="shared" si="9"/>
        <v>15135</v>
      </c>
      <c r="L109" s="336">
        <f t="shared" si="10"/>
        <v>9813</v>
      </c>
      <c r="M109" s="336">
        <f t="shared" si="11"/>
        <v>5449</v>
      </c>
      <c r="N109" s="328"/>
      <c r="O109" s="328"/>
      <c r="P109" s="328"/>
      <c r="Q109" s="328"/>
    </row>
    <row r="110" spans="1:17" x14ac:dyDescent="0.2">
      <c r="A110" s="337">
        <v>110</v>
      </c>
      <c r="B110" s="334">
        <v>17.93</v>
      </c>
      <c r="C110" s="334">
        <v>44.81</v>
      </c>
      <c r="D110" s="334">
        <v>31.62</v>
      </c>
      <c r="E110" s="335">
        <f>'soust.uk.JMK př.č.2'!$M$57+'soust.uk.JMK př.č.2'!$N$57</f>
        <v>30098</v>
      </c>
      <c r="F110" s="335">
        <f>'soust.uk.JMK př.č.2'!$O$57+'soust.uk.JMK př.č.2'!$P$57</f>
        <v>18571</v>
      </c>
      <c r="G110" s="335">
        <f>'soust.uk.JMK př.č.2'!$L$57</f>
        <v>372</v>
      </c>
      <c r="H110" s="336">
        <f t="shared" si="7"/>
        <v>37352</v>
      </c>
      <c r="I110" s="336">
        <f t="shared" si="8"/>
        <v>27191</v>
      </c>
      <c r="J110" s="336">
        <f t="shared" si="6"/>
        <v>20919</v>
      </c>
      <c r="K110" s="336">
        <f t="shared" si="9"/>
        <v>15108</v>
      </c>
      <c r="L110" s="336">
        <f t="shared" si="10"/>
        <v>9789</v>
      </c>
      <c r="M110" s="336">
        <f t="shared" si="11"/>
        <v>5439</v>
      </c>
      <c r="N110" s="328"/>
      <c r="O110" s="328"/>
      <c r="P110" s="328"/>
      <c r="Q110" s="328"/>
    </row>
    <row r="111" spans="1:17" x14ac:dyDescent="0.2">
      <c r="A111" s="337">
        <v>111</v>
      </c>
      <c r="B111" s="334">
        <v>17.989999999999998</v>
      </c>
      <c r="C111" s="334">
        <v>44.96</v>
      </c>
      <c r="D111" s="334">
        <v>31.62</v>
      </c>
      <c r="E111" s="335">
        <f>'soust.uk.JMK př.č.2'!$M$57+'soust.uk.JMK př.č.2'!$N$57</f>
        <v>30098</v>
      </c>
      <c r="F111" s="335">
        <f>'soust.uk.JMK př.č.2'!$O$57+'soust.uk.JMK př.č.2'!$P$57</f>
        <v>18571</v>
      </c>
      <c r="G111" s="335">
        <f>'soust.uk.JMK př.č.2'!$L$57</f>
        <v>372</v>
      </c>
      <c r="H111" s="336">
        <f t="shared" si="7"/>
        <v>37261</v>
      </c>
      <c r="I111" s="336">
        <f t="shared" si="8"/>
        <v>27124</v>
      </c>
      <c r="J111" s="336">
        <f t="shared" si="6"/>
        <v>20882</v>
      </c>
      <c r="K111" s="336">
        <f t="shared" si="9"/>
        <v>15081</v>
      </c>
      <c r="L111" s="336">
        <f t="shared" si="10"/>
        <v>9765</v>
      </c>
      <c r="M111" s="336">
        <f t="shared" si="11"/>
        <v>5429</v>
      </c>
      <c r="N111" s="328"/>
      <c r="O111" s="328"/>
      <c r="P111" s="328"/>
      <c r="Q111" s="328"/>
    </row>
    <row r="112" spans="1:17" x14ac:dyDescent="0.2">
      <c r="A112" s="337">
        <v>112</v>
      </c>
      <c r="B112" s="334">
        <v>18.04</v>
      </c>
      <c r="C112" s="334">
        <v>45.11</v>
      </c>
      <c r="D112" s="334">
        <v>31.62</v>
      </c>
      <c r="E112" s="335">
        <f>'soust.uk.JMK př.č.2'!$M$57+'soust.uk.JMK př.č.2'!$N$57</f>
        <v>30098</v>
      </c>
      <c r="F112" s="335">
        <f>'soust.uk.JMK př.č.2'!$O$57+'soust.uk.JMK př.č.2'!$P$57</f>
        <v>18571</v>
      </c>
      <c r="G112" s="335">
        <f>'soust.uk.JMK př.č.2'!$L$57</f>
        <v>372</v>
      </c>
      <c r="H112" s="336">
        <f t="shared" si="7"/>
        <v>37186</v>
      </c>
      <c r="I112" s="336">
        <f t="shared" si="8"/>
        <v>27069</v>
      </c>
      <c r="J112" s="336">
        <f t="shared" si="6"/>
        <v>20845</v>
      </c>
      <c r="K112" s="336">
        <f t="shared" si="9"/>
        <v>15054</v>
      </c>
      <c r="L112" s="336">
        <f t="shared" si="10"/>
        <v>9745</v>
      </c>
      <c r="M112" s="336">
        <f t="shared" si="11"/>
        <v>5419</v>
      </c>
      <c r="N112" s="328"/>
      <c r="O112" s="328"/>
      <c r="P112" s="328"/>
      <c r="Q112" s="328"/>
    </row>
    <row r="113" spans="1:17" x14ac:dyDescent="0.2">
      <c r="A113" s="337">
        <v>113</v>
      </c>
      <c r="B113" s="334">
        <v>18.100000000000001</v>
      </c>
      <c r="C113" s="334">
        <v>45.26</v>
      </c>
      <c r="D113" s="334">
        <v>31.62</v>
      </c>
      <c r="E113" s="335">
        <f>'soust.uk.JMK př.č.2'!$M$57+'soust.uk.JMK př.č.2'!$N$57</f>
        <v>30098</v>
      </c>
      <c r="F113" s="335">
        <f>'soust.uk.JMK př.č.2'!$O$57+'soust.uk.JMK př.č.2'!$P$57</f>
        <v>18571</v>
      </c>
      <c r="G113" s="335">
        <f>'soust.uk.JMK př.č.2'!$L$57</f>
        <v>372</v>
      </c>
      <c r="H113" s="336">
        <f t="shared" si="7"/>
        <v>37095</v>
      </c>
      <c r="I113" s="336">
        <f t="shared" si="8"/>
        <v>27002</v>
      </c>
      <c r="J113" s="336">
        <f t="shared" si="6"/>
        <v>20810</v>
      </c>
      <c r="K113" s="336">
        <f t="shared" si="9"/>
        <v>15028</v>
      </c>
      <c r="L113" s="336">
        <f t="shared" si="10"/>
        <v>9721</v>
      </c>
      <c r="M113" s="336">
        <f t="shared" si="11"/>
        <v>5410</v>
      </c>
      <c r="N113" s="328"/>
      <c r="O113" s="328"/>
      <c r="P113" s="328"/>
      <c r="Q113" s="328"/>
    </row>
    <row r="114" spans="1:17" x14ac:dyDescent="0.2">
      <c r="A114" s="337">
        <v>114</v>
      </c>
      <c r="B114" s="334">
        <v>18.16</v>
      </c>
      <c r="C114" s="334">
        <v>45.4</v>
      </c>
      <c r="D114" s="334">
        <v>31.62</v>
      </c>
      <c r="E114" s="335">
        <f>'soust.uk.JMK př.č.2'!$M$57+'soust.uk.JMK př.č.2'!$N$57</f>
        <v>30098</v>
      </c>
      <c r="F114" s="335">
        <f>'soust.uk.JMK př.č.2'!$O$57+'soust.uk.JMK př.č.2'!$P$57</f>
        <v>18571</v>
      </c>
      <c r="G114" s="335">
        <f>'soust.uk.JMK př.č.2'!$L$57</f>
        <v>372</v>
      </c>
      <c r="H114" s="336">
        <f t="shared" si="7"/>
        <v>37005</v>
      </c>
      <c r="I114" s="336">
        <f t="shared" si="8"/>
        <v>26936</v>
      </c>
      <c r="J114" s="336">
        <f t="shared" si="6"/>
        <v>20776</v>
      </c>
      <c r="K114" s="336">
        <f t="shared" si="9"/>
        <v>15003</v>
      </c>
      <c r="L114" s="336">
        <f t="shared" si="10"/>
        <v>9697</v>
      </c>
      <c r="M114" s="336">
        <f t="shared" si="11"/>
        <v>5401</v>
      </c>
      <c r="N114" s="328"/>
      <c r="O114" s="328"/>
      <c r="P114" s="328"/>
      <c r="Q114" s="328"/>
    </row>
    <row r="115" spans="1:17" x14ac:dyDescent="0.2">
      <c r="A115" s="337">
        <v>115</v>
      </c>
      <c r="B115" s="334">
        <v>18.22</v>
      </c>
      <c r="C115" s="334">
        <v>45.54</v>
      </c>
      <c r="D115" s="334">
        <v>31.62</v>
      </c>
      <c r="E115" s="335">
        <f>'soust.uk.JMK př.č.2'!$M$57+'soust.uk.JMK př.č.2'!$N$57</f>
        <v>30098</v>
      </c>
      <c r="F115" s="335">
        <f>'soust.uk.JMK př.č.2'!$O$57+'soust.uk.JMK př.č.2'!$P$57</f>
        <v>18571</v>
      </c>
      <c r="G115" s="335">
        <f>'soust.uk.JMK př.č.2'!$L$57</f>
        <v>372</v>
      </c>
      <c r="H115" s="336">
        <f t="shared" si="7"/>
        <v>36917</v>
      </c>
      <c r="I115" s="336">
        <f t="shared" si="8"/>
        <v>26871</v>
      </c>
      <c r="J115" s="336">
        <f t="shared" si="6"/>
        <v>20743</v>
      </c>
      <c r="K115" s="336">
        <f t="shared" si="9"/>
        <v>14979</v>
      </c>
      <c r="L115" s="336">
        <f t="shared" si="10"/>
        <v>9674</v>
      </c>
      <c r="M115" s="336">
        <f t="shared" si="11"/>
        <v>5392</v>
      </c>
      <c r="N115" s="328"/>
      <c r="O115" s="328"/>
      <c r="P115" s="328"/>
      <c r="Q115" s="328"/>
    </row>
    <row r="116" spans="1:17" x14ac:dyDescent="0.2">
      <c r="A116" s="337">
        <v>116</v>
      </c>
      <c r="B116" s="334">
        <v>18.27</v>
      </c>
      <c r="C116" s="334">
        <v>45.69</v>
      </c>
      <c r="D116" s="334">
        <v>31.62</v>
      </c>
      <c r="E116" s="335">
        <f>'soust.uk.JMK př.č.2'!$M$57+'soust.uk.JMK př.č.2'!$N$57</f>
        <v>30098</v>
      </c>
      <c r="F116" s="335">
        <f>'soust.uk.JMK př.č.2'!$O$57+'soust.uk.JMK př.č.2'!$P$57</f>
        <v>18571</v>
      </c>
      <c r="G116" s="335">
        <f>'soust.uk.JMK př.č.2'!$L$57</f>
        <v>372</v>
      </c>
      <c r="H116" s="336">
        <f t="shared" si="7"/>
        <v>36843</v>
      </c>
      <c r="I116" s="336">
        <f t="shared" si="8"/>
        <v>26817</v>
      </c>
      <c r="J116" s="336">
        <f t="shared" si="6"/>
        <v>20708</v>
      </c>
      <c r="K116" s="336">
        <f t="shared" si="9"/>
        <v>14953</v>
      </c>
      <c r="L116" s="336">
        <f t="shared" si="10"/>
        <v>9654</v>
      </c>
      <c r="M116" s="336">
        <f t="shared" si="11"/>
        <v>5383</v>
      </c>
      <c r="N116" s="328"/>
      <c r="O116" s="328"/>
      <c r="P116" s="328"/>
      <c r="Q116" s="328"/>
    </row>
    <row r="117" spans="1:17" x14ac:dyDescent="0.2">
      <c r="A117" s="337">
        <v>117</v>
      </c>
      <c r="B117" s="334">
        <v>18.329999999999998</v>
      </c>
      <c r="C117" s="334">
        <v>45.83</v>
      </c>
      <c r="D117" s="334">
        <v>31.62</v>
      </c>
      <c r="E117" s="335">
        <f>'soust.uk.JMK př.č.2'!$M$57+'soust.uk.JMK př.č.2'!$N$57</f>
        <v>30098</v>
      </c>
      <c r="F117" s="335">
        <f>'soust.uk.JMK př.č.2'!$O$57+'soust.uk.JMK př.č.2'!$P$57</f>
        <v>18571</v>
      </c>
      <c r="G117" s="335">
        <f>'soust.uk.JMK př.č.2'!$L$57</f>
        <v>372</v>
      </c>
      <c r="H117" s="336">
        <f t="shared" si="7"/>
        <v>36755</v>
      </c>
      <c r="I117" s="336">
        <f t="shared" si="8"/>
        <v>26752</v>
      </c>
      <c r="J117" s="336">
        <f t="shared" si="6"/>
        <v>20675</v>
      </c>
      <c r="K117" s="336">
        <f t="shared" si="9"/>
        <v>14929</v>
      </c>
      <c r="L117" s="336">
        <f t="shared" si="10"/>
        <v>9631</v>
      </c>
      <c r="M117" s="336">
        <f t="shared" si="11"/>
        <v>5374</v>
      </c>
      <c r="N117" s="328"/>
      <c r="O117" s="328"/>
      <c r="P117" s="328"/>
      <c r="Q117" s="328"/>
    </row>
    <row r="118" spans="1:17" x14ac:dyDescent="0.2">
      <c r="A118" s="337">
        <v>118</v>
      </c>
      <c r="B118" s="334">
        <v>18.39</v>
      </c>
      <c r="C118" s="334">
        <v>45.97</v>
      </c>
      <c r="D118" s="334">
        <v>31.62</v>
      </c>
      <c r="E118" s="335">
        <f>'soust.uk.JMK př.č.2'!$M$57+'soust.uk.JMK př.č.2'!$N$57</f>
        <v>30098</v>
      </c>
      <c r="F118" s="335">
        <f>'soust.uk.JMK př.č.2'!$O$57+'soust.uk.JMK př.č.2'!$P$57</f>
        <v>18571</v>
      </c>
      <c r="G118" s="335">
        <f>'soust.uk.JMK př.č.2'!$L$57</f>
        <v>372</v>
      </c>
      <c r="H118" s="336">
        <f t="shared" si="7"/>
        <v>36668</v>
      </c>
      <c r="I118" s="336">
        <f t="shared" si="8"/>
        <v>26688</v>
      </c>
      <c r="J118" s="336">
        <f t="shared" si="6"/>
        <v>20643</v>
      </c>
      <c r="K118" s="336">
        <f t="shared" si="9"/>
        <v>14905</v>
      </c>
      <c r="L118" s="336">
        <f t="shared" si="10"/>
        <v>9608</v>
      </c>
      <c r="M118" s="336">
        <f t="shared" si="11"/>
        <v>5366</v>
      </c>
      <c r="N118" s="328"/>
      <c r="O118" s="328"/>
      <c r="P118" s="328"/>
      <c r="Q118" s="328"/>
    </row>
    <row r="119" spans="1:17" x14ac:dyDescent="0.2">
      <c r="A119" s="337">
        <v>119</v>
      </c>
      <c r="B119" s="334">
        <v>18.440000000000001</v>
      </c>
      <c r="C119" s="334">
        <v>46.1</v>
      </c>
      <c r="D119" s="334">
        <v>31.62</v>
      </c>
      <c r="E119" s="335">
        <f>'soust.uk.JMK př.č.2'!$M$57+'soust.uk.JMK př.č.2'!$N$57</f>
        <v>30098</v>
      </c>
      <c r="F119" s="335">
        <f>'soust.uk.JMK př.č.2'!$O$57+'soust.uk.JMK př.č.2'!$P$57</f>
        <v>18571</v>
      </c>
      <c r="G119" s="335">
        <f>'soust.uk.JMK př.č.2'!$L$57</f>
        <v>372</v>
      </c>
      <c r="H119" s="336">
        <f t="shared" si="7"/>
        <v>36594</v>
      </c>
      <c r="I119" s="336">
        <f t="shared" si="8"/>
        <v>26634</v>
      </c>
      <c r="J119" s="336">
        <f t="shared" si="6"/>
        <v>20612</v>
      </c>
      <c r="K119" s="336">
        <f t="shared" si="9"/>
        <v>14882</v>
      </c>
      <c r="L119" s="336">
        <f t="shared" si="10"/>
        <v>9588</v>
      </c>
      <c r="M119" s="336">
        <f t="shared" si="11"/>
        <v>5358</v>
      </c>
      <c r="N119" s="328"/>
      <c r="O119" s="328"/>
      <c r="P119" s="328"/>
      <c r="Q119" s="328"/>
    </row>
    <row r="120" spans="1:17" x14ac:dyDescent="0.2">
      <c r="A120" s="337">
        <v>120</v>
      </c>
      <c r="B120" s="334">
        <v>18.5</v>
      </c>
      <c r="C120" s="334">
        <v>46.24</v>
      </c>
      <c r="D120" s="334">
        <v>31.62</v>
      </c>
      <c r="E120" s="335">
        <f>'soust.uk.JMK př.č.2'!$M$57+'soust.uk.JMK př.č.2'!$N$57</f>
        <v>30098</v>
      </c>
      <c r="F120" s="335">
        <f>'soust.uk.JMK př.č.2'!$O$57+'soust.uk.JMK př.č.2'!$P$57</f>
        <v>18571</v>
      </c>
      <c r="G120" s="335">
        <f>'soust.uk.JMK př.č.2'!$L$57</f>
        <v>372</v>
      </c>
      <c r="H120" s="336">
        <f t="shared" si="7"/>
        <v>36509</v>
      </c>
      <c r="I120" s="336">
        <f t="shared" si="8"/>
        <v>26571</v>
      </c>
      <c r="J120" s="336">
        <f t="shared" si="6"/>
        <v>20580</v>
      </c>
      <c r="K120" s="336">
        <f t="shared" si="9"/>
        <v>14859</v>
      </c>
      <c r="L120" s="336">
        <f t="shared" si="10"/>
        <v>9566</v>
      </c>
      <c r="M120" s="336">
        <f t="shared" si="11"/>
        <v>5349</v>
      </c>
      <c r="N120" s="328"/>
      <c r="O120" s="328"/>
      <c r="P120" s="328"/>
      <c r="Q120" s="328"/>
    </row>
    <row r="121" spans="1:17" x14ac:dyDescent="0.2">
      <c r="A121" s="337">
        <v>121</v>
      </c>
      <c r="B121" s="334">
        <v>18.55</v>
      </c>
      <c r="C121" s="334">
        <v>46.38</v>
      </c>
      <c r="D121" s="334">
        <v>31.62</v>
      </c>
      <c r="E121" s="335">
        <f>'soust.uk.JMK př.č.2'!$M$57+'soust.uk.JMK př.č.2'!$N$57</f>
        <v>30098</v>
      </c>
      <c r="F121" s="335">
        <f>'soust.uk.JMK př.č.2'!$O$57+'soust.uk.JMK př.č.2'!$P$57</f>
        <v>18571</v>
      </c>
      <c r="G121" s="335">
        <f>'soust.uk.JMK př.č.2'!$L$57</f>
        <v>372</v>
      </c>
      <c r="H121" s="336">
        <f t="shared" si="7"/>
        <v>36436</v>
      </c>
      <c r="I121" s="336">
        <f t="shared" si="8"/>
        <v>26518</v>
      </c>
      <c r="J121" s="336">
        <f t="shared" si="6"/>
        <v>20548</v>
      </c>
      <c r="K121" s="336">
        <f t="shared" si="9"/>
        <v>14835</v>
      </c>
      <c r="L121" s="336">
        <f t="shared" si="10"/>
        <v>9546</v>
      </c>
      <c r="M121" s="336">
        <f t="shared" si="11"/>
        <v>5341</v>
      </c>
      <c r="N121" s="328"/>
      <c r="O121" s="328"/>
      <c r="P121" s="328"/>
      <c r="Q121" s="328"/>
    </row>
    <row r="122" spans="1:17" x14ac:dyDescent="0.2">
      <c r="A122" s="337">
        <v>122</v>
      </c>
      <c r="B122" s="334">
        <v>18.600000000000001</v>
      </c>
      <c r="C122" s="334">
        <v>46.51</v>
      </c>
      <c r="D122" s="334">
        <v>31.62</v>
      </c>
      <c r="E122" s="335">
        <f>'soust.uk.JMK př.č.2'!$M$57+'soust.uk.JMK př.č.2'!$N$57</f>
        <v>30098</v>
      </c>
      <c r="F122" s="335">
        <f>'soust.uk.JMK př.č.2'!$O$57+'soust.uk.JMK př.č.2'!$P$57</f>
        <v>18571</v>
      </c>
      <c r="G122" s="335">
        <f>'soust.uk.JMK př.č.2'!$L$57</f>
        <v>372</v>
      </c>
      <c r="H122" s="336">
        <f t="shared" si="7"/>
        <v>36366</v>
      </c>
      <c r="I122" s="336">
        <f t="shared" si="8"/>
        <v>26466</v>
      </c>
      <c r="J122" s="336">
        <f t="shared" si="6"/>
        <v>20518</v>
      </c>
      <c r="K122" s="336">
        <f t="shared" si="9"/>
        <v>14813</v>
      </c>
      <c r="L122" s="336">
        <f t="shared" si="10"/>
        <v>9528</v>
      </c>
      <c r="M122" s="336">
        <f t="shared" si="11"/>
        <v>5333</v>
      </c>
      <c r="N122" s="328"/>
      <c r="O122" s="328"/>
      <c r="P122" s="328"/>
      <c r="Q122" s="328"/>
    </row>
    <row r="123" spans="1:17" x14ac:dyDescent="0.2">
      <c r="A123" s="337">
        <v>123</v>
      </c>
      <c r="B123" s="334">
        <v>18.66</v>
      </c>
      <c r="C123" s="334">
        <v>46.65</v>
      </c>
      <c r="D123" s="334">
        <v>31.62</v>
      </c>
      <c r="E123" s="335">
        <f>'soust.uk.JMK př.č.2'!$M$57+'soust.uk.JMK př.č.2'!$N$57</f>
        <v>30098</v>
      </c>
      <c r="F123" s="335">
        <f>'soust.uk.JMK př.č.2'!$O$57+'soust.uk.JMK př.č.2'!$P$57</f>
        <v>18571</v>
      </c>
      <c r="G123" s="335">
        <f>'soust.uk.JMK př.č.2'!$L$57</f>
        <v>372</v>
      </c>
      <c r="H123" s="336">
        <f t="shared" si="7"/>
        <v>36280</v>
      </c>
      <c r="I123" s="336">
        <f t="shared" si="8"/>
        <v>26403</v>
      </c>
      <c r="J123" s="336">
        <f t="shared" si="6"/>
        <v>20486</v>
      </c>
      <c r="K123" s="336">
        <f t="shared" si="9"/>
        <v>14790</v>
      </c>
      <c r="L123" s="336">
        <f t="shared" si="10"/>
        <v>9505</v>
      </c>
      <c r="M123" s="336">
        <f t="shared" si="11"/>
        <v>5324</v>
      </c>
      <c r="N123" s="328"/>
      <c r="O123" s="328"/>
      <c r="P123" s="328"/>
      <c r="Q123" s="328"/>
    </row>
    <row r="124" spans="1:17" x14ac:dyDescent="0.2">
      <c r="A124" s="337">
        <v>124</v>
      </c>
      <c r="B124" s="334">
        <v>18.71</v>
      </c>
      <c r="C124" s="334">
        <v>46.78</v>
      </c>
      <c r="D124" s="334">
        <v>31.62</v>
      </c>
      <c r="E124" s="335">
        <f>'soust.uk.JMK př.č.2'!$M$57+'soust.uk.JMK př.č.2'!$N$57</f>
        <v>30098</v>
      </c>
      <c r="F124" s="335">
        <f>'soust.uk.JMK př.č.2'!$O$57+'soust.uk.JMK př.č.2'!$P$57</f>
        <v>18571</v>
      </c>
      <c r="G124" s="335">
        <f>'soust.uk.JMK př.č.2'!$L$57</f>
        <v>372</v>
      </c>
      <c r="H124" s="336">
        <f t="shared" si="7"/>
        <v>36211</v>
      </c>
      <c r="I124" s="336">
        <f t="shared" si="8"/>
        <v>26352</v>
      </c>
      <c r="J124" s="336">
        <f t="shared" si="6"/>
        <v>20458</v>
      </c>
      <c r="K124" s="336">
        <f t="shared" si="9"/>
        <v>14769</v>
      </c>
      <c r="L124" s="336">
        <f t="shared" si="10"/>
        <v>9487</v>
      </c>
      <c r="M124" s="336">
        <f t="shared" si="11"/>
        <v>5317</v>
      </c>
      <c r="N124" s="328"/>
      <c r="O124" s="328"/>
      <c r="P124" s="328"/>
      <c r="Q124" s="328"/>
    </row>
    <row r="125" spans="1:17" x14ac:dyDescent="0.2">
      <c r="A125" s="337">
        <v>125</v>
      </c>
      <c r="B125" s="334">
        <v>18.760000000000002</v>
      </c>
      <c r="C125" s="334">
        <v>46.91</v>
      </c>
      <c r="D125" s="334">
        <v>31.62</v>
      </c>
      <c r="E125" s="335">
        <f>'soust.uk.JMK př.č.2'!$M$57+'soust.uk.JMK př.č.2'!$N$57</f>
        <v>30098</v>
      </c>
      <c r="F125" s="335">
        <f>'soust.uk.JMK př.č.2'!$O$57+'soust.uk.JMK př.č.2'!$P$57</f>
        <v>18571</v>
      </c>
      <c r="G125" s="335">
        <f>'soust.uk.JMK př.č.2'!$L$57</f>
        <v>372</v>
      </c>
      <c r="H125" s="336">
        <f t="shared" si="7"/>
        <v>36140</v>
      </c>
      <c r="I125" s="336">
        <f t="shared" si="8"/>
        <v>26300</v>
      </c>
      <c r="J125" s="336">
        <f t="shared" si="6"/>
        <v>20428</v>
      </c>
      <c r="K125" s="336">
        <f t="shared" si="9"/>
        <v>14747</v>
      </c>
      <c r="L125" s="336">
        <f t="shared" si="10"/>
        <v>9468</v>
      </c>
      <c r="M125" s="336">
        <f t="shared" si="11"/>
        <v>5309</v>
      </c>
      <c r="N125" s="328"/>
      <c r="O125" s="328"/>
      <c r="P125" s="328"/>
      <c r="Q125" s="328"/>
    </row>
    <row r="126" spans="1:17" x14ac:dyDescent="0.2">
      <c r="A126" s="337">
        <v>126</v>
      </c>
      <c r="B126" s="334">
        <v>18.82</v>
      </c>
      <c r="C126" s="334">
        <v>47.04</v>
      </c>
      <c r="D126" s="334">
        <v>31.62</v>
      </c>
      <c r="E126" s="335">
        <f>'soust.uk.JMK př.č.2'!$M$57+'soust.uk.JMK př.č.2'!$N$57</f>
        <v>30098</v>
      </c>
      <c r="F126" s="335">
        <f>'soust.uk.JMK př.č.2'!$O$57+'soust.uk.JMK př.č.2'!$P$57</f>
        <v>18571</v>
      </c>
      <c r="G126" s="335">
        <f>'soust.uk.JMK př.č.2'!$L$57</f>
        <v>372</v>
      </c>
      <c r="H126" s="336">
        <f t="shared" si="7"/>
        <v>36057</v>
      </c>
      <c r="I126" s="336">
        <f t="shared" si="8"/>
        <v>26239</v>
      </c>
      <c r="J126" s="336">
        <f t="shared" si="6"/>
        <v>20399</v>
      </c>
      <c r="K126" s="336">
        <f t="shared" si="9"/>
        <v>14726</v>
      </c>
      <c r="L126" s="336">
        <f t="shared" si="10"/>
        <v>9446</v>
      </c>
      <c r="M126" s="336">
        <f t="shared" si="11"/>
        <v>5301</v>
      </c>
      <c r="N126" s="328"/>
      <c r="O126" s="328"/>
      <c r="P126" s="328"/>
      <c r="Q126" s="328"/>
    </row>
    <row r="127" spans="1:17" x14ac:dyDescent="0.2">
      <c r="A127" s="337">
        <v>127</v>
      </c>
      <c r="B127" s="334">
        <v>18.87</v>
      </c>
      <c r="C127" s="334">
        <v>47.17</v>
      </c>
      <c r="D127" s="334">
        <v>31.62</v>
      </c>
      <c r="E127" s="335">
        <f>'soust.uk.JMK př.č.2'!$M$57+'soust.uk.JMK př.č.2'!$N$57</f>
        <v>30098</v>
      </c>
      <c r="F127" s="335">
        <f>'soust.uk.JMK př.č.2'!$O$57+'soust.uk.JMK př.č.2'!$P$57</f>
        <v>18571</v>
      </c>
      <c r="G127" s="335">
        <f>'soust.uk.JMK př.č.2'!$L$57</f>
        <v>372</v>
      </c>
      <c r="H127" s="336">
        <f t="shared" si="7"/>
        <v>35988</v>
      </c>
      <c r="I127" s="336">
        <f t="shared" si="8"/>
        <v>26188</v>
      </c>
      <c r="J127" s="336">
        <f t="shared" si="6"/>
        <v>20371</v>
      </c>
      <c r="K127" s="336">
        <f t="shared" si="9"/>
        <v>14705</v>
      </c>
      <c r="L127" s="336">
        <f t="shared" si="10"/>
        <v>9428</v>
      </c>
      <c r="M127" s="336">
        <f t="shared" si="11"/>
        <v>5294</v>
      </c>
      <c r="N127" s="328"/>
      <c r="O127" s="328"/>
      <c r="P127" s="328"/>
      <c r="Q127" s="328"/>
    </row>
    <row r="128" spans="1:17" x14ac:dyDescent="0.2">
      <c r="A128" s="337">
        <v>128</v>
      </c>
      <c r="B128" s="334">
        <v>18.920000000000002</v>
      </c>
      <c r="C128" s="334">
        <v>47.3</v>
      </c>
      <c r="D128" s="334">
        <v>31.62</v>
      </c>
      <c r="E128" s="335">
        <f>'soust.uk.JMK př.č.2'!$M$57+'soust.uk.JMK př.č.2'!$N$57</f>
        <v>30098</v>
      </c>
      <c r="F128" s="335">
        <f>'soust.uk.JMK př.č.2'!$O$57+'soust.uk.JMK př.č.2'!$P$57</f>
        <v>18571</v>
      </c>
      <c r="G128" s="335">
        <f>'soust.uk.JMK př.č.2'!$L$57</f>
        <v>372</v>
      </c>
      <c r="H128" s="336">
        <f t="shared" si="7"/>
        <v>35918</v>
      </c>
      <c r="I128" s="336">
        <f t="shared" si="8"/>
        <v>26137</v>
      </c>
      <c r="J128" s="336">
        <f t="shared" si="6"/>
        <v>20342</v>
      </c>
      <c r="K128" s="336">
        <f t="shared" si="9"/>
        <v>14684</v>
      </c>
      <c r="L128" s="336">
        <f t="shared" si="10"/>
        <v>9409</v>
      </c>
      <c r="M128" s="336">
        <f t="shared" si="11"/>
        <v>5286</v>
      </c>
      <c r="N128" s="328"/>
      <c r="O128" s="328"/>
      <c r="P128" s="328"/>
      <c r="Q128" s="328"/>
    </row>
    <row r="129" spans="1:17" x14ac:dyDescent="0.2">
      <c r="A129" s="337">
        <v>129</v>
      </c>
      <c r="B129" s="334">
        <v>18.97</v>
      </c>
      <c r="C129" s="334">
        <v>47.43</v>
      </c>
      <c r="D129" s="334">
        <v>31.62</v>
      </c>
      <c r="E129" s="335">
        <f>'soust.uk.JMK př.č.2'!$M$57+'soust.uk.JMK př.č.2'!$N$57</f>
        <v>30098</v>
      </c>
      <c r="F129" s="335">
        <f>'soust.uk.JMK př.č.2'!$O$57+'soust.uk.JMK př.č.2'!$P$57</f>
        <v>18571</v>
      </c>
      <c r="G129" s="335">
        <f>'soust.uk.JMK př.č.2'!$L$57</f>
        <v>372</v>
      </c>
      <c r="H129" s="336">
        <f t="shared" si="7"/>
        <v>35850</v>
      </c>
      <c r="I129" s="336">
        <f t="shared" si="8"/>
        <v>26087</v>
      </c>
      <c r="J129" s="336">
        <f t="shared" si="6"/>
        <v>20314</v>
      </c>
      <c r="K129" s="336">
        <f t="shared" si="9"/>
        <v>14663</v>
      </c>
      <c r="L129" s="336">
        <f t="shared" si="10"/>
        <v>9391</v>
      </c>
      <c r="M129" s="336">
        <f t="shared" si="11"/>
        <v>5279</v>
      </c>
      <c r="N129" s="328"/>
      <c r="O129" s="328"/>
      <c r="P129" s="328"/>
      <c r="Q129" s="328"/>
    </row>
    <row r="130" spans="1:17" x14ac:dyDescent="0.2">
      <c r="A130" s="337">
        <v>130</v>
      </c>
      <c r="B130" s="334">
        <v>19.02</v>
      </c>
      <c r="C130" s="334">
        <v>47.55</v>
      </c>
      <c r="D130" s="334">
        <v>31.62</v>
      </c>
      <c r="E130" s="335">
        <f>'soust.uk.JMK př.č.2'!$M$57+'soust.uk.JMK př.č.2'!$N$57</f>
        <v>30098</v>
      </c>
      <c r="F130" s="335">
        <f>'soust.uk.JMK př.č.2'!$O$57+'soust.uk.JMK př.č.2'!$P$57</f>
        <v>18571</v>
      </c>
      <c r="G130" s="335">
        <f>'soust.uk.JMK př.č.2'!$L$57</f>
        <v>372</v>
      </c>
      <c r="H130" s="336">
        <f t="shared" si="7"/>
        <v>35782</v>
      </c>
      <c r="I130" s="336">
        <f t="shared" si="8"/>
        <v>26037</v>
      </c>
      <c r="J130" s="336">
        <f t="shared" si="6"/>
        <v>20288</v>
      </c>
      <c r="K130" s="336">
        <f t="shared" si="9"/>
        <v>14644</v>
      </c>
      <c r="L130" s="336">
        <f t="shared" si="10"/>
        <v>9373</v>
      </c>
      <c r="M130" s="336">
        <f t="shared" si="11"/>
        <v>5272</v>
      </c>
      <c r="N130" s="328"/>
      <c r="O130" s="328"/>
      <c r="P130" s="328"/>
      <c r="Q130" s="328"/>
    </row>
    <row r="131" spans="1:17" x14ac:dyDescent="0.2">
      <c r="A131" s="337">
        <v>131</v>
      </c>
      <c r="B131" s="334">
        <v>19.07</v>
      </c>
      <c r="C131" s="334">
        <v>47.68</v>
      </c>
      <c r="D131" s="334">
        <v>31.62</v>
      </c>
      <c r="E131" s="335">
        <f>'soust.uk.JMK př.č.2'!$M$57+'soust.uk.JMK př.č.2'!$N$57</f>
        <v>30098</v>
      </c>
      <c r="F131" s="335">
        <f>'soust.uk.JMK př.č.2'!$O$57+'soust.uk.JMK př.č.2'!$P$57</f>
        <v>18571</v>
      </c>
      <c r="G131" s="335">
        <f>'soust.uk.JMK př.č.2'!$L$57</f>
        <v>372</v>
      </c>
      <c r="H131" s="336">
        <f t="shared" si="7"/>
        <v>35714</v>
      </c>
      <c r="I131" s="336">
        <f t="shared" si="8"/>
        <v>25987</v>
      </c>
      <c r="J131" s="336">
        <f t="shared" si="6"/>
        <v>20259</v>
      </c>
      <c r="K131" s="336">
        <f t="shared" si="9"/>
        <v>14623</v>
      </c>
      <c r="L131" s="336">
        <f t="shared" si="10"/>
        <v>9355</v>
      </c>
      <c r="M131" s="336">
        <f t="shared" si="11"/>
        <v>5264</v>
      </c>
      <c r="N131" s="328"/>
      <c r="O131" s="328"/>
      <c r="P131" s="328"/>
      <c r="Q131" s="328"/>
    </row>
    <row r="132" spans="1:17" x14ac:dyDescent="0.2">
      <c r="A132" s="337">
        <v>132</v>
      </c>
      <c r="B132" s="334">
        <v>19.12</v>
      </c>
      <c r="C132" s="334">
        <v>47.8</v>
      </c>
      <c r="D132" s="334">
        <v>31.62</v>
      </c>
      <c r="E132" s="335">
        <f>'soust.uk.JMK př.č.2'!$M$57+'soust.uk.JMK př.č.2'!$N$57</f>
        <v>30098</v>
      </c>
      <c r="F132" s="335">
        <f>'soust.uk.JMK př.č.2'!$O$57+'soust.uk.JMK př.č.2'!$P$57</f>
        <v>18571</v>
      </c>
      <c r="G132" s="335">
        <f>'soust.uk.JMK př.č.2'!$L$57</f>
        <v>372</v>
      </c>
      <c r="H132" s="336">
        <f t="shared" si="7"/>
        <v>35648</v>
      </c>
      <c r="I132" s="336">
        <f t="shared" si="8"/>
        <v>25938</v>
      </c>
      <c r="J132" s="336">
        <f t="shared" si="6"/>
        <v>20233</v>
      </c>
      <c r="K132" s="336">
        <f t="shared" si="9"/>
        <v>14604</v>
      </c>
      <c r="L132" s="336">
        <f t="shared" si="10"/>
        <v>9338</v>
      </c>
      <c r="M132" s="336">
        <f t="shared" si="11"/>
        <v>5257</v>
      </c>
      <c r="N132" s="328"/>
      <c r="O132" s="328"/>
      <c r="P132" s="328"/>
      <c r="Q132" s="328"/>
    </row>
    <row r="133" spans="1:17" x14ac:dyDescent="0.2">
      <c r="A133" s="337">
        <v>133</v>
      </c>
      <c r="B133" s="334">
        <v>19.170000000000002</v>
      </c>
      <c r="C133" s="334">
        <v>47.93</v>
      </c>
      <c r="D133" s="334">
        <v>31.62</v>
      </c>
      <c r="E133" s="335">
        <f>'soust.uk.JMK př.č.2'!$M$57+'soust.uk.JMK př.č.2'!$N$57</f>
        <v>30098</v>
      </c>
      <c r="F133" s="335">
        <f>'soust.uk.JMK př.č.2'!$O$57+'soust.uk.JMK př.č.2'!$P$57</f>
        <v>18571</v>
      </c>
      <c r="G133" s="335">
        <f>'soust.uk.JMK př.č.2'!$L$57</f>
        <v>372</v>
      </c>
      <c r="H133" s="336">
        <f t="shared" si="7"/>
        <v>35581</v>
      </c>
      <c r="I133" s="336">
        <f t="shared" si="8"/>
        <v>25889</v>
      </c>
      <c r="J133" s="336">
        <f t="shared" si="6"/>
        <v>20205</v>
      </c>
      <c r="K133" s="336">
        <f t="shared" si="9"/>
        <v>14583</v>
      </c>
      <c r="L133" s="336">
        <f t="shared" si="10"/>
        <v>9320</v>
      </c>
      <c r="M133" s="336">
        <f t="shared" si="11"/>
        <v>5250</v>
      </c>
      <c r="N133" s="328"/>
      <c r="O133" s="328"/>
      <c r="P133" s="328"/>
      <c r="Q133" s="328"/>
    </row>
    <row r="134" spans="1:17" x14ac:dyDescent="0.2">
      <c r="A134" s="337">
        <v>134</v>
      </c>
      <c r="B134" s="334">
        <v>19.22</v>
      </c>
      <c r="C134" s="334">
        <v>48.05</v>
      </c>
      <c r="D134" s="334">
        <v>31.62</v>
      </c>
      <c r="E134" s="335">
        <f>'soust.uk.JMK př.č.2'!$M$57+'soust.uk.JMK př.č.2'!$N$57</f>
        <v>30098</v>
      </c>
      <c r="F134" s="335">
        <f>'soust.uk.JMK př.č.2'!$O$57+'soust.uk.JMK př.č.2'!$P$57</f>
        <v>18571</v>
      </c>
      <c r="G134" s="335">
        <f>'soust.uk.JMK př.č.2'!$L$57</f>
        <v>372</v>
      </c>
      <c r="H134" s="336">
        <f t="shared" si="7"/>
        <v>35513</v>
      </c>
      <c r="I134" s="336">
        <f t="shared" si="8"/>
        <v>25839</v>
      </c>
      <c r="J134" s="336">
        <f t="shared" si="6"/>
        <v>20179</v>
      </c>
      <c r="K134" s="336">
        <f t="shared" si="9"/>
        <v>14564</v>
      </c>
      <c r="L134" s="336">
        <f t="shared" si="10"/>
        <v>9302</v>
      </c>
      <c r="M134" s="336">
        <f t="shared" si="11"/>
        <v>5243</v>
      </c>
      <c r="N134" s="328"/>
      <c r="O134" s="328"/>
      <c r="P134" s="328"/>
      <c r="Q134" s="328"/>
    </row>
    <row r="135" spans="1:17" x14ac:dyDescent="0.2">
      <c r="A135" s="337">
        <v>135</v>
      </c>
      <c r="B135" s="334">
        <v>19.27</v>
      </c>
      <c r="C135" s="334">
        <v>48.17</v>
      </c>
      <c r="D135" s="334">
        <v>31.62</v>
      </c>
      <c r="E135" s="335">
        <f>'soust.uk.JMK př.č.2'!$M$57+'soust.uk.JMK př.č.2'!$N$57</f>
        <v>30098</v>
      </c>
      <c r="F135" s="335">
        <f>'soust.uk.JMK př.č.2'!$O$57+'soust.uk.JMK př.č.2'!$P$57</f>
        <v>18571</v>
      </c>
      <c r="G135" s="335">
        <f>'soust.uk.JMK př.č.2'!$L$57</f>
        <v>372</v>
      </c>
      <c r="H135" s="336">
        <f t="shared" si="7"/>
        <v>35448</v>
      </c>
      <c r="I135" s="336">
        <f t="shared" si="8"/>
        <v>25791</v>
      </c>
      <c r="J135" s="336">
        <f t="shared" si="6"/>
        <v>20155</v>
      </c>
      <c r="K135" s="336">
        <f t="shared" si="9"/>
        <v>14546</v>
      </c>
      <c r="L135" s="336">
        <f t="shared" si="10"/>
        <v>9285</v>
      </c>
      <c r="M135" s="336">
        <f t="shared" si="11"/>
        <v>5237</v>
      </c>
      <c r="N135" s="328"/>
      <c r="O135" s="328"/>
      <c r="P135" s="328"/>
      <c r="Q135" s="328"/>
    </row>
    <row r="136" spans="1:17" x14ac:dyDescent="0.2">
      <c r="A136" s="337">
        <v>136</v>
      </c>
      <c r="B136" s="334">
        <v>19.32</v>
      </c>
      <c r="C136" s="334">
        <v>48.29</v>
      </c>
      <c r="D136" s="334">
        <v>31.62</v>
      </c>
      <c r="E136" s="335">
        <f>'soust.uk.JMK př.č.2'!$M$57+'soust.uk.JMK př.č.2'!$N$57</f>
        <v>30098</v>
      </c>
      <c r="F136" s="335">
        <f>'soust.uk.JMK př.č.2'!$O$57+'soust.uk.JMK př.č.2'!$P$57</f>
        <v>18571</v>
      </c>
      <c r="G136" s="335">
        <f>'soust.uk.JMK př.č.2'!$L$57</f>
        <v>372</v>
      </c>
      <c r="H136" s="336">
        <f t="shared" si="7"/>
        <v>35381</v>
      </c>
      <c r="I136" s="336">
        <f t="shared" si="8"/>
        <v>25742</v>
      </c>
      <c r="J136" s="336">
        <f t="shared" si="6"/>
        <v>20129</v>
      </c>
      <c r="K136" s="336">
        <f t="shared" si="9"/>
        <v>14527</v>
      </c>
      <c r="L136" s="336">
        <f t="shared" si="10"/>
        <v>9267</v>
      </c>
      <c r="M136" s="336">
        <f t="shared" si="11"/>
        <v>5230</v>
      </c>
      <c r="N136" s="328"/>
      <c r="O136" s="328"/>
      <c r="P136" s="328"/>
      <c r="Q136" s="328"/>
    </row>
    <row r="137" spans="1:17" x14ac:dyDescent="0.2">
      <c r="A137" s="337">
        <v>137</v>
      </c>
      <c r="B137" s="334">
        <v>19.37</v>
      </c>
      <c r="C137" s="334">
        <v>48.41</v>
      </c>
      <c r="D137" s="334">
        <v>31.62</v>
      </c>
      <c r="E137" s="335">
        <f>'soust.uk.JMK př.č.2'!$M$57+'soust.uk.JMK př.č.2'!$N$57</f>
        <v>30098</v>
      </c>
      <c r="F137" s="335">
        <f>'soust.uk.JMK př.č.2'!$O$57+'soust.uk.JMK př.č.2'!$P$57</f>
        <v>18571</v>
      </c>
      <c r="G137" s="335">
        <f>'soust.uk.JMK př.č.2'!$L$57</f>
        <v>372</v>
      </c>
      <c r="H137" s="336">
        <f t="shared" si="7"/>
        <v>35316</v>
      </c>
      <c r="I137" s="336">
        <f t="shared" si="8"/>
        <v>25694</v>
      </c>
      <c r="J137" s="336">
        <f t="shared" si="6"/>
        <v>20104</v>
      </c>
      <c r="K137" s="336">
        <f t="shared" si="9"/>
        <v>14509</v>
      </c>
      <c r="L137" s="336">
        <f t="shared" si="10"/>
        <v>9250</v>
      </c>
      <c r="M137" s="336">
        <f t="shared" si="11"/>
        <v>5223</v>
      </c>
      <c r="N137" s="328"/>
      <c r="O137" s="328"/>
      <c r="P137" s="328"/>
      <c r="Q137" s="328"/>
    </row>
    <row r="138" spans="1:17" x14ac:dyDescent="0.2">
      <c r="A138" s="337">
        <v>138</v>
      </c>
      <c r="B138" s="334">
        <v>19.41</v>
      </c>
      <c r="C138" s="334">
        <v>48.53</v>
      </c>
      <c r="D138" s="334">
        <v>31.62</v>
      </c>
      <c r="E138" s="335">
        <f>'soust.uk.JMK př.č.2'!$M$57+'soust.uk.JMK př.č.2'!$N$57</f>
        <v>30098</v>
      </c>
      <c r="F138" s="335">
        <f>'soust.uk.JMK př.č.2'!$O$57+'soust.uk.JMK př.č.2'!$P$57</f>
        <v>18571</v>
      </c>
      <c r="G138" s="335">
        <f>'soust.uk.JMK př.č.2'!$L$57</f>
        <v>372</v>
      </c>
      <c r="H138" s="336">
        <f t="shared" si="7"/>
        <v>35264</v>
      </c>
      <c r="I138" s="336">
        <f t="shared" si="8"/>
        <v>25656</v>
      </c>
      <c r="J138" s="336">
        <f t="shared" si="6"/>
        <v>20078</v>
      </c>
      <c r="K138" s="336">
        <f t="shared" si="9"/>
        <v>14490</v>
      </c>
      <c r="L138" s="336">
        <f t="shared" si="10"/>
        <v>9236</v>
      </c>
      <c r="M138" s="336">
        <f t="shared" si="11"/>
        <v>5216</v>
      </c>
      <c r="N138" s="328"/>
      <c r="O138" s="328"/>
      <c r="P138" s="328"/>
      <c r="Q138" s="328"/>
    </row>
    <row r="139" spans="1:17" x14ac:dyDescent="0.2">
      <c r="A139" s="337">
        <v>139</v>
      </c>
      <c r="B139" s="334">
        <v>19.46</v>
      </c>
      <c r="C139" s="334">
        <v>48.65</v>
      </c>
      <c r="D139" s="334">
        <v>31.62</v>
      </c>
      <c r="E139" s="335">
        <f>'soust.uk.JMK př.č.2'!$M$57+'soust.uk.JMK př.č.2'!$N$57</f>
        <v>30098</v>
      </c>
      <c r="F139" s="335">
        <f>'soust.uk.JMK př.č.2'!$O$57+'soust.uk.JMK př.č.2'!$P$57</f>
        <v>18571</v>
      </c>
      <c r="G139" s="335">
        <f>'soust.uk.JMK př.č.2'!$L$57</f>
        <v>372</v>
      </c>
      <c r="H139" s="336">
        <f t="shared" si="7"/>
        <v>35199</v>
      </c>
      <c r="I139" s="336">
        <f t="shared" si="8"/>
        <v>25608</v>
      </c>
      <c r="J139" s="336">
        <f t="shared" si="6"/>
        <v>20054</v>
      </c>
      <c r="K139" s="336">
        <f t="shared" si="9"/>
        <v>14472</v>
      </c>
      <c r="L139" s="336">
        <f t="shared" si="10"/>
        <v>9219</v>
      </c>
      <c r="M139" s="336">
        <f t="shared" si="11"/>
        <v>5210</v>
      </c>
      <c r="N139" s="328"/>
      <c r="O139" s="328"/>
      <c r="P139" s="328"/>
      <c r="Q139" s="328"/>
    </row>
    <row r="140" spans="1:17" x14ac:dyDescent="0.2">
      <c r="A140" s="337">
        <v>140</v>
      </c>
      <c r="B140" s="334">
        <v>19.510000000000002</v>
      </c>
      <c r="C140" s="334">
        <v>48.77</v>
      </c>
      <c r="D140" s="334">
        <v>31.62</v>
      </c>
      <c r="E140" s="335">
        <f>'soust.uk.JMK př.č.2'!$M$57+'soust.uk.JMK př.č.2'!$N$57</f>
        <v>30098</v>
      </c>
      <c r="F140" s="335">
        <f>'soust.uk.JMK př.č.2'!$O$57+'soust.uk.JMK př.č.2'!$P$57</f>
        <v>18571</v>
      </c>
      <c r="G140" s="335">
        <f>'soust.uk.JMK př.č.2'!$L$57</f>
        <v>372</v>
      </c>
      <c r="H140" s="336">
        <f t="shared" si="7"/>
        <v>35134</v>
      </c>
      <c r="I140" s="336">
        <f t="shared" si="8"/>
        <v>25560</v>
      </c>
      <c r="J140" s="336">
        <f t="shared" si="6"/>
        <v>20029</v>
      </c>
      <c r="K140" s="336">
        <f t="shared" si="9"/>
        <v>14454</v>
      </c>
      <c r="L140" s="336">
        <f t="shared" si="10"/>
        <v>9202</v>
      </c>
      <c r="M140" s="336">
        <f t="shared" si="11"/>
        <v>5203</v>
      </c>
      <c r="N140" s="328"/>
      <c r="O140" s="328"/>
      <c r="P140" s="328"/>
      <c r="Q140" s="328"/>
    </row>
    <row r="141" spans="1:17" x14ac:dyDescent="0.2">
      <c r="A141" s="337">
        <v>141</v>
      </c>
      <c r="B141" s="334">
        <v>19.55</v>
      </c>
      <c r="C141" s="334">
        <v>48.88</v>
      </c>
      <c r="D141" s="334">
        <v>31.62</v>
      </c>
      <c r="E141" s="335">
        <f>'soust.uk.JMK př.č.2'!$M$57+'soust.uk.JMK př.č.2'!$N$57</f>
        <v>30098</v>
      </c>
      <c r="F141" s="335">
        <f>'soust.uk.JMK př.č.2'!$O$57+'soust.uk.JMK př.č.2'!$P$57</f>
        <v>18571</v>
      </c>
      <c r="G141" s="335">
        <f>'soust.uk.JMK př.č.2'!$L$57</f>
        <v>372</v>
      </c>
      <c r="H141" s="336">
        <f t="shared" si="7"/>
        <v>35082</v>
      </c>
      <c r="I141" s="336">
        <f t="shared" si="8"/>
        <v>25522</v>
      </c>
      <c r="J141" s="336">
        <f t="shared" si="6"/>
        <v>20006</v>
      </c>
      <c r="K141" s="336">
        <f t="shared" si="9"/>
        <v>14437</v>
      </c>
      <c r="L141" s="336">
        <f t="shared" si="10"/>
        <v>9188</v>
      </c>
      <c r="M141" s="336">
        <f t="shared" si="11"/>
        <v>5197</v>
      </c>
      <c r="N141" s="328"/>
      <c r="O141" s="328"/>
      <c r="P141" s="328"/>
      <c r="Q141" s="328"/>
    </row>
    <row r="142" spans="1:17" x14ac:dyDescent="0.2">
      <c r="A142" s="337">
        <v>142</v>
      </c>
      <c r="B142" s="334">
        <v>19.600000000000001</v>
      </c>
      <c r="C142" s="334">
        <v>49</v>
      </c>
      <c r="D142" s="334">
        <v>31.62</v>
      </c>
      <c r="E142" s="335">
        <f>'soust.uk.JMK př.č.2'!$M$57+'soust.uk.JMK př.č.2'!$N$57</f>
        <v>30098</v>
      </c>
      <c r="F142" s="335">
        <f>'soust.uk.JMK př.č.2'!$O$57+'soust.uk.JMK př.č.2'!$P$57</f>
        <v>18571</v>
      </c>
      <c r="G142" s="335">
        <f>'soust.uk.JMK př.č.2'!$L$57</f>
        <v>372</v>
      </c>
      <c r="H142" s="336">
        <f t="shared" si="7"/>
        <v>35018</v>
      </c>
      <c r="I142" s="336">
        <f t="shared" si="8"/>
        <v>25475</v>
      </c>
      <c r="J142" s="336">
        <f t="shared" si="6"/>
        <v>19982</v>
      </c>
      <c r="K142" s="336">
        <f t="shared" si="9"/>
        <v>14419</v>
      </c>
      <c r="L142" s="336">
        <f t="shared" si="10"/>
        <v>9171</v>
      </c>
      <c r="M142" s="336">
        <f t="shared" si="11"/>
        <v>5191</v>
      </c>
      <c r="N142" s="328"/>
      <c r="O142" s="328"/>
      <c r="P142" s="328"/>
      <c r="Q142" s="328"/>
    </row>
    <row r="143" spans="1:17" x14ac:dyDescent="0.2">
      <c r="A143" s="337">
        <v>143</v>
      </c>
      <c r="B143" s="334">
        <v>19.649999999999999</v>
      </c>
      <c r="C143" s="334">
        <v>49.12</v>
      </c>
      <c r="D143" s="334">
        <v>31.62</v>
      </c>
      <c r="E143" s="335">
        <f>'soust.uk.JMK př.č.2'!$M$57+'soust.uk.JMK př.č.2'!$N$57</f>
        <v>30098</v>
      </c>
      <c r="F143" s="335">
        <f>'soust.uk.JMK př.č.2'!$O$57+'soust.uk.JMK př.č.2'!$P$57</f>
        <v>18571</v>
      </c>
      <c r="G143" s="335">
        <f>'soust.uk.JMK př.č.2'!$L$57</f>
        <v>372</v>
      </c>
      <c r="H143" s="336">
        <f t="shared" si="7"/>
        <v>34954</v>
      </c>
      <c r="I143" s="336">
        <f t="shared" si="8"/>
        <v>25428</v>
      </c>
      <c r="J143" s="336">
        <f t="shared" si="6"/>
        <v>19957</v>
      </c>
      <c r="K143" s="336">
        <f t="shared" si="9"/>
        <v>14401</v>
      </c>
      <c r="L143" s="336">
        <f t="shared" si="10"/>
        <v>9154</v>
      </c>
      <c r="M143" s="336">
        <f t="shared" si="11"/>
        <v>5184</v>
      </c>
      <c r="N143" s="328"/>
      <c r="O143" s="328"/>
      <c r="P143" s="328"/>
      <c r="Q143" s="328"/>
    </row>
    <row r="144" spans="1:17" x14ac:dyDescent="0.2">
      <c r="A144" s="337">
        <v>144</v>
      </c>
      <c r="B144" s="334">
        <v>19.690000000000001</v>
      </c>
      <c r="C144" s="334">
        <v>49.23</v>
      </c>
      <c r="D144" s="334">
        <v>31.62</v>
      </c>
      <c r="E144" s="335">
        <f>'soust.uk.JMK př.č.2'!$M$57+'soust.uk.JMK př.č.2'!$N$57</f>
        <v>30098</v>
      </c>
      <c r="F144" s="335">
        <f>'soust.uk.JMK př.č.2'!$O$57+'soust.uk.JMK př.č.2'!$P$57</f>
        <v>18571</v>
      </c>
      <c r="G144" s="335">
        <f>'soust.uk.JMK př.č.2'!$L$57</f>
        <v>372</v>
      </c>
      <c r="H144" s="336">
        <f t="shared" si="7"/>
        <v>34904</v>
      </c>
      <c r="I144" s="336">
        <f t="shared" si="8"/>
        <v>25391</v>
      </c>
      <c r="J144" s="336">
        <f t="shared" si="6"/>
        <v>19934</v>
      </c>
      <c r="K144" s="336">
        <f t="shared" si="9"/>
        <v>14384</v>
      </c>
      <c r="L144" s="336">
        <f t="shared" si="10"/>
        <v>9141</v>
      </c>
      <c r="M144" s="336">
        <f t="shared" si="11"/>
        <v>5178</v>
      </c>
      <c r="N144" s="328"/>
      <c r="O144" s="328"/>
      <c r="P144" s="328"/>
      <c r="Q144" s="328"/>
    </row>
    <row r="145" spans="1:17" x14ac:dyDescent="0.2">
      <c r="A145" s="337">
        <v>145</v>
      </c>
      <c r="B145" s="334">
        <v>19.739999999999998</v>
      </c>
      <c r="C145" s="334">
        <v>49.34</v>
      </c>
      <c r="D145" s="334">
        <v>31.62</v>
      </c>
      <c r="E145" s="335">
        <f>'soust.uk.JMK př.č.2'!$M$57+'soust.uk.JMK př.č.2'!$N$57</f>
        <v>30098</v>
      </c>
      <c r="F145" s="335">
        <f>'soust.uk.JMK př.č.2'!$O$57+'soust.uk.JMK př.č.2'!$P$57</f>
        <v>18571</v>
      </c>
      <c r="G145" s="335">
        <f>'soust.uk.JMK př.č.2'!$L$57</f>
        <v>372</v>
      </c>
      <c r="H145" s="336">
        <f t="shared" si="7"/>
        <v>34840</v>
      </c>
      <c r="I145" s="336">
        <f t="shared" si="8"/>
        <v>25344</v>
      </c>
      <c r="J145" s="336">
        <f t="shared" si="6"/>
        <v>19912</v>
      </c>
      <c r="K145" s="336">
        <f t="shared" si="9"/>
        <v>14368</v>
      </c>
      <c r="L145" s="336">
        <f t="shared" si="10"/>
        <v>9124</v>
      </c>
      <c r="M145" s="336">
        <f t="shared" si="11"/>
        <v>5172</v>
      </c>
      <c r="N145" s="328"/>
      <c r="O145" s="328"/>
      <c r="P145" s="328"/>
      <c r="Q145" s="328"/>
    </row>
    <row r="146" spans="1:17" x14ac:dyDescent="0.2">
      <c r="A146" s="337">
        <v>146</v>
      </c>
      <c r="B146" s="334">
        <v>19.78</v>
      </c>
      <c r="C146" s="334">
        <v>49.46</v>
      </c>
      <c r="D146" s="334">
        <v>31.62</v>
      </c>
      <c r="E146" s="335">
        <f>'soust.uk.JMK př.č.2'!$M$57+'soust.uk.JMK př.č.2'!$N$57</f>
        <v>30098</v>
      </c>
      <c r="F146" s="335">
        <f>'soust.uk.JMK př.č.2'!$O$57+'soust.uk.JMK př.č.2'!$P$57</f>
        <v>18571</v>
      </c>
      <c r="G146" s="335">
        <f>'soust.uk.JMK př.č.2'!$L$57</f>
        <v>372</v>
      </c>
      <c r="H146" s="336">
        <f t="shared" si="7"/>
        <v>34790</v>
      </c>
      <c r="I146" s="336">
        <f t="shared" si="8"/>
        <v>25307</v>
      </c>
      <c r="J146" s="336">
        <f t="shared" si="6"/>
        <v>19888</v>
      </c>
      <c r="K146" s="336">
        <f t="shared" si="9"/>
        <v>14350</v>
      </c>
      <c r="L146" s="336">
        <f t="shared" si="10"/>
        <v>9111</v>
      </c>
      <c r="M146" s="336">
        <f t="shared" si="11"/>
        <v>5166</v>
      </c>
      <c r="N146" s="328"/>
      <c r="O146" s="328"/>
      <c r="P146" s="328"/>
      <c r="Q146" s="328"/>
    </row>
    <row r="147" spans="1:17" x14ac:dyDescent="0.2">
      <c r="A147" s="337">
        <v>147</v>
      </c>
      <c r="B147" s="334">
        <v>19.829999999999998</v>
      </c>
      <c r="C147" s="334">
        <v>49.57</v>
      </c>
      <c r="D147" s="334">
        <v>31.62</v>
      </c>
      <c r="E147" s="335">
        <f>'soust.uk.JMK př.č.2'!$M$57+'soust.uk.JMK př.č.2'!$N$57</f>
        <v>30098</v>
      </c>
      <c r="F147" s="335">
        <f>'soust.uk.JMK př.č.2'!$O$57+'soust.uk.JMK př.č.2'!$P$57</f>
        <v>18571</v>
      </c>
      <c r="G147" s="335">
        <f>'soust.uk.JMK př.č.2'!$L$57</f>
        <v>372</v>
      </c>
      <c r="H147" s="336">
        <f t="shared" si="7"/>
        <v>34727</v>
      </c>
      <c r="I147" s="336">
        <f t="shared" si="8"/>
        <v>25261</v>
      </c>
      <c r="J147" s="336">
        <f t="shared" si="6"/>
        <v>19866</v>
      </c>
      <c r="K147" s="336">
        <f t="shared" si="9"/>
        <v>14334</v>
      </c>
      <c r="L147" s="336">
        <f t="shared" si="10"/>
        <v>9094</v>
      </c>
      <c r="M147" s="336">
        <f t="shared" si="11"/>
        <v>5160</v>
      </c>
      <c r="N147" s="328"/>
      <c r="O147" s="328"/>
      <c r="P147" s="328"/>
      <c r="Q147" s="328"/>
    </row>
    <row r="148" spans="1:17" x14ac:dyDescent="0.2">
      <c r="A148" s="337">
        <v>148</v>
      </c>
      <c r="B148" s="334">
        <v>19.87</v>
      </c>
      <c r="C148" s="334">
        <v>49.68</v>
      </c>
      <c r="D148" s="334">
        <v>31.62</v>
      </c>
      <c r="E148" s="335">
        <f>'soust.uk.JMK př.č.2'!$M$57+'soust.uk.JMK př.č.2'!$N$57</f>
        <v>30098</v>
      </c>
      <c r="F148" s="335">
        <f>'soust.uk.JMK př.č.2'!$O$57+'soust.uk.JMK př.č.2'!$P$57</f>
        <v>18571</v>
      </c>
      <c r="G148" s="335">
        <f>'soust.uk.JMK př.č.2'!$L$57</f>
        <v>372</v>
      </c>
      <c r="H148" s="336">
        <f t="shared" si="7"/>
        <v>34678</v>
      </c>
      <c r="I148" s="336">
        <f t="shared" si="8"/>
        <v>25225</v>
      </c>
      <c r="J148" s="336">
        <f t="shared" si="6"/>
        <v>19844</v>
      </c>
      <c r="K148" s="336">
        <f t="shared" si="9"/>
        <v>14318</v>
      </c>
      <c r="L148" s="336">
        <f t="shared" si="10"/>
        <v>9081</v>
      </c>
      <c r="M148" s="336">
        <f t="shared" si="11"/>
        <v>5154</v>
      </c>
      <c r="N148" s="328"/>
      <c r="O148" s="328"/>
      <c r="P148" s="328"/>
      <c r="Q148" s="328"/>
    </row>
    <row r="149" spans="1:17" x14ac:dyDescent="0.2">
      <c r="A149" s="337">
        <v>149</v>
      </c>
      <c r="B149" s="334">
        <v>19.920000000000002</v>
      </c>
      <c r="C149" s="334">
        <v>49.79</v>
      </c>
      <c r="D149" s="334">
        <v>31.62</v>
      </c>
      <c r="E149" s="335">
        <f>'soust.uk.JMK př.č.2'!$M$57+'soust.uk.JMK př.č.2'!$N$57</f>
        <v>30098</v>
      </c>
      <c r="F149" s="335">
        <f>'soust.uk.JMK př.č.2'!$O$57+'soust.uk.JMK př.č.2'!$P$57</f>
        <v>18571</v>
      </c>
      <c r="G149" s="335">
        <f>'soust.uk.JMK př.č.2'!$L$57</f>
        <v>372</v>
      </c>
      <c r="H149" s="336">
        <f t="shared" si="7"/>
        <v>34615</v>
      </c>
      <c r="I149" s="336">
        <f t="shared" si="8"/>
        <v>25179</v>
      </c>
      <c r="J149" s="336">
        <f t="shared" si="6"/>
        <v>19823</v>
      </c>
      <c r="K149" s="336">
        <f t="shared" si="9"/>
        <v>14302</v>
      </c>
      <c r="L149" s="336">
        <f t="shared" si="10"/>
        <v>9064</v>
      </c>
      <c r="M149" s="336">
        <f t="shared" si="11"/>
        <v>5149</v>
      </c>
      <c r="N149" s="328"/>
      <c r="O149" s="328"/>
      <c r="P149" s="328"/>
      <c r="Q149" s="328"/>
    </row>
    <row r="150" spans="1:17" x14ac:dyDescent="0.2">
      <c r="A150" s="337">
        <v>150</v>
      </c>
      <c r="B150" s="334">
        <v>19.96</v>
      </c>
      <c r="C150" s="334">
        <v>49.9</v>
      </c>
      <c r="D150" s="334">
        <v>31.62</v>
      </c>
      <c r="E150" s="335">
        <f>'soust.uk.JMK př.č.2'!$M$57+'soust.uk.JMK př.č.2'!$N$57</f>
        <v>30098</v>
      </c>
      <c r="F150" s="335">
        <f>'soust.uk.JMK př.č.2'!$O$57+'soust.uk.JMK př.č.2'!$P$57</f>
        <v>18571</v>
      </c>
      <c r="G150" s="335">
        <f>'soust.uk.JMK př.č.2'!$L$57</f>
        <v>372</v>
      </c>
      <c r="H150" s="336">
        <f t="shared" si="7"/>
        <v>34566</v>
      </c>
      <c r="I150" s="336">
        <f t="shared" si="8"/>
        <v>25143</v>
      </c>
      <c r="J150" s="336">
        <f t="shared" si="6"/>
        <v>19801</v>
      </c>
      <c r="K150" s="336">
        <f t="shared" si="9"/>
        <v>14286</v>
      </c>
      <c r="L150" s="336">
        <f t="shared" si="10"/>
        <v>9051</v>
      </c>
      <c r="M150" s="336">
        <f t="shared" si="11"/>
        <v>5143</v>
      </c>
      <c r="N150" s="328"/>
      <c r="O150" s="328"/>
      <c r="P150" s="328"/>
      <c r="Q150" s="328"/>
    </row>
    <row r="151" spans="1:17" x14ac:dyDescent="0.2">
      <c r="A151" s="337">
        <v>151</v>
      </c>
      <c r="B151" s="334">
        <v>20</v>
      </c>
      <c r="C151" s="334">
        <v>50.01</v>
      </c>
      <c r="D151" s="334">
        <v>31.62</v>
      </c>
      <c r="E151" s="335">
        <f>'soust.uk.JMK př.č.2'!$M$57+'soust.uk.JMK př.č.2'!$N$57</f>
        <v>30098</v>
      </c>
      <c r="F151" s="335">
        <f>'soust.uk.JMK př.č.2'!$O$57+'soust.uk.JMK př.č.2'!$P$57</f>
        <v>18571</v>
      </c>
      <c r="G151" s="335">
        <f>'soust.uk.JMK př.č.2'!$L$57</f>
        <v>372</v>
      </c>
      <c r="H151" s="336">
        <f t="shared" si="7"/>
        <v>34518</v>
      </c>
      <c r="I151" s="336">
        <f t="shared" si="8"/>
        <v>25107</v>
      </c>
      <c r="J151" s="336">
        <f t="shared" si="6"/>
        <v>19779</v>
      </c>
      <c r="K151" s="336">
        <f t="shared" si="9"/>
        <v>14270</v>
      </c>
      <c r="L151" s="336">
        <f t="shared" si="10"/>
        <v>9039</v>
      </c>
      <c r="M151" s="336">
        <f t="shared" si="11"/>
        <v>5137</v>
      </c>
      <c r="N151" s="328"/>
      <c r="O151" s="328"/>
      <c r="P151" s="328"/>
      <c r="Q151" s="328"/>
    </row>
    <row r="152" spans="1:17" x14ac:dyDescent="0.2">
      <c r="A152" s="337">
        <v>152</v>
      </c>
      <c r="B152" s="334">
        <v>20.05</v>
      </c>
      <c r="C152" s="334">
        <v>50.12</v>
      </c>
      <c r="D152" s="334">
        <v>31.62</v>
      </c>
      <c r="E152" s="335">
        <f>'soust.uk.JMK př.č.2'!$M$57+'soust.uk.JMK př.č.2'!$N$57</f>
        <v>30098</v>
      </c>
      <c r="F152" s="335">
        <f>'soust.uk.JMK př.č.2'!$O$57+'soust.uk.JMK př.č.2'!$P$57</f>
        <v>18571</v>
      </c>
      <c r="G152" s="335">
        <f>'soust.uk.JMK př.č.2'!$L$57</f>
        <v>372</v>
      </c>
      <c r="H152" s="336">
        <f t="shared" si="7"/>
        <v>34456</v>
      </c>
      <c r="I152" s="336">
        <f t="shared" si="8"/>
        <v>25062</v>
      </c>
      <c r="J152" s="336">
        <f t="shared" si="6"/>
        <v>19757</v>
      </c>
      <c r="K152" s="336">
        <f t="shared" si="9"/>
        <v>14254</v>
      </c>
      <c r="L152" s="336">
        <f t="shared" si="10"/>
        <v>9022</v>
      </c>
      <c r="M152" s="336">
        <f t="shared" si="11"/>
        <v>5131</v>
      </c>
      <c r="N152" s="328"/>
      <c r="O152" s="328"/>
      <c r="P152" s="328"/>
      <c r="Q152" s="328"/>
    </row>
    <row r="153" spans="1:17" x14ac:dyDescent="0.2">
      <c r="A153" s="337">
        <v>153</v>
      </c>
      <c r="B153" s="334">
        <v>20.09</v>
      </c>
      <c r="C153" s="334">
        <v>50.22</v>
      </c>
      <c r="D153" s="334">
        <v>31.62</v>
      </c>
      <c r="E153" s="335">
        <f>'soust.uk.JMK př.č.2'!$M$57+'soust.uk.JMK př.č.2'!$N$57</f>
        <v>30098</v>
      </c>
      <c r="F153" s="335">
        <f>'soust.uk.JMK př.č.2'!$O$57+'soust.uk.JMK př.č.2'!$P$57</f>
        <v>18571</v>
      </c>
      <c r="G153" s="335">
        <f>'soust.uk.JMK př.č.2'!$L$57</f>
        <v>372</v>
      </c>
      <c r="H153" s="336">
        <f t="shared" si="7"/>
        <v>34407</v>
      </c>
      <c r="I153" s="336">
        <f t="shared" si="8"/>
        <v>25026</v>
      </c>
      <c r="J153" s="336">
        <f t="shared" si="6"/>
        <v>19738</v>
      </c>
      <c r="K153" s="336">
        <f t="shared" si="9"/>
        <v>14240</v>
      </c>
      <c r="L153" s="336">
        <f t="shared" si="10"/>
        <v>9009</v>
      </c>
      <c r="M153" s="336">
        <f t="shared" si="11"/>
        <v>5126</v>
      </c>
      <c r="N153" s="328"/>
      <c r="O153" s="328"/>
      <c r="P153" s="328"/>
      <c r="Q153" s="328"/>
    </row>
    <row r="154" spans="1:17" x14ac:dyDescent="0.2">
      <c r="A154" s="337">
        <v>154</v>
      </c>
      <c r="B154" s="334">
        <v>20.13</v>
      </c>
      <c r="C154" s="334">
        <v>50.33</v>
      </c>
      <c r="D154" s="334">
        <v>31.62</v>
      </c>
      <c r="E154" s="335">
        <f>'soust.uk.JMK př.č.2'!$M$57+'soust.uk.JMK př.č.2'!$N$57</f>
        <v>30098</v>
      </c>
      <c r="F154" s="335">
        <f>'soust.uk.JMK př.č.2'!$O$57+'soust.uk.JMK př.č.2'!$P$57</f>
        <v>18571</v>
      </c>
      <c r="G154" s="335">
        <f>'soust.uk.JMK př.č.2'!$L$57</f>
        <v>372</v>
      </c>
      <c r="H154" s="336">
        <f t="shared" si="7"/>
        <v>34358</v>
      </c>
      <c r="I154" s="336">
        <f t="shared" si="8"/>
        <v>24990</v>
      </c>
      <c r="J154" s="336">
        <f t="shared" si="6"/>
        <v>19717</v>
      </c>
      <c r="K154" s="336">
        <f t="shared" si="9"/>
        <v>14224</v>
      </c>
      <c r="L154" s="336">
        <f t="shared" si="10"/>
        <v>8996</v>
      </c>
      <c r="M154" s="336">
        <f t="shared" si="11"/>
        <v>5121</v>
      </c>
      <c r="N154" s="328"/>
      <c r="O154" s="328"/>
      <c r="P154" s="328"/>
      <c r="Q154" s="328"/>
    </row>
    <row r="155" spans="1:17" x14ac:dyDescent="0.2">
      <c r="A155" s="337">
        <v>155</v>
      </c>
      <c r="B155" s="334">
        <v>20.170000000000002</v>
      </c>
      <c r="C155" s="334">
        <v>50.44</v>
      </c>
      <c r="D155" s="334">
        <v>31.62</v>
      </c>
      <c r="E155" s="335">
        <f>'soust.uk.JMK př.č.2'!$M$57+'soust.uk.JMK př.č.2'!$N$57</f>
        <v>30098</v>
      </c>
      <c r="F155" s="335">
        <f>'soust.uk.JMK př.č.2'!$O$57+'soust.uk.JMK př.č.2'!$P$57</f>
        <v>18571</v>
      </c>
      <c r="G155" s="335">
        <f>'soust.uk.JMK př.č.2'!$L$57</f>
        <v>372</v>
      </c>
      <c r="H155" s="336">
        <f t="shared" si="7"/>
        <v>34309</v>
      </c>
      <c r="I155" s="336">
        <f t="shared" si="8"/>
        <v>24954</v>
      </c>
      <c r="J155" s="336">
        <f t="shared" si="6"/>
        <v>19695</v>
      </c>
      <c r="K155" s="336">
        <f t="shared" si="9"/>
        <v>14208</v>
      </c>
      <c r="L155" s="336">
        <f t="shared" si="10"/>
        <v>8983</v>
      </c>
      <c r="M155" s="336">
        <f t="shared" si="11"/>
        <v>5115</v>
      </c>
      <c r="N155" s="328"/>
      <c r="O155" s="328"/>
      <c r="P155" s="328"/>
      <c r="Q155" s="328"/>
    </row>
    <row r="156" spans="1:17" x14ac:dyDescent="0.2">
      <c r="A156" s="337">
        <v>156</v>
      </c>
      <c r="B156" s="334">
        <v>20.22</v>
      </c>
      <c r="C156" s="334">
        <v>50.54</v>
      </c>
      <c r="D156" s="334">
        <v>31.62</v>
      </c>
      <c r="E156" s="335">
        <f>'soust.uk.JMK př.č.2'!$M$57+'soust.uk.JMK př.č.2'!$N$57</f>
        <v>30098</v>
      </c>
      <c r="F156" s="335">
        <f>'soust.uk.JMK př.č.2'!$O$57+'soust.uk.JMK př.č.2'!$P$57</f>
        <v>18571</v>
      </c>
      <c r="G156" s="335">
        <f>'soust.uk.JMK př.č.2'!$L$57</f>
        <v>372</v>
      </c>
      <c r="H156" s="336">
        <f t="shared" si="7"/>
        <v>34250</v>
      </c>
      <c r="I156" s="336">
        <f t="shared" si="8"/>
        <v>24910</v>
      </c>
      <c r="J156" s="336">
        <f t="shared" si="6"/>
        <v>19676</v>
      </c>
      <c r="K156" s="336">
        <f t="shared" si="9"/>
        <v>14194</v>
      </c>
      <c r="L156" s="336">
        <f t="shared" si="10"/>
        <v>8968</v>
      </c>
      <c r="M156" s="336">
        <f t="shared" si="11"/>
        <v>5110</v>
      </c>
      <c r="N156" s="328"/>
      <c r="O156" s="328"/>
      <c r="P156" s="328"/>
      <c r="Q156" s="328"/>
    </row>
    <row r="157" spans="1:17" x14ac:dyDescent="0.2">
      <c r="A157" s="337">
        <v>157</v>
      </c>
      <c r="B157" s="334">
        <v>20.260000000000002</v>
      </c>
      <c r="C157" s="334">
        <v>50.65</v>
      </c>
      <c r="D157" s="334">
        <v>31.62</v>
      </c>
      <c r="E157" s="335">
        <f>'soust.uk.JMK př.č.2'!$M$57+'soust.uk.JMK př.č.2'!$N$57</f>
        <v>30098</v>
      </c>
      <c r="F157" s="335">
        <f>'soust.uk.JMK př.č.2'!$O$57+'soust.uk.JMK př.č.2'!$P$57</f>
        <v>18571</v>
      </c>
      <c r="G157" s="335">
        <f>'soust.uk.JMK př.č.2'!$L$57</f>
        <v>372</v>
      </c>
      <c r="H157" s="336">
        <f t="shared" si="7"/>
        <v>34202</v>
      </c>
      <c r="I157" s="336">
        <f t="shared" si="8"/>
        <v>24875</v>
      </c>
      <c r="J157" s="336">
        <f t="shared" si="6"/>
        <v>19655</v>
      </c>
      <c r="K157" s="336">
        <f t="shared" si="9"/>
        <v>14179</v>
      </c>
      <c r="L157" s="336">
        <f t="shared" si="10"/>
        <v>8955</v>
      </c>
      <c r="M157" s="336">
        <f t="shared" si="11"/>
        <v>5104</v>
      </c>
      <c r="N157" s="328"/>
      <c r="O157" s="328"/>
      <c r="P157" s="328"/>
      <c r="Q157" s="328"/>
    </row>
    <row r="158" spans="1:17" x14ac:dyDescent="0.2">
      <c r="A158" s="337">
        <v>158</v>
      </c>
      <c r="B158" s="334">
        <v>20.3</v>
      </c>
      <c r="C158" s="334">
        <v>50.75</v>
      </c>
      <c r="D158" s="334">
        <v>31.62</v>
      </c>
      <c r="E158" s="335">
        <f>'soust.uk.JMK př.č.2'!$M$57+'soust.uk.JMK př.č.2'!$N$57</f>
        <v>30098</v>
      </c>
      <c r="F158" s="335">
        <f>'soust.uk.JMK př.č.2'!$O$57+'soust.uk.JMK př.č.2'!$P$57</f>
        <v>18571</v>
      </c>
      <c r="G158" s="335">
        <f>'soust.uk.JMK př.č.2'!$L$57</f>
        <v>372</v>
      </c>
      <c r="H158" s="336">
        <f t="shared" si="7"/>
        <v>34154</v>
      </c>
      <c r="I158" s="336">
        <f t="shared" si="8"/>
        <v>24840</v>
      </c>
      <c r="J158" s="336">
        <f t="shared" si="6"/>
        <v>19636</v>
      </c>
      <c r="K158" s="336">
        <f t="shared" si="9"/>
        <v>14165</v>
      </c>
      <c r="L158" s="336">
        <f t="shared" si="10"/>
        <v>8942</v>
      </c>
      <c r="M158" s="336">
        <f t="shared" si="11"/>
        <v>5099</v>
      </c>
      <c r="N158" s="328"/>
      <c r="O158" s="328"/>
      <c r="P158" s="328"/>
      <c r="Q158" s="328"/>
    </row>
    <row r="159" spans="1:17" x14ac:dyDescent="0.2">
      <c r="A159" s="337">
        <v>159</v>
      </c>
      <c r="B159" s="334">
        <v>20.34</v>
      </c>
      <c r="C159" s="334">
        <v>50.85</v>
      </c>
      <c r="D159" s="334">
        <v>31.62</v>
      </c>
      <c r="E159" s="335">
        <f>'soust.uk.JMK př.č.2'!$M$57+'soust.uk.JMK př.č.2'!$N$57</f>
        <v>30098</v>
      </c>
      <c r="F159" s="335">
        <f>'soust.uk.JMK př.č.2'!$O$57+'soust.uk.JMK př.č.2'!$P$57</f>
        <v>18571</v>
      </c>
      <c r="G159" s="335">
        <f>'soust.uk.JMK př.č.2'!$L$57</f>
        <v>372</v>
      </c>
      <c r="H159" s="336">
        <f t="shared" si="7"/>
        <v>34107</v>
      </c>
      <c r="I159" s="336">
        <f t="shared" si="8"/>
        <v>24805</v>
      </c>
      <c r="J159" s="336">
        <f t="shared" si="6"/>
        <v>19617</v>
      </c>
      <c r="K159" s="336">
        <f t="shared" si="9"/>
        <v>14151</v>
      </c>
      <c r="L159" s="336">
        <f t="shared" si="10"/>
        <v>8930</v>
      </c>
      <c r="M159" s="336">
        <f t="shared" si="11"/>
        <v>5094</v>
      </c>
      <c r="N159" s="328"/>
      <c r="O159" s="328"/>
      <c r="P159" s="328"/>
      <c r="Q159" s="328"/>
    </row>
    <row r="160" spans="1:17" x14ac:dyDescent="0.2">
      <c r="A160" s="337">
        <v>160</v>
      </c>
      <c r="B160" s="334">
        <v>20.38</v>
      </c>
      <c r="C160" s="334">
        <v>50.96</v>
      </c>
      <c r="D160" s="334">
        <v>31.62</v>
      </c>
      <c r="E160" s="335">
        <f>'soust.uk.JMK př.č.2'!$M$57+'soust.uk.JMK př.č.2'!$N$57</f>
        <v>30098</v>
      </c>
      <c r="F160" s="335">
        <f>'soust.uk.JMK př.č.2'!$O$57+'soust.uk.JMK př.č.2'!$P$57</f>
        <v>18571</v>
      </c>
      <c r="G160" s="335">
        <f>'soust.uk.JMK př.č.2'!$L$57</f>
        <v>372</v>
      </c>
      <c r="H160" s="336">
        <f t="shared" si="7"/>
        <v>34059</v>
      </c>
      <c r="I160" s="336">
        <f t="shared" si="8"/>
        <v>24770</v>
      </c>
      <c r="J160" s="336">
        <f t="shared" si="6"/>
        <v>19596</v>
      </c>
      <c r="K160" s="336">
        <f t="shared" si="9"/>
        <v>14135</v>
      </c>
      <c r="L160" s="336">
        <f t="shared" si="10"/>
        <v>8917</v>
      </c>
      <c r="M160" s="336">
        <f t="shared" si="11"/>
        <v>5089</v>
      </c>
      <c r="N160" s="328"/>
      <c r="O160" s="328"/>
      <c r="P160" s="328"/>
      <c r="Q160" s="328"/>
    </row>
    <row r="161" spans="1:17" x14ac:dyDescent="0.2">
      <c r="A161" s="337">
        <v>161</v>
      </c>
      <c r="B161" s="334">
        <v>20.420000000000002</v>
      </c>
      <c r="C161" s="334">
        <v>51.06</v>
      </c>
      <c r="D161" s="334">
        <v>31.62</v>
      </c>
      <c r="E161" s="335">
        <f>'soust.uk.JMK př.č.2'!$M$57+'soust.uk.JMK př.č.2'!$N$57</f>
        <v>30098</v>
      </c>
      <c r="F161" s="335">
        <f>'soust.uk.JMK př.č.2'!$O$57+'soust.uk.JMK př.č.2'!$P$57</f>
        <v>18571</v>
      </c>
      <c r="G161" s="335">
        <f>'soust.uk.JMK př.č.2'!$L$57</f>
        <v>372</v>
      </c>
      <c r="H161" s="336">
        <f t="shared" si="7"/>
        <v>34012</v>
      </c>
      <c r="I161" s="336">
        <f t="shared" si="8"/>
        <v>24735</v>
      </c>
      <c r="J161" s="336">
        <f t="shared" si="6"/>
        <v>19577</v>
      </c>
      <c r="K161" s="336">
        <f t="shared" si="9"/>
        <v>14121</v>
      </c>
      <c r="L161" s="336">
        <f t="shared" si="10"/>
        <v>8905</v>
      </c>
      <c r="M161" s="336">
        <f t="shared" si="11"/>
        <v>5084</v>
      </c>
      <c r="N161" s="328"/>
      <c r="O161" s="328"/>
      <c r="P161" s="328"/>
      <c r="Q161" s="328"/>
    </row>
    <row r="162" spans="1:17" x14ac:dyDescent="0.2">
      <c r="A162" s="337">
        <v>162</v>
      </c>
      <c r="B162" s="334">
        <v>20.46</v>
      </c>
      <c r="C162" s="334">
        <v>51.16</v>
      </c>
      <c r="D162" s="334">
        <v>31.62</v>
      </c>
      <c r="E162" s="335">
        <f>'soust.uk.JMK př.č.2'!$M$57+'soust.uk.JMK př.č.2'!$N$57</f>
        <v>30098</v>
      </c>
      <c r="F162" s="335">
        <f>'soust.uk.JMK př.č.2'!$O$57+'soust.uk.JMK př.č.2'!$P$57</f>
        <v>18571</v>
      </c>
      <c r="G162" s="335">
        <f>'soust.uk.JMK př.č.2'!$L$57</f>
        <v>372</v>
      </c>
      <c r="H162" s="336">
        <f t="shared" si="7"/>
        <v>33965</v>
      </c>
      <c r="I162" s="336">
        <f t="shared" si="8"/>
        <v>24701</v>
      </c>
      <c r="J162" s="336">
        <f t="shared" si="6"/>
        <v>19559</v>
      </c>
      <c r="K162" s="336">
        <f t="shared" si="9"/>
        <v>14108</v>
      </c>
      <c r="L162" s="336">
        <f t="shared" si="10"/>
        <v>8892</v>
      </c>
      <c r="M162" s="336">
        <f t="shared" si="11"/>
        <v>5079</v>
      </c>
      <c r="N162" s="328"/>
      <c r="O162" s="328"/>
      <c r="P162" s="328"/>
      <c r="Q162" s="328"/>
    </row>
    <row r="163" spans="1:17" x14ac:dyDescent="0.2">
      <c r="A163" s="337">
        <v>163</v>
      </c>
      <c r="B163" s="334">
        <v>20.5</v>
      </c>
      <c r="C163" s="334">
        <v>51.26</v>
      </c>
      <c r="D163" s="334">
        <v>31.62</v>
      </c>
      <c r="E163" s="335">
        <f>'soust.uk.JMK př.č.2'!$M$57+'soust.uk.JMK př.č.2'!$N$57</f>
        <v>30098</v>
      </c>
      <c r="F163" s="335">
        <f>'soust.uk.JMK př.č.2'!$O$57+'soust.uk.JMK př.č.2'!$P$57</f>
        <v>18571</v>
      </c>
      <c r="G163" s="335">
        <f>'soust.uk.JMK př.č.2'!$L$57</f>
        <v>372</v>
      </c>
      <c r="H163" s="336">
        <f t="shared" si="7"/>
        <v>33918</v>
      </c>
      <c r="I163" s="336">
        <f t="shared" si="8"/>
        <v>24666</v>
      </c>
      <c r="J163" s="336">
        <f t="shared" si="6"/>
        <v>19540</v>
      </c>
      <c r="K163" s="336">
        <f t="shared" si="9"/>
        <v>14094</v>
      </c>
      <c r="L163" s="336">
        <f t="shared" si="10"/>
        <v>8880</v>
      </c>
      <c r="M163" s="336">
        <f t="shared" si="11"/>
        <v>5074</v>
      </c>
      <c r="N163" s="328"/>
      <c r="O163" s="328"/>
      <c r="P163" s="328"/>
      <c r="Q163" s="328"/>
    </row>
    <row r="164" spans="1:17" x14ac:dyDescent="0.2">
      <c r="A164" s="337">
        <v>164</v>
      </c>
      <c r="B164" s="334">
        <v>20.54</v>
      </c>
      <c r="C164" s="334">
        <v>51.36</v>
      </c>
      <c r="D164" s="334">
        <v>31.62</v>
      </c>
      <c r="E164" s="335">
        <f>'soust.uk.JMK př.č.2'!$M$57+'soust.uk.JMK př.č.2'!$N$57</f>
        <v>30098</v>
      </c>
      <c r="F164" s="335">
        <f>'soust.uk.JMK př.č.2'!$O$57+'soust.uk.JMK př.č.2'!$P$57</f>
        <v>18571</v>
      </c>
      <c r="G164" s="335">
        <f>'soust.uk.JMK př.č.2'!$L$57</f>
        <v>372</v>
      </c>
      <c r="H164" s="336">
        <f t="shared" si="7"/>
        <v>33872</v>
      </c>
      <c r="I164" s="336">
        <f t="shared" si="8"/>
        <v>24632</v>
      </c>
      <c r="J164" s="336">
        <f t="shared" si="6"/>
        <v>19521</v>
      </c>
      <c r="K164" s="336">
        <f t="shared" si="9"/>
        <v>14080</v>
      </c>
      <c r="L164" s="336">
        <f t="shared" si="10"/>
        <v>8868</v>
      </c>
      <c r="M164" s="336">
        <f t="shared" si="11"/>
        <v>5069</v>
      </c>
      <c r="N164" s="328"/>
      <c r="O164" s="328"/>
      <c r="P164" s="328"/>
      <c r="Q164" s="328"/>
    </row>
    <row r="165" spans="1:17" x14ac:dyDescent="0.2">
      <c r="A165" s="337">
        <v>165</v>
      </c>
      <c r="B165" s="334">
        <v>20.58</v>
      </c>
      <c r="C165" s="334">
        <v>51.46</v>
      </c>
      <c r="D165" s="334">
        <v>31.62</v>
      </c>
      <c r="E165" s="335">
        <f>'soust.uk.JMK př.č.2'!$M$57+'soust.uk.JMK př.č.2'!$N$57</f>
        <v>30098</v>
      </c>
      <c r="F165" s="335">
        <f>'soust.uk.JMK př.č.2'!$O$57+'soust.uk.JMK př.č.2'!$P$57</f>
        <v>18571</v>
      </c>
      <c r="G165" s="335">
        <f>'soust.uk.JMK př.č.2'!$L$57</f>
        <v>372</v>
      </c>
      <c r="H165" s="336">
        <f t="shared" si="7"/>
        <v>33825</v>
      </c>
      <c r="I165" s="336">
        <f t="shared" si="8"/>
        <v>24598</v>
      </c>
      <c r="J165" s="336">
        <f t="shared" si="6"/>
        <v>19502</v>
      </c>
      <c r="K165" s="336">
        <f t="shared" si="9"/>
        <v>14066</v>
      </c>
      <c r="L165" s="336">
        <f t="shared" si="10"/>
        <v>8855</v>
      </c>
      <c r="M165" s="336">
        <f t="shared" si="11"/>
        <v>5064</v>
      </c>
      <c r="N165" s="328"/>
      <c r="O165" s="328"/>
      <c r="P165" s="328"/>
      <c r="Q165" s="328"/>
    </row>
    <row r="166" spans="1:17" x14ac:dyDescent="0.2">
      <c r="A166" s="337">
        <v>166</v>
      </c>
      <c r="B166" s="334">
        <v>20.62</v>
      </c>
      <c r="C166" s="334">
        <v>51.56</v>
      </c>
      <c r="D166" s="334">
        <v>31.62</v>
      </c>
      <c r="E166" s="335">
        <f>'soust.uk.JMK př.č.2'!$M$57+'soust.uk.JMK př.č.2'!$N$57</f>
        <v>30098</v>
      </c>
      <c r="F166" s="335">
        <f>'soust.uk.JMK př.č.2'!$O$57+'soust.uk.JMK př.č.2'!$P$57</f>
        <v>18571</v>
      </c>
      <c r="G166" s="335">
        <f>'soust.uk.JMK př.č.2'!$L$57</f>
        <v>372</v>
      </c>
      <c r="H166" s="336">
        <f t="shared" si="7"/>
        <v>33779</v>
      </c>
      <c r="I166" s="336">
        <f t="shared" si="8"/>
        <v>24564</v>
      </c>
      <c r="J166" s="336">
        <f t="shared" si="6"/>
        <v>19484</v>
      </c>
      <c r="K166" s="336">
        <f t="shared" si="9"/>
        <v>14053</v>
      </c>
      <c r="L166" s="336">
        <f t="shared" si="10"/>
        <v>8843</v>
      </c>
      <c r="M166" s="336">
        <f t="shared" si="11"/>
        <v>5059</v>
      </c>
      <c r="N166" s="328"/>
      <c r="O166" s="328"/>
      <c r="P166" s="328"/>
      <c r="Q166" s="328"/>
    </row>
    <row r="167" spans="1:17" x14ac:dyDescent="0.2">
      <c r="A167" s="337">
        <v>167</v>
      </c>
      <c r="B167" s="334">
        <v>20.66</v>
      </c>
      <c r="C167" s="334">
        <v>51.66</v>
      </c>
      <c r="D167" s="334">
        <v>31.62</v>
      </c>
      <c r="E167" s="335">
        <f>'soust.uk.JMK př.č.2'!$M$57+'soust.uk.JMK př.č.2'!$N$57</f>
        <v>30098</v>
      </c>
      <c r="F167" s="335">
        <f>'soust.uk.JMK př.č.2'!$O$57+'soust.uk.JMK př.č.2'!$P$57</f>
        <v>18571</v>
      </c>
      <c r="G167" s="335">
        <f>'soust.uk.JMK př.č.2'!$L$57</f>
        <v>372</v>
      </c>
      <c r="H167" s="336">
        <f t="shared" si="7"/>
        <v>33733</v>
      </c>
      <c r="I167" s="336">
        <f t="shared" si="8"/>
        <v>24530</v>
      </c>
      <c r="J167" s="336">
        <f t="shared" si="6"/>
        <v>19465</v>
      </c>
      <c r="K167" s="336">
        <f t="shared" si="9"/>
        <v>14039</v>
      </c>
      <c r="L167" s="336">
        <f t="shared" si="10"/>
        <v>8831</v>
      </c>
      <c r="M167" s="336">
        <f t="shared" si="11"/>
        <v>5054</v>
      </c>
      <c r="N167" s="328"/>
      <c r="O167" s="328"/>
      <c r="P167" s="328"/>
      <c r="Q167" s="328"/>
    </row>
    <row r="168" spans="1:17" x14ac:dyDescent="0.2">
      <c r="A168" s="337">
        <v>168</v>
      </c>
      <c r="B168" s="334">
        <v>20.7</v>
      </c>
      <c r="C168" s="334">
        <v>51.76</v>
      </c>
      <c r="D168" s="334">
        <v>31.62</v>
      </c>
      <c r="E168" s="335">
        <f>'soust.uk.JMK př.č.2'!$M$57+'soust.uk.JMK př.č.2'!$N$57</f>
        <v>30098</v>
      </c>
      <c r="F168" s="335">
        <f>'soust.uk.JMK př.č.2'!$O$57+'soust.uk.JMK př.č.2'!$P$57</f>
        <v>18571</v>
      </c>
      <c r="G168" s="335">
        <f>'soust.uk.JMK př.č.2'!$L$57</f>
        <v>372</v>
      </c>
      <c r="H168" s="336">
        <f t="shared" si="7"/>
        <v>33687</v>
      </c>
      <c r="I168" s="336">
        <f t="shared" si="8"/>
        <v>24496</v>
      </c>
      <c r="J168" s="336">
        <f t="shared" ref="J168:J231" si="12">SUM(K168,M168,G168)</f>
        <v>19447</v>
      </c>
      <c r="K168" s="336">
        <f t="shared" si="9"/>
        <v>14026</v>
      </c>
      <c r="L168" s="336">
        <f t="shared" si="10"/>
        <v>8819</v>
      </c>
      <c r="M168" s="336">
        <f t="shared" si="11"/>
        <v>5049</v>
      </c>
      <c r="N168" s="328"/>
      <c r="O168" s="328"/>
      <c r="P168" s="328"/>
      <c r="Q168" s="328"/>
    </row>
    <row r="169" spans="1:17" x14ac:dyDescent="0.2">
      <c r="A169" s="337">
        <v>169</v>
      </c>
      <c r="B169" s="334">
        <v>20.74</v>
      </c>
      <c r="C169" s="334">
        <v>51.85</v>
      </c>
      <c r="D169" s="334">
        <v>31.62</v>
      </c>
      <c r="E169" s="335">
        <f>'soust.uk.JMK př.č.2'!$M$57+'soust.uk.JMK př.č.2'!$N$57</f>
        <v>30098</v>
      </c>
      <c r="F169" s="335">
        <f>'soust.uk.JMK př.č.2'!$O$57+'soust.uk.JMK př.č.2'!$P$57</f>
        <v>18571</v>
      </c>
      <c r="G169" s="335">
        <f>'soust.uk.JMK př.č.2'!$L$57</f>
        <v>372</v>
      </c>
      <c r="H169" s="336">
        <f t="shared" ref="H169:H232" si="13">SUM(I169,L169,G169)</f>
        <v>33640</v>
      </c>
      <c r="I169" s="336">
        <f t="shared" ref="I169:I232" si="14">ROUND(1/B169*E169*12+1/D169*F169*12,0)</f>
        <v>24462</v>
      </c>
      <c r="J169" s="336">
        <f t="shared" si="12"/>
        <v>19431</v>
      </c>
      <c r="K169" s="336">
        <f t="shared" ref="K169:K232" si="15">ROUND(1/C169*E169*12+1/D169*F169*12,0)</f>
        <v>14014</v>
      </c>
      <c r="L169" s="336">
        <f t="shared" ref="L169:L232" si="16">ROUND((I169*36%),0)</f>
        <v>8806</v>
      </c>
      <c r="M169" s="336">
        <f t="shared" ref="M169:M232" si="17">ROUND((K169*36%),0)</f>
        <v>5045</v>
      </c>
      <c r="N169" s="328"/>
      <c r="O169" s="328"/>
      <c r="P169" s="328"/>
      <c r="Q169" s="328"/>
    </row>
    <row r="170" spans="1:17" x14ac:dyDescent="0.2">
      <c r="A170" s="337">
        <v>170</v>
      </c>
      <c r="B170" s="334">
        <v>20.78</v>
      </c>
      <c r="C170" s="334">
        <v>51.95</v>
      </c>
      <c r="D170" s="334">
        <v>31.62</v>
      </c>
      <c r="E170" s="335">
        <f>'soust.uk.JMK př.č.2'!$M$57+'soust.uk.JMK př.č.2'!$N$57</f>
        <v>30098</v>
      </c>
      <c r="F170" s="335">
        <f>'soust.uk.JMK př.č.2'!$O$57+'soust.uk.JMK př.č.2'!$P$57</f>
        <v>18571</v>
      </c>
      <c r="G170" s="335">
        <f>'soust.uk.JMK př.č.2'!$L$57</f>
        <v>372</v>
      </c>
      <c r="H170" s="336">
        <f t="shared" si="13"/>
        <v>33595</v>
      </c>
      <c r="I170" s="336">
        <f t="shared" si="14"/>
        <v>24429</v>
      </c>
      <c r="J170" s="336">
        <f t="shared" si="12"/>
        <v>19412</v>
      </c>
      <c r="K170" s="336">
        <f t="shared" si="15"/>
        <v>14000</v>
      </c>
      <c r="L170" s="336">
        <f t="shared" si="16"/>
        <v>8794</v>
      </c>
      <c r="M170" s="336">
        <f t="shared" si="17"/>
        <v>5040</v>
      </c>
      <c r="N170" s="328"/>
      <c r="O170" s="328"/>
      <c r="P170" s="328"/>
      <c r="Q170" s="328"/>
    </row>
    <row r="171" spans="1:17" x14ac:dyDescent="0.2">
      <c r="A171" s="337">
        <v>171</v>
      </c>
      <c r="B171" s="334">
        <v>20.82</v>
      </c>
      <c r="C171" s="334">
        <v>52.05</v>
      </c>
      <c r="D171" s="334">
        <v>31.62</v>
      </c>
      <c r="E171" s="335">
        <f>'soust.uk.JMK př.č.2'!$M$57+'soust.uk.JMK př.č.2'!$N$57</f>
        <v>30098</v>
      </c>
      <c r="F171" s="335">
        <f>'soust.uk.JMK př.č.2'!$O$57+'soust.uk.JMK př.č.2'!$P$57</f>
        <v>18571</v>
      </c>
      <c r="G171" s="335">
        <f>'soust.uk.JMK př.č.2'!$L$57</f>
        <v>372</v>
      </c>
      <c r="H171" s="336">
        <f t="shared" si="13"/>
        <v>33549</v>
      </c>
      <c r="I171" s="336">
        <f t="shared" si="14"/>
        <v>24395</v>
      </c>
      <c r="J171" s="336">
        <f t="shared" si="12"/>
        <v>19394</v>
      </c>
      <c r="K171" s="336">
        <f t="shared" si="15"/>
        <v>13987</v>
      </c>
      <c r="L171" s="336">
        <f t="shared" si="16"/>
        <v>8782</v>
      </c>
      <c r="M171" s="336">
        <f t="shared" si="17"/>
        <v>5035</v>
      </c>
      <c r="N171" s="328"/>
      <c r="O171" s="328"/>
      <c r="P171" s="328"/>
      <c r="Q171" s="328"/>
    </row>
    <row r="172" spans="1:17" x14ac:dyDescent="0.2">
      <c r="A172" s="337">
        <v>172</v>
      </c>
      <c r="B172" s="334">
        <v>20.86</v>
      </c>
      <c r="C172" s="334">
        <v>52.14</v>
      </c>
      <c r="D172" s="334">
        <v>31.62</v>
      </c>
      <c r="E172" s="335">
        <f>'soust.uk.JMK př.č.2'!$M$57+'soust.uk.JMK př.č.2'!$N$57</f>
        <v>30098</v>
      </c>
      <c r="F172" s="335">
        <f>'soust.uk.JMK př.č.2'!$O$57+'soust.uk.JMK př.č.2'!$P$57</f>
        <v>18571</v>
      </c>
      <c r="G172" s="335">
        <f>'soust.uk.JMK př.č.2'!$L$57</f>
        <v>372</v>
      </c>
      <c r="H172" s="336">
        <f t="shared" si="13"/>
        <v>33504</v>
      </c>
      <c r="I172" s="336">
        <f t="shared" si="14"/>
        <v>24362</v>
      </c>
      <c r="J172" s="336">
        <f t="shared" si="12"/>
        <v>19378</v>
      </c>
      <c r="K172" s="336">
        <f t="shared" si="15"/>
        <v>13975</v>
      </c>
      <c r="L172" s="336">
        <f t="shared" si="16"/>
        <v>8770</v>
      </c>
      <c r="M172" s="336">
        <f t="shared" si="17"/>
        <v>5031</v>
      </c>
      <c r="N172" s="328"/>
      <c r="O172" s="328"/>
      <c r="P172" s="328"/>
      <c r="Q172" s="328"/>
    </row>
    <row r="173" spans="1:17" x14ac:dyDescent="0.2">
      <c r="A173" s="337">
        <v>173</v>
      </c>
      <c r="B173" s="334">
        <v>20.9</v>
      </c>
      <c r="C173" s="334">
        <v>52.24</v>
      </c>
      <c r="D173" s="334">
        <v>31.62</v>
      </c>
      <c r="E173" s="335">
        <f>'soust.uk.JMK př.č.2'!$M$57+'soust.uk.JMK př.č.2'!$N$57</f>
        <v>30098</v>
      </c>
      <c r="F173" s="335">
        <f>'soust.uk.JMK př.č.2'!$O$57+'soust.uk.JMK př.č.2'!$P$57</f>
        <v>18571</v>
      </c>
      <c r="G173" s="335">
        <f>'soust.uk.JMK př.č.2'!$L$57</f>
        <v>372</v>
      </c>
      <c r="H173" s="336">
        <f t="shared" si="13"/>
        <v>33459</v>
      </c>
      <c r="I173" s="336">
        <f t="shared" si="14"/>
        <v>24329</v>
      </c>
      <c r="J173" s="336">
        <f t="shared" si="12"/>
        <v>19360</v>
      </c>
      <c r="K173" s="336">
        <f t="shared" si="15"/>
        <v>13962</v>
      </c>
      <c r="L173" s="336">
        <f t="shared" si="16"/>
        <v>8758</v>
      </c>
      <c r="M173" s="336">
        <f t="shared" si="17"/>
        <v>5026</v>
      </c>
      <c r="N173" s="328"/>
      <c r="O173" s="328"/>
      <c r="P173" s="328"/>
      <c r="Q173" s="328"/>
    </row>
    <row r="174" spans="1:17" x14ac:dyDescent="0.2">
      <c r="A174" s="337">
        <v>174</v>
      </c>
      <c r="B174" s="334">
        <v>20.93</v>
      </c>
      <c r="C174" s="334">
        <v>52.33</v>
      </c>
      <c r="D174" s="334">
        <v>31.62</v>
      </c>
      <c r="E174" s="335">
        <f>'soust.uk.JMK př.č.2'!$M$57+'soust.uk.JMK př.č.2'!$N$57</f>
        <v>30098</v>
      </c>
      <c r="F174" s="335">
        <f>'soust.uk.JMK př.č.2'!$O$57+'soust.uk.JMK př.č.2'!$P$57</f>
        <v>18571</v>
      </c>
      <c r="G174" s="335">
        <f>'soust.uk.JMK př.č.2'!$L$57</f>
        <v>372</v>
      </c>
      <c r="H174" s="336">
        <f t="shared" si="13"/>
        <v>33425</v>
      </c>
      <c r="I174" s="336">
        <f t="shared" si="14"/>
        <v>24304</v>
      </c>
      <c r="J174" s="336">
        <f t="shared" si="12"/>
        <v>19344</v>
      </c>
      <c r="K174" s="336">
        <f t="shared" si="15"/>
        <v>13950</v>
      </c>
      <c r="L174" s="336">
        <f t="shared" si="16"/>
        <v>8749</v>
      </c>
      <c r="M174" s="336">
        <f t="shared" si="17"/>
        <v>5022</v>
      </c>
      <c r="N174" s="328"/>
      <c r="O174" s="328"/>
      <c r="P174" s="328"/>
      <c r="Q174" s="328"/>
    </row>
    <row r="175" spans="1:17" x14ac:dyDescent="0.2">
      <c r="A175" s="337">
        <v>175</v>
      </c>
      <c r="B175" s="334">
        <v>20.97</v>
      </c>
      <c r="C175" s="334">
        <v>52.43</v>
      </c>
      <c r="D175" s="334">
        <v>31.62</v>
      </c>
      <c r="E175" s="335">
        <f>'soust.uk.JMK př.č.2'!$M$57+'soust.uk.JMK př.č.2'!$N$57</f>
        <v>30098</v>
      </c>
      <c r="F175" s="335">
        <f>'soust.uk.JMK př.č.2'!$O$57+'soust.uk.JMK př.č.2'!$P$57</f>
        <v>18571</v>
      </c>
      <c r="G175" s="335">
        <f>'soust.uk.JMK př.č.2'!$L$57</f>
        <v>372</v>
      </c>
      <c r="H175" s="336">
        <f t="shared" si="13"/>
        <v>33381</v>
      </c>
      <c r="I175" s="336">
        <f t="shared" si="14"/>
        <v>24271</v>
      </c>
      <c r="J175" s="336">
        <f t="shared" si="12"/>
        <v>19326</v>
      </c>
      <c r="K175" s="336">
        <f t="shared" si="15"/>
        <v>13937</v>
      </c>
      <c r="L175" s="336">
        <f t="shared" si="16"/>
        <v>8738</v>
      </c>
      <c r="M175" s="336">
        <f t="shared" si="17"/>
        <v>5017</v>
      </c>
      <c r="N175" s="328"/>
      <c r="O175" s="328"/>
      <c r="P175" s="328"/>
      <c r="Q175" s="328"/>
    </row>
    <row r="176" spans="1:17" x14ac:dyDescent="0.2">
      <c r="A176" s="337">
        <v>176</v>
      </c>
      <c r="B176" s="334">
        <v>21.01</v>
      </c>
      <c r="C176" s="334">
        <v>52.52</v>
      </c>
      <c r="D176" s="334">
        <v>31.62</v>
      </c>
      <c r="E176" s="335">
        <f>'soust.uk.JMK př.č.2'!$M$57+'soust.uk.JMK př.č.2'!$N$57</f>
        <v>30098</v>
      </c>
      <c r="F176" s="335">
        <f>'soust.uk.JMK př.č.2'!$O$57+'soust.uk.JMK př.č.2'!$P$57</f>
        <v>18571</v>
      </c>
      <c r="G176" s="335">
        <f>'soust.uk.JMK př.č.2'!$L$57</f>
        <v>372</v>
      </c>
      <c r="H176" s="336">
        <f t="shared" si="13"/>
        <v>33336</v>
      </c>
      <c r="I176" s="336">
        <f t="shared" si="14"/>
        <v>24238</v>
      </c>
      <c r="J176" s="336">
        <f t="shared" si="12"/>
        <v>19310</v>
      </c>
      <c r="K176" s="336">
        <f t="shared" si="15"/>
        <v>13925</v>
      </c>
      <c r="L176" s="336">
        <f t="shared" si="16"/>
        <v>8726</v>
      </c>
      <c r="M176" s="336">
        <f t="shared" si="17"/>
        <v>5013</v>
      </c>
      <c r="N176" s="328"/>
      <c r="O176" s="328"/>
      <c r="P176" s="328"/>
      <c r="Q176" s="328"/>
    </row>
    <row r="177" spans="1:17" x14ac:dyDescent="0.2">
      <c r="A177" s="337">
        <v>177</v>
      </c>
      <c r="B177" s="334">
        <v>21.05</v>
      </c>
      <c r="C177" s="334">
        <v>52.61</v>
      </c>
      <c r="D177" s="334">
        <v>31.62</v>
      </c>
      <c r="E177" s="335">
        <f>'soust.uk.JMK př.č.2'!$M$57+'soust.uk.JMK př.č.2'!$N$57</f>
        <v>30098</v>
      </c>
      <c r="F177" s="335">
        <f>'soust.uk.JMK př.č.2'!$O$57+'soust.uk.JMK př.č.2'!$P$57</f>
        <v>18571</v>
      </c>
      <c r="G177" s="335">
        <f>'soust.uk.JMK př.č.2'!$L$57</f>
        <v>372</v>
      </c>
      <c r="H177" s="336">
        <f t="shared" si="13"/>
        <v>33292</v>
      </c>
      <c r="I177" s="336">
        <f t="shared" si="14"/>
        <v>24206</v>
      </c>
      <c r="J177" s="336">
        <f t="shared" si="12"/>
        <v>19294</v>
      </c>
      <c r="K177" s="336">
        <f t="shared" si="15"/>
        <v>13913</v>
      </c>
      <c r="L177" s="336">
        <f t="shared" si="16"/>
        <v>8714</v>
      </c>
      <c r="M177" s="336">
        <f t="shared" si="17"/>
        <v>5009</v>
      </c>
      <c r="N177" s="328"/>
      <c r="O177" s="328"/>
      <c r="P177" s="328"/>
      <c r="Q177" s="328"/>
    </row>
    <row r="178" spans="1:17" x14ac:dyDescent="0.2">
      <c r="A178" s="337">
        <v>178</v>
      </c>
      <c r="B178" s="334">
        <v>21.08</v>
      </c>
      <c r="C178" s="334">
        <v>52.71</v>
      </c>
      <c r="D178" s="334">
        <v>31.62</v>
      </c>
      <c r="E178" s="335">
        <f>'soust.uk.JMK př.č.2'!$M$57+'soust.uk.JMK př.č.2'!$N$57</f>
        <v>30098</v>
      </c>
      <c r="F178" s="335">
        <f>'soust.uk.JMK př.č.2'!$O$57+'soust.uk.JMK př.č.2'!$P$57</f>
        <v>18571</v>
      </c>
      <c r="G178" s="335">
        <f>'soust.uk.JMK př.č.2'!$L$57</f>
        <v>372</v>
      </c>
      <c r="H178" s="336">
        <f t="shared" si="13"/>
        <v>33258</v>
      </c>
      <c r="I178" s="336">
        <f t="shared" si="14"/>
        <v>24181</v>
      </c>
      <c r="J178" s="336">
        <f t="shared" si="12"/>
        <v>19276</v>
      </c>
      <c r="K178" s="336">
        <f t="shared" si="15"/>
        <v>13900</v>
      </c>
      <c r="L178" s="336">
        <f t="shared" si="16"/>
        <v>8705</v>
      </c>
      <c r="M178" s="336">
        <f t="shared" si="17"/>
        <v>5004</v>
      </c>
      <c r="N178" s="328"/>
      <c r="O178" s="328"/>
      <c r="P178" s="328"/>
      <c r="Q178" s="328"/>
    </row>
    <row r="179" spans="1:17" x14ac:dyDescent="0.2">
      <c r="A179" s="337">
        <v>179</v>
      </c>
      <c r="B179" s="334">
        <v>21.12</v>
      </c>
      <c r="C179" s="334">
        <v>52.8</v>
      </c>
      <c r="D179" s="334">
        <v>31.62</v>
      </c>
      <c r="E179" s="335">
        <f>'soust.uk.JMK př.č.2'!$M$57+'soust.uk.JMK př.č.2'!$N$57</f>
        <v>30098</v>
      </c>
      <c r="F179" s="335">
        <f>'soust.uk.JMK př.č.2'!$O$57+'soust.uk.JMK př.č.2'!$P$57</f>
        <v>18571</v>
      </c>
      <c r="G179" s="335">
        <f>'soust.uk.JMK př.č.2'!$L$57</f>
        <v>372</v>
      </c>
      <c r="H179" s="336">
        <f t="shared" si="13"/>
        <v>33215</v>
      </c>
      <c r="I179" s="336">
        <f t="shared" si="14"/>
        <v>24149</v>
      </c>
      <c r="J179" s="336">
        <f t="shared" si="12"/>
        <v>19260</v>
      </c>
      <c r="K179" s="336">
        <f t="shared" si="15"/>
        <v>13888</v>
      </c>
      <c r="L179" s="336">
        <f t="shared" si="16"/>
        <v>8694</v>
      </c>
      <c r="M179" s="336">
        <f t="shared" si="17"/>
        <v>5000</v>
      </c>
      <c r="N179" s="328"/>
      <c r="O179" s="328"/>
      <c r="P179" s="328"/>
      <c r="Q179" s="328"/>
    </row>
    <row r="180" spans="1:17" x14ac:dyDescent="0.2">
      <c r="A180" s="337">
        <v>180</v>
      </c>
      <c r="B180" s="334">
        <v>21.16</v>
      </c>
      <c r="C180" s="334">
        <v>52.89</v>
      </c>
      <c r="D180" s="334">
        <v>31.62</v>
      </c>
      <c r="E180" s="335">
        <f>'soust.uk.JMK př.č.2'!$M$57+'soust.uk.JMK př.č.2'!$N$57</f>
        <v>30098</v>
      </c>
      <c r="F180" s="335">
        <f>'soust.uk.JMK př.č.2'!$O$57+'soust.uk.JMK př.č.2'!$P$57</f>
        <v>18571</v>
      </c>
      <c r="G180" s="335">
        <f>'soust.uk.JMK př.č.2'!$L$57</f>
        <v>372</v>
      </c>
      <c r="H180" s="336">
        <f t="shared" si="13"/>
        <v>33171</v>
      </c>
      <c r="I180" s="336">
        <f t="shared" si="14"/>
        <v>24117</v>
      </c>
      <c r="J180" s="336">
        <f t="shared" si="12"/>
        <v>19245</v>
      </c>
      <c r="K180" s="336">
        <f t="shared" si="15"/>
        <v>13877</v>
      </c>
      <c r="L180" s="336">
        <f t="shared" si="16"/>
        <v>8682</v>
      </c>
      <c r="M180" s="336">
        <f t="shared" si="17"/>
        <v>4996</v>
      </c>
      <c r="N180" s="328"/>
      <c r="O180" s="328"/>
      <c r="P180" s="328"/>
      <c r="Q180" s="328"/>
    </row>
    <row r="181" spans="1:17" x14ac:dyDescent="0.2">
      <c r="A181" s="337">
        <v>181</v>
      </c>
      <c r="B181" s="334">
        <v>21.19</v>
      </c>
      <c r="C181" s="334">
        <v>52.98</v>
      </c>
      <c r="D181" s="334">
        <v>31.62</v>
      </c>
      <c r="E181" s="335">
        <f>'soust.uk.JMK př.č.2'!$M$57+'soust.uk.JMK př.č.2'!$N$57</f>
        <v>30098</v>
      </c>
      <c r="F181" s="335">
        <f>'soust.uk.JMK př.č.2'!$O$57+'soust.uk.JMK př.č.2'!$P$57</f>
        <v>18571</v>
      </c>
      <c r="G181" s="335">
        <f>'soust.uk.JMK př.č.2'!$L$57</f>
        <v>372</v>
      </c>
      <c r="H181" s="336">
        <f t="shared" si="13"/>
        <v>33137</v>
      </c>
      <c r="I181" s="336">
        <f t="shared" si="14"/>
        <v>24092</v>
      </c>
      <c r="J181" s="336">
        <f t="shared" si="12"/>
        <v>19228</v>
      </c>
      <c r="K181" s="336">
        <f t="shared" si="15"/>
        <v>13865</v>
      </c>
      <c r="L181" s="336">
        <f t="shared" si="16"/>
        <v>8673</v>
      </c>
      <c r="M181" s="336">
        <f t="shared" si="17"/>
        <v>4991</v>
      </c>
      <c r="N181" s="328"/>
      <c r="O181" s="328"/>
      <c r="P181" s="328"/>
      <c r="Q181" s="328"/>
    </row>
    <row r="182" spans="1:17" x14ac:dyDescent="0.2">
      <c r="A182" s="337">
        <v>182</v>
      </c>
      <c r="B182" s="334">
        <v>21.23</v>
      </c>
      <c r="C182" s="334">
        <v>53.07</v>
      </c>
      <c r="D182" s="334">
        <v>31.62</v>
      </c>
      <c r="E182" s="335">
        <f>'soust.uk.JMK př.č.2'!$M$57+'soust.uk.JMK př.č.2'!$N$57</f>
        <v>30098</v>
      </c>
      <c r="F182" s="335">
        <f>'soust.uk.JMK př.č.2'!$O$57+'soust.uk.JMK př.č.2'!$P$57</f>
        <v>18571</v>
      </c>
      <c r="G182" s="335">
        <f>'soust.uk.JMK př.č.2'!$L$57</f>
        <v>372</v>
      </c>
      <c r="H182" s="336">
        <f t="shared" si="13"/>
        <v>33094</v>
      </c>
      <c r="I182" s="336">
        <f t="shared" si="14"/>
        <v>24060</v>
      </c>
      <c r="J182" s="336">
        <f t="shared" si="12"/>
        <v>19212</v>
      </c>
      <c r="K182" s="336">
        <f t="shared" si="15"/>
        <v>13853</v>
      </c>
      <c r="L182" s="336">
        <f t="shared" si="16"/>
        <v>8662</v>
      </c>
      <c r="M182" s="336">
        <f t="shared" si="17"/>
        <v>4987</v>
      </c>
      <c r="N182" s="328"/>
      <c r="O182" s="328"/>
      <c r="P182" s="328"/>
      <c r="Q182" s="328"/>
    </row>
    <row r="183" spans="1:17" x14ac:dyDescent="0.2">
      <c r="A183" s="338">
        <v>183</v>
      </c>
      <c r="B183" s="339">
        <v>21.26</v>
      </c>
      <c r="C183" s="339">
        <v>53.16</v>
      </c>
      <c r="D183" s="334">
        <v>31.62</v>
      </c>
      <c r="E183" s="335">
        <f>'soust.uk.JMK př.č.2'!$M$57+'soust.uk.JMK př.č.2'!$N$57</f>
        <v>30098</v>
      </c>
      <c r="F183" s="335">
        <f>'soust.uk.JMK př.č.2'!$O$57+'soust.uk.JMK př.č.2'!$P$57</f>
        <v>18571</v>
      </c>
      <c r="G183" s="335">
        <f>'soust.uk.JMK př.č.2'!$L$57</f>
        <v>372</v>
      </c>
      <c r="H183" s="336">
        <f t="shared" si="13"/>
        <v>33061</v>
      </c>
      <c r="I183" s="336">
        <f t="shared" si="14"/>
        <v>24036</v>
      </c>
      <c r="J183" s="336">
        <f t="shared" si="12"/>
        <v>19197</v>
      </c>
      <c r="K183" s="336">
        <f t="shared" si="15"/>
        <v>13842</v>
      </c>
      <c r="L183" s="336">
        <f t="shared" si="16"/>
        <v>8653</v>
      </c>
      <c r="M183" s="336">
        <f t="shared" si="17"/>
        <v>4983</v>
      </c>
      <c r="N183" s="328"/>
      <c r="O183" s="328"/>
      <c r="P183" s="328"/>
      <c r="Q183" s="328"/>
    </row>
    <row r="184" spans="1:17" x14ac:dyDescent="0.2">
      <c r="A184" s="337">
        <v>184</v>
      </c>
      <c r="B184" s="334">
        <v>21.3</v>
      </c>
      <c r="C184" s="334">
        <v>53.25</v>
      </c>
      <c r="D184" s="334">
        <v>31.62</v>
      </c>
      <c r="E184" s="335">
        <f>'soust.uk.JMK př.č.2'!$M$57+'soust.uk.JMK př.č.2'!$N$57</f>
        <v>30098</v>
      </c>
      <c r="F184" s="335">
        <f>'soust.uk.JMK př.č.2'!$O$57+'soust.uk.JMK př.č.2'!$P$57</f>
        <v>18571</v>
      </c>
      <c r="G184" s="335">
        <f>'soust.uk.JMK př.č.2'!$L$57</f>
        <v>372</v>
      </c>
      <c r="H184" s="336">
        <f t="shared" si="13"/>
        <v>33017</v>
      </c>
      <c r="I184" s="336">
        <f t="shared" si="14"/>
        <v>24004</v>
      </c>
      <c r="J184" s="336">
        <f t="shared" si="12"/>
        <v>19181</v>
      </c>
      <c r="K184" s="336">
        <f t="shared" si="15"/>
        <v>13830</v>
      </c>
      <c r="L184" s="336">
        <f t="shared" si="16"/>
        <v>8641</v>
      </c>
      <c r="M184" s="336">
        <f t="shared" si="17"/>
        <v>4979</v>
      </c>
      <c r="N184" s="328"/>
      <c r="O184" s="328"/>
      <c r="P184" s="328"/>
      <c r="Q184" s="328"/>
    </row>
    <row r="185" spans="1:17" x14ac:dyDescent="0.2">
      <c r="A185" s="337">
        <v>185</v>
      </c>
      <c r="B185" s="334">
        <v>21.34</v>
      </c>
      <c r="C185" s="334">
        <v>53.34</v>
      </c>
      <c r="D185" s="334">
        <v>31.62</v>
      </c>
      <c r="E185" s="335">
        <f>'soust.uk.JMK př.č.2'!$M$57+'soust.uk.JMK př.č.2'!$N$57</f>
        <v>30098</v>
      </c>
      <c r="F185" s="335">
        <f>'soust.uk.JMK př.č.2'!$O$57+'soust.uk.JMK př.č.2'!$P$57</f>
        <v>18571</v>
      </c>
      <c r="G185" s="335">
        <f>'soust.uk.JMK př.č.2'!$L$57</f>
        <v>372</v>
      </c>
      <c r="H185" s="336">
        <f t="shared" si="13"/>
        <v>32975</v>
      </c>
      <c r="I185" s="336">
        <f t="shared" si="14"/>
        <v>23973</v>
      </c>
      <c r="J185" s="336">
        <f t="shared" si="12"/>
        <v>19166</v>
      </c>
      <c r="K185" s="336">
        <f t="shared" si="15"/>
        <v>13819</v>
      </c>
      <c r="L185" s="336">
        <f t="shared" si="16"/>
        <v>8630</v>
      </c>
      <c r="M185" s="336">
        <f t="shared" si="17"/>
        <v>4975</v>
      </c>
      <c r="N185" s="328"/>
      <c r="O185" s="328"/>
      <c r="P185" s="328"/>
      <c r="Q185" s="328"/>
    </row>
    <row r="186" spans="1:17" x14ac:dyDescent="0.2">
      <c r="A186" s="337">
        <v>186</v>
      </c>
      <c r="B186" s="334">
        <v>21.37</v>
      </c>
      <c r="C186" s="334">
        <v>53.43</v>
      </c>
      <c r="D186" s="334">
        <v>31.62</v>
      </c>
      <c r="E186" s="335">
        <f>'soust.uk.JMK př.č.2'!$M$57+'soust.uk.JMK př.č.2'!$N$57</f>
        <v>30098</v>
      </c>
      <c r="F186" s="335">
        <f>'soust.uk.JMK př.č.2'!$O$57+'soust.uk.JMK př.č.2'!$P$57</f>
        <v>18571</v>
      </c>
      <c r="G186" s="335">
        <f>'soust.uk.JMK př.č.2'!$L$57</f>
        <v>372</v>
      </c>
      <c r="H186" s="336">
        <f t="shared" si="13"/>
        <v>32943</v>
      </c>
      <c r="I186" s="336">
        <f t="shared" si="14"/>
        <v>23949</v>
      </c>
      <c r="J186" s="336">
        <f t="shared" si="12"/>
        <v>19151</v>
      </c>
      <c r="K186" s="336">
        <f t="shared" si="15"/>
        <v>13808</v>
      </c>
      <c r="L186" s="336">
        <f t="shared" si="16"/>
        <v>8622</v>
      </c>
      <c r="M186" s="336">
        <f t="shared" si="17"/>
        <v>4971</v>
      </c>
      <c r="N186" s="328"/>
      <c r="O186" s="328"/>
      <c r="P186" s="328"/>
      <c r="Q186" s="328"/>
    </row>
    <row r="187" spans="1:17" x14ac:dyDescent="0.2">
      <c r="A187" s="337">
        <v>187</v>
      </c>
      <c r="B187" s="334">
        <v>21.41</v>
      </c>
      <c r="C187" s="334">
        <v>53.51</v>
      </c>
      <c r="D187" s="334">
        <v>31.62</v>
      </c>
      <c r="E187" s="335">
        <f>'soust.uk.JMK př.č.2'!$M$57+'soust.uk.JMK př.č.2'!$N$57</f>
        <v>30098</v>
      </c>
      <c r="F187" s="335">
        <f>'soust.uk.JMK př.č.2'!$O$57+'soust.uk.JMK př.č.2'!$P$57</f>
        <v>18571</v>
      </c>
      <c r="G187" s="335">
        <f>'soust.uk.JMK př.č.2'!$L$57</f>
        <v>372</v>
      </c>
      <c r="H187" s="336">
        <f t="shared" si="13"/>
        <v>32899</v>
      </c>
      <c r="I187" s="336">
        <f t="shared" si="14"/>
        <v>23917</v>
      </c>
      <c r="J187" s="336">
        <f t="shared" si="12"/>
        <v>19137</v>
      </c>
      <c r="K187" s="336">
        <f t="shared" si="15"/>
        <v>13798</v>
      </c>
      <c r="L187" s="336">
        <f t="shared" si="16"/>
        <v>8610</v>
      </c>
      <c r="M187" s="336">
        <f t="shared" si="17"/>
        <v>4967</v>
      </c>
      <c r="N187" s="328"/>
      <c r="O187" s="328"/>
      <c r="P187" s="328"/>
      <c r="Q187" s="328"/>
    </row>
    <row r="188" spans="1:17" x14ac:dyDescent="0.2">
      <c r="A188" s="337">
        <v>188</v>
      </c>
      <c r="B188" s="334">
        <v>21.44</v>
      </c>
      <c r="C188" s="334">
        <v>53.6</v>
      </c>
      <c r="D188" s="334">
        <v>31.62</v>
      </c>
      <c r="E188" s="335">
        <f>'soust.uk.JMK př.č.2'!$M$57+'soust.uk.JMK př.č.2'!$N$57</f>
        <v>30098</v>
      </c>
      <c r="F188" s="335">
        <f>'soust.uk.JMK př.č.2'!$O$57+'soust.uk.JMK př.č.2'!$P$57</f>
        <v>18571</v>
      </c>
      <c r="G188" s="335">
        <f>'soust.uk.JMK př.č.2'!$L$57</f>
        <v>372</v>
      </c>
      <c r="H188" s="336">
        <f t="shared" si="13"/>
        <v>32868</v>
      </c>
      <c r="I188" s="336">
        <f t="shared" si="14"/>
        <v>23894</v>
      </c>
      <c r="J188" s="336">
        <f t="shared" si="12"/>
        <v>19121</v>
      </c>
      <c r="K188" s="336">
        <f t="shared" si="15"/>
        <v>13786</v>
      </c>
      <c r="L188" s="336">
        <f t="shared" si="16"/>
        <v>8602</v>
      </c>
      <c r="M188" s="336">
        <f t="shared" si="17"/>
        <v>4963</v>
      </c>
      <c r="N188" s="328"/>
      <c r="O188" s="328"/>
      <c r="P188" s="328"/>
      <c r="Q188" s="328"/>
    </row>
    <row r="189" spans="1:17" x14ac:dyDescent="0.2">
      <c r="A189" s="337">
        <v>189</v>
      </c>
      <c r="B189" s="334">
        <v>21.48</v>
      </c>
      <c r="C189" s="334">
        <v>53.69</v>
      </c>
      <c r="D189" s="334">
        <v>31.62</v>
      </c>
      <c r="E189" s="335">
        <f>'soust.uk.JMK př.č.2'!$M$57+'soust.uk.JMK př.č.2'!$N$57</f>
        <v>30098</v>
      </c>
      <c r="F189" s="335">
        <f>'soust.uk.JMK př.č.2'!$O$57+'soust.uk.JMK př.č.2'!$P$57</f>
        <v>18571</v>
      </c>
      <c r="G189" s="335">
        <f>'soust.uk.JMK př.č.2'!$L$57</f>
        <v>372</v>
      </c>
      <c r="H189" s="336">
        <f t="shared" si="13"/>
        <v>32824</v>
      </c>
      <c r="I189" s="336">
        <f t="shared" si="14"/>
        <v>23862</v>
      </c>
      <c r="J189" s="336">
        <f t="shared" si="12"/>
        <v>19106</v>
      </c>
      <c r="K189" s="336">
        <f t="shared" si="15"/>
        <v>13775</v>
      </c>
      <c r="L189" s="336">
        <f t="shared" si="16"/>
        <v>8590</v>
      </c>
      <c r="M189" s="336">
        <f t="shared" si="17"/>
        <v>4959</v>
      </c>
      <c r="N189" s="328"/>
      <c r="O189" s="328"/>
      <c r="P189" s="328"/>
      <c r="Q189" s="328"/>
    </row>
    <row r="190" spans="1:17" x14ac:dyDescent="0.2">
      <c r="A190" s="337">
        <v>190</v>
      </c>
      <c r="B190" s="334">
        <v>21.51</v>
      </c>
      <c r="C190" s="334">
        <v>53.77</v>
      </c>
      <c r="D190" s="334">
        <v>31.62</v>
      </c>
      <c r="E190" s="335">
        <f>'soust.uk.JMK př.č.2'!$M$57+'soust.uk.JMK př.č.2'!$N$57</f>
        <v>30098</v>
      </c>
      <c r="F190" s="335">
        <f>'soust.uk.JMK př.č.2'!$O$57+'soust.uk.JMK př.č.2'!$P$57</f>
        <v>18571</v>
      </c>
      <c r="G190" s="335">
        <f>'soust.uk.JMK př.č.2'!$L$57</f>
        <v>372</v>
      </c>
      <c r="H190" s="336">
        <f t="shared" si="13"/>
        <v>32793</v>
      </c>
      <c r="I190" s="336">
        <f t="shared" si="14"/>
        <v>23839</v>
      </c>
      <c r="J190" s="336">
        <f t="shared" si="12"/>
        <v>19092</v>
      </c>
      <c r="K190" s="336">
        <f t="shared" si="15"/>
        <v>13765</v>
      </c>
      <c r="L190" s="336">
        <f t="shared" si="16"/>
        <v>8582</v>
      </c>
      <c r="M190" s="336">
        <f t="shared" si="17"/>
        <v>4955</v>
      </c>
      <c r="N190" s="328"/>
      <c r="O190" s="328"/>
      <c r="P190" s="328"/>
      <c r="Q190" s="328"/>
    </row>
    <row r="191" spans="1:17" x14ac:dyDescent="0.2">
      <c r="A191" s="337">
        <v>191</v>
      </c>
      <c r="B191" s="334">
        <v>21.54</v>
      </c>
      <c r="C191" s="334">
        <v>53.86</v>
      </c>
      <c r="D191" s="334">
        <v>31.62</v>
      </c>
      <c r="E191" s="335">
        <f>'soust.uk.JMK př.č.2'!$M$57+'soust.uk.JMK př.č.2'!$N$57</f>
        <v>30098</v>
      </c>
      <c r="F191" s="335">
        <f>'soust.uk.JMK př.č.2'!$O$57+'soust.uk.JMK př.č.2'!$P$57</f>
        <v>18571</v>
      </c>
      <c r="G191" s="335">
        <f>'soust.uk.JMK př.č.2'!$L$57</f>
        <v>372</v>
      </c>
      <c r="H191" s="336">
        <f t="shared" si="13"/>
        <v>32762</v>
      </c>
      <c r="I191" s="336">
        <f t="shared" si="14"/>
        <v>23816</v>
      </c>
      <c r="J191" s="336">
        <f t="shared" si="12"/>
        <v>19077</v>
      </c>
      <c r="K191" s="336">
        <f t="shared" si="15"/>
        <v>13754</v>
      </c>
      <c r="L191" s="336">
        <f t="shared" si="16"/>
        <v>8574</v>
      </c>
      <c r="M191" s="336">
        <f t="shared" si="17"/>
        <v>4951</v>
      </c>
      <c r="N191" s="328"/>
      <c r="O191" s="328"/>
      <c r="P191" s="328"/>
      <c r="Q191" s="328"/>
    </row>
    <row r="192" spans="1:17" x14ac:dyDescent="0.2">
      <c r="A192" s="337">
        <v>192</v>
      </c>
      <c r="B192" s="334">
        <v>21.58</v>
      </c>
      <c r="C192" s="334">
        <v>53.95</v>
      </c>
      <c r="D192" s="334">
        <v>31.62</v>
      </c>
      <c r="E192" s="335">
        <f>'soust.uk.JMK př.č.2'!$M$57+'soust.uk.JMK př.č.2'!$N$57</f>
        <v>30098</v>
      </c>
      <c r="F192" s="335">
        <f>'soust.uk.JMK př.č.2'!$O$57+'soust.uk.JMK př.č.2'!$P$57</f>
        <v>18571</v>
      </c>
      <c r="G192" s="335">
        <f>'soust.uk.JMK př.č.2'!$L$57</f>
        <v>372</v>
      </c>
      <c r="H192" s="336">
        <f t="shared" si="13"/>
        <v>32718</v>
      </c>
      <c r="I192" s="336">
        <f t="shared" si="14"/>
        <v>23784</v>
      </c>
      <c r="J192" s="336">
        <f t="shared" si="12"/>
        <v>19061</v>
      </c>
      <c r="K192" s="336">
        <f t="shared" si="15"/>
        <v>13742</v>
      </c>
      <c r="L192" s="336">
        <f t="shared" si="16"/>
        <v>8562</v>
      </c>
      <c r="M192" s="336">
        <f t="shared" si="17"/>
        <v>4947</v>
      </c>
      <c r="N192" s="328"/>
      <c r="O192" s="328"/>
      <c r="P192" s="328"/>
      <c r="Q192" s="328"/>
    </row>
    <row r="193" spans="1:17" x14ac:dyDescent="0.2">
      <c r="A193" s="337">
        <v>193</v>
      </c>
      <c r="B193" s="334">
        <v>21.61</v>
      </c>
      <c r="C193" s="334">
        <v>54.03</v>
      </c>
      <c r="D193" s="334">
        <v>31.62</v>
      </c>
      <c r="E193" s="335">
        <f>'soust.uk.JMK př.č.2'!$M$57+'soust.uk.JMK př.č.2'!$N$57</f>
        <v>30098</v>
      </c>
      <c r="F193" s="335">
        <f>'soust.uk.JMK př.č.2'!$O$57+'soust.uk.JMK př.č.2'!$P$57</f>
        <v>18571</v>
      </c>
      <c r="G193" s="335">
        <f>'soust.uk.JMK př.č.2'!$L$57</f>
        <v>372</v>
      </c>
      <c r="H193" s="336">
        <f t="shared" si="13"/>
        <v>32687</v>
      </c>
      <c r="I193" s="336">
        <f t="shared" si="14"/>
        <v>23761</v>
      </c>
      <c r="J193" s="336">
        <f t="shared" si="12"/>
        <v>19049</v>
      </c>
      <c r="K193" s="336">
        <f t="shared" si="15"/>
        <v>13733</v>
      </c>
      <c r="L193" s="336">
        <f t="shared" si="16"/>
        <v>8554</v>
      </c>
      <c r="M193" s="336">
        <f t="shared" si="17"/>
        <v>4944</v>
      </c>
      <c r="N193" s="328"/>
      <c r="O193" s="328"/>
      <c r="P193" s="328"/>
      <c r="Q193" s="328"/>
    </row>
    <row r="194" spans="1:17" x14ac:dyDescent="0.2">
      <c r="A194" s="337">
        <v>194</v>
      </c>
      <c r="B194" s="334">
        <v>21.65</v>
      </c>
      <c r="C194" s="334">
        <v>54.12</v>
      </c>
      <c r="D194" s="334">
        <v>31.62</v>
      </c>
      <c r="E194" s="335">
        <f>'soust.uk.JMK př.č.2'!$M$57+'soust.uk.JMK př.č.2'!$N$57</f>
        <v>30098</v>
      </c>
      <c r="F194" s="335">
        <f>'soust.uk.JMK př.č.2'!$O$57+'soust.uk.JMK př.č.2'!$P$57</f>
        <v>18571</v>
      </c>
      <c r="G194" s="335">
        <f>'soust.uk.JMK př.č.2'!$L$57</f>
        <v>372</v>
      </c>
      <c r="H194" s="336">
        <f t="shared" si="13"/>
        <v>32645</v>
      </c>
      <c r="I194" s="336">
        <f t="shared" si="14"/>
        <v>23730</v>
      </c>
      <c r="J194" s="336">
        <f t="shared" si="12"/>
        <v>19033</v>
      </c>
      <c r="K194" s="336">
        <f t="shared" si="15"/>
        <v>13721</v>
      </c>
      <c r="L194" s="336">
        <f t="shared" si="16"/>
        <v>8543</v>
      </c>
      <c r="M194" s="336">
        <f t="shared" si="17"/>
        <v>4940</v>
      </c>
      <c r="N194" s="328"/>
      <c r="O194" s="328"/>
      <c r="P194" s="328"/>
      <c r="Q194" s="328"/>
    </row>
    <row r="195" spans="1:17" x14ac:dyDescent="0.2">
      <c r="A195" s="337">
        <v>195</v>
      </c>
      <c r="B195" s="334">
        <v>21.68</v>
      </c>
      <c r="C195" s="334">
        <v>54.2</v>
      </c>
      <c r="D195" s="334">
        <v>31.62</v>
      </c>
      <c r="E195" s="335">
        <f>'soust.uk.JMK př.č.2'!$M$57+'soust.uk.JMK př.č.2'!$N$57</f>
        <v>30098</v>
      </c>
      <c r="F195" s="335">
        <f>'soust.uk.JMK př.č.2'!$O$57+'soust.uk.JMK př.č.2'!$P$57</f>
        <v>18571</v>
      </c>
      <c r="G195" s="335">
        <f>'soust.uk.JMK př.č.2'!$L$57</f>
        <v>372</v>
      </c>
      <c r="H195" s="336">
        <f t="shared" si="13"/>
        <v>32614</v>
      </c>
      <c r="I195" s="336">
        <f t="shared" si="14"/>
        <v>23707</v>
      </c>
      <c r="J195" s="336">
        <f t="shared" si="12"/>
        <v>19020</v>
      </c>
      <c r="K195" s="336">
        <f t="shared" si="15"/>
        <v>13712</v>
      </c>
      <c r="L195" s="336">
        <f t="shared" si="16"/>
        <v>8535</v>
      </c>
      <c r="M195" s="336">
        <f t="shared" si="17"/>
        <v>4936</v>
      </c>
      <c r="N195" s="328"/>
      <c r="O195" s="328"/>
      <c r="P195" s="328"/>
      <c r="Q195" s="328"/>
    </row>
    <row r="196" spans="1:17" x14ac:dyDescent="0.2">
      <c r="A196" s="337">
        <v>196</v>
      </c>
      <c r="B196" s="334">
        <v>21.71</v>
      </c>
      <c r="C196" s="334">
        <v>54.28</v>
      </c>
      <c r="D196" s="334">
        <v>31.62</v>
      </c>
      <c r="E196" s="335">
        <f>'soust.uk.JMK př.č.2'!$M$57+'soust.uk.JMK př.č.2'!$N$57</f>
        <v>30098</v>
      </c>
      <c r="F196" s="335">
        <f>'soust.uk.JMK př.č.2'!$O$57+'soust.uk.JMK př.č.2'!$P$57</f>
        <v>18571</v>
      </c>
      <c r="G196" s="335">
        <f>'soust.uk.JMK př.č.2'!$L$57</f>
        <v>372</v>
      </c>
      <c r="H196" s="336">
        <f t="shared" si="13"/>
        <v>32582</v>
      </c>
      <c r="I196" s="336">
        <f t="shared" si="14"/>
        <v>23684</v>
      </c>
      <c r="J196" s="336">
        <f t="shared" si="12"/>
        <v>19007</v>
      </c>
      <c r="K196" s="336">
        <f t="shared" si="15"/>
        <v>13702</v>
      </c>
      <c r="L196" s="336">
        <f t="shared" si="16"/>
        <v>8526</v>
      </c>
      <c r="M196" s="336">
        <f t="shared" si="17"/>
        <v>4933</v>
      </c>
      <c r="N196" s="328"/>
      <c r="O196" s="328"/>
      <c r="P196" s="328"/>
      <c r="Q196" s="328"/>
    </row>
    <row r="197" spans="1:17" x14ac:dyDescent="0.2">
      <c r="A197" s="337">
        <v>197</v>
      </c>
      <c r="B197" s="334">
        <v>21.75</v>
      </c>
      <c r="C197" s="334">
        <v>54.37</v>
      </c>
      <c r="D197" s="334">
        <v>31.62</v>
      </c>
      <c r="E197" s="335">
        <f>'soust.uk.JMK př.č.2'!$M$57+'soust.uk.JMK př.č.2'!$N$57</f>
        <v>30098</v>
      </c>
      <c r="F197" s="335">
        <f>'soust.uk.JMK př.č.2'!$O$57+'soust.uk.JMK př.č.2'!$P$57</f>
        <v>18571</v>
      </c>
      <c r="G197" s="335">
        <f>'soust.uk.JMK př.č.2'!$L$57</f>
        <v>372</v>
      </c>
      <c r="H197" s="336">
        <f t="shared" si="13"/>
        <v>32541</v>
      </c>
      <c r="I197" s="336">
        <f t="shared" si="14"/>
        <v>23654</v>
      </c>
      <c r="J197" s="336">
        <f t="shared" si="12"/>
        <v>18992</v>
      </c>
      <c r="K197" s="336">
        <f t="shared" si="15"/>
        <v>13691</v>
      </c>
      <c r="L197" s="336">
        <f t="shared" si="16"/>
        <v>8515</v>
      </c>
      <c r="M197" s="336">
        <f t="shared" si="17"/>
        <v>4929</v>
      </c>
      <c r="N197" s="328"/>
      <c r="O197" s="328"/>
      <c r="P197" s="328"/>
      <c r="Q197" s="328"/>
    </row>
    <row r="198" spans="1:17" x14ac:dyDescent="0.2">
      <c r="A198" s="337">
        <v>198</v>
      </c>
      <c r="B198" s="334">
        <v>21.78</v>
      </c>
      <c r="C198" s="334">
        <v>54.45</v>
      </c>
      <c r="D198" s="334">
        <v>31.62</v>
      </c>
      <c r="E198" s="335">
        <f>'soust.uk.JMK př.č.2'!$M$57+'soust.uk.JMK př.č.2'!$N$57</f>
        <v>30098</v>
      </c>
      <c r="F198" s="335">
        <f>'soust.uk.JMK př.č.2'!$O$57+'soust.uk.JMK př.č.2'!$P$57</f>
        <v>18571</v>
      </c>
      <c r="G198" s="335">
        <f>'soust.uk.JMK př.č.2'!$L$57</f>
        <v>372</v>
      </c>
      <c r="H198" s="336">
        <f t="shared" si="13"/>
        <v>32510</v>
      </c>
      <c r="I198" s="336">
        <f t="shared" si="14"/>
        <v>23631</v>
      </c>
      <c r="J198" s="336">
        <f t="shared" si="12"/>
        <v>18978</v>
      </c>
      <c r="K198" s="336">
        <f t="shared" si="15"/>
        <v>13681</v>
      </c>
      <c r="L198" s="336">
        <f t="shared" si="16"/>
        <v>8507</v>
      </c>
      <c r="M198" s="336">
        <f t="shared" si="17"/>
        <v>4925</v>
      </c>
      <c r="N198" s="328"/>
      <c r="O198" s="328"/>
      <c r="P198" s="328"/>
      <c r="Q198" s="328"/>
    </row>
    <row r="199" spans="1:17" x14ac:dyDescent="0.2">
      <c r="A199" s="337">
        <v>199</v>
      </c>
      <c r="B199" s="334">
        <v>21.81</v>
      </c>
      <c r="C199" s="334">
        <v>54.53</v>
      </c>
      <c r="D199" s="334">
        <v>31.62</v>
      </c>
      <c r="E199" s="335">
        <f>'soust.uk.JMK př.č.2'!$M$57+'soust.uk.JMK př.č.2'!$N$57</f>
        <v>30098</v>
      </c>
      <c r="F199" s="335">
        <f>'soust.uk.JMK př.č.2'!$O$57+'soust.uk.JMK př.č.2'!$P$57</f>
        <v>18571</v>
      </c>
      <c r="G199" s="335">
        <f>'soust.uk.JMK př.č.2'!$L$57</f>
        <v>372</v>
      </c>
      <c r="H199" s="336">
        <f t="shared" si="13"/>
        <v>32479</v>
      </c>
      <c r="I199" s="336">
        <f t="shared" si="14"/>
        <v>23608</v>
      </c>
      <c r="J199" s="336">
        <f t="shared" si="12"/>
        <v>18965</v>
      </c>
      <c r="K199" s="336">
        <f t="shared" si="15"/>
        <v>13671</v>
      </c>
      <c r="L199" s="336">
        <f t="shared" si="16"/>
        <v>8499</v>
      </c>
      <c r="M199" s="336">
        <f t="shared" si="17"/>
        <v>4922</v>
      </c>
      <c r="N199" s="328"/>
      <c r="O199" s="328"/>
      <c r="P199" s="328"/>
      <c r="Q199" s="328"/>
    </row>
    <row r="200" spans="1:17" x14ac:dyDescent="0.2">
      <c r="A200" s="337">
        <v>200</v>
      </c>
      <c r="B200" s="334">
        <v>21.85</v>
      </c>
      <c r="C200" s="334">
        <v>54.62</v>
      </c>
      <c r="D200" s="334">
        <v>31.62</v>
      </c>
      <c r="E200" s="335">
        <f>'soust.uk.JMK př.č.2'!$M$57+'soust.uk.JMK př.č.2'!$N$57</f>
        <v>30098</v>
      </c>
      <c r="F200" s="335">
        <f>'soust.uk.JMK př.č.2'!$O$57+'soust.uk.JMK př.č.2'!$P$57</f>
        <v>18571</v>
      </c>
      <c r="G200" s="335">
        <f>'soust.uk.JMK př.č.2'!$L$57</f>
        <v>372</v>
      </c>
      <c r="H200" s="336">
        <f t="shared" si="13"/>
        <v>32438</v>
      </c>
      <c r="I200" s="336">
        <f t="shared" si="14"/>
        <v>23578</v>
      </c>
      <c r="J200" s="336">
        <f t="shared" si="12"/>
        <v>18950</v>
      </c>
      <c r="K200" s="336">
        <f t="shared" si="15"/>
        <v>13660</v>
      </c>
      <c r="L200" s="336">
        <f t="shared" si="16"/>
        <v>8488</v>
      </c>
      <c r="M200" s="336">
        <f t="shared" si="17"/>
        <v>4918</v>
      </c>
      <c r="N200" s="328"/>
      <c r="O200" s="328"/>
      <c r="P200" s="328"/>
      <c r="Q200" s="328"/>
    </row>
    <row r="201" spans="1:17" x14ac:dyDescent="0.2">
      <c r="A201" s="337">
        <v>201</v>
      </c>
      <c r="B201" s="334">
        <v>21.88</v>
      </c>
      <c r="C201" s="334">
        <v>54.7</v>
      </c>
      <c r="D201" s="334">
        <v>31.62</v>
      </c>
      <c r="E201" s="335">
        <f>'soust.uk.JMK př.č.2'!$M$57+'soust.uk.JMK př.č.2'!$N$57</f>
        <v>30098</v>
      </c>
      <c r="F201" s="335">
        <f>'soust.uk.JMK př.č.2'!$O$57+'soust.uk.JMK př.č.2'!$P$57</f>
        <v>18571</v>
      </c>
      <c r="G201" s="335">
        <f>'soust.uk.JMK př.č.2'!$L$57</f>
        <v>372</v>
      </c>
      <c r="H201" s="336">
        <f t="shared" si="13"/>
        <v>32407</v>
      </c>
      <c r="I201" s="336">
        <f t="shared" si="14"/>
        <v>23555</v>
      </c>
      <c r="J201" s="336">
        <f t="shared" si="12"/>
        <v>18937</v>
      </c>
      <c r="K201" s="336">
        <f t="shared" si="15"/>
        <v>13651</v>
      </c>
      <c r="L201" s="336">
        <f t="shared" si="16"/>
        <v>8480</v>
      </c>
      <c r="M201" s="336">
        <f t="shared" si="17"/>
        <v>4914</v>
      </c>
      <c r="N201" s="328"/>
      <c r="O201" s="328"/>
      <c r="P201" s="328"/>
      <c r="Q201" s="328"/>
    </row>
    <row r="202" spans="1:17" x14ac:dyDescent="0.2">
      <c r="A202" s="337">
        <v>202</v>
      </c>
      <c r="B202" s="334">
        <v>21.91</v>
      </c>
      <c r="C202" s="334">
        <v>54.78</v>
      </c>
      <c r="D202" s="334">
        <v>31.62</v>
      </c>
      <c r="E202" s="335">
        <f>'soust.uk.JMK př.č.2'!$M$57+'soust.uk.JMK př.č.2'!$N$57</f>
        <v>30098</v>
      </c>
      <c r="F202" s="335">
        <f>'soust.uk.JMK př.č.2'!$O$57+'soust.uk.JMK př.č.2'!$P$57</f>
        <v>18571</v>
      </c>
      <c r="G202" s="335">
        <f>'soust.uk.JMK př.č.2'!$L$57</f>
        <v>372</v>
      </c>
      <c r="H202" s="336">
        <f t="shared" si="13"/>
        <v>32376</v>
      </c>
      <c r="I202" s="336">
        <f t="shared" si="14"/>
        <v>23532</v>
      </c>
      <c r="J202" s="336">
        <f t="shared" si="12"/>
        <v>18924</v>
      </c>
      <c r="K202" s="336">
        <f t="shared" si="15"/>
        <v>13641</v>
      </c>
      <c r="L202" s="336">
        <f t="shared" si="16"/>
        <v>8472</v>
      </c>
      <c r="M202" s="336">
        <f t="shared" si="17"/>
        <v>4911</v>
      </c>
      <c r="N202" s="328"/>
      <c r="O202" s="328"/>
      <c r="P202" s="328"/>
      <c r="Q202" s="328"/>
    </row>
    <row r="203" spans="1:17" x14ac:dyDescent="0.2">
      <c r="A203" s="337">
        <v>203</v>
      </c>
      <c r="B203" s="334">
        <v>21.94</v>
      </c>
      <c r="C203" s="334">
        <v>54.86</v>
      </c>
      <c r="D203" s="334">
        <v>31.62</v>
      </c>
      <c r="E203" s="335">
        <f>'soust.uk.JMK př.č.2'!$M$57+'soust.uk.JMK př.č.2'!$N$57</f>
        <v>30098</v>
      </c>
      <c r="F203" s="335">
        <f>'soust.uk.JMK př.č.2'!$O$57+'soust.uk.JMK př.č.2'!$P$57</f>
        <v>18571</v>
      </c>
      <c r="G203" s="335">
        <f>'soust.uk.JMK př.č.2'!$L$57</f>
        <v>372</v>
      </c>
      <c r="H203" s="336">
        <f t="shared" si="13"/>
        <v>32346</v>
      </c>
      <c r="I203" s="336">
        <f t="shared" si="14"/>
        <v>23510</v>
      </c>
      <c r="J203" s="336">
        <f t="shared" si="12"/>
        <v>18910</v>
      </c>
      <c r="K203" s="336">
        <f t="shared" si="15"/>
        <v>13631</v>
      </c>
      <c r="L203" s="336">
        <f t="shared" si="16"/>
        <v>8464</v>
      </c>
      <c r="M203" s="336">
        <f t="shared" si="17"/>
        <v>4907</v>
      </c>
      <c r="N203" s="328"/>
      <c r="O203" s="328"/>
      <c r="P203" s="328"/>
      <c r="Q203" s="328"/>
    </row>
    <row r="204" spans="1:17" x14ac:dyDescent="0.2">
      <c r="A204" s="337">
        <v>204</v>
      </c>
      <c r="B204" s="334">
        <v>21.98</v>
      </c>
      <c r="C204" s="334">
        <v>54.94</v>
      </c>
      <c r="D204" s="334">
        <v>31.62</v>
      </c>
      <c r="E204" s="335">
        <f>'soust.uk.JMK př.č.2'!$M$57+'soust.uk.JMK př.č.2'!$N$57</f>
        <v>30098</v>
      </c>
      <c r="F204" s="335">
        <f>'soust.uk.JMK př.č.2'!$O$57+'soust.uk.JMK př.č.2'!$P$57</f>
        <v>18571</v>
      </c>
      <c r="G204" s="335">
        <f>'soust.uk.JMK př.č.2'!$L$57</f>
        <v>372</v>
      </c>
      <c r="H204" s="336">
        <f t="shared" si="13"/>
        <v>32305</v>
      </c>
      <c r="I204" s="336">
        <f t="shared" si="14"/>
        <v>23480</v>
      </c>
      <c r="J204" s="336">
        <f t="shared" si="12"/>
        <v>18898</v>
      </c>
      <c r="K204" s="336">
        <f t="shared" si="15"/>
        <v>13622</v>
      </c>
      <c r="L204" s="336">
        <f t="shared" si="16"/>
        <v>8453</v>
      </c>
      <c r="M204" s="336">
        <f t="shared" si="17"/>
        <v>4904</v>
      </c>
      <c r="N204" s="328"/>
      <c r="O204" s="328"/>
      <c r="P204" s="328"/>
      <c r="Q204" s="328"/>
    </row>
    <row r="205" spans="1:17" x14ac:dyDescent="0.2">
      <c r="A205" s="337">
        <v>205</v>
      </c>
      <c r="B205" s="334">
        <v>22.01</v>
      </c>
      <c r="C205" s="334">
        <v>55.02</v>
      </c>
      <c r="D205" s="334">
        <v>31.62</v>
      </c>
      <c r="E205" s="335">
        <f>'soust.uk.JMK př.č.2'!$M$57+'soust.uk.JMK př.č.2'!$N$57</f>
        <v>30098</v>
      </c>
      <c r="F205" s="335">
        <f>'soust.uk.JMK př.č.2'!$O$57+'soust.uk.JMK př.č.2'!$P$57</f>
        <v>18571</v>
      </c>
      <c r="G205" s="335">
        <f>'soust.uk.JMK př.č.2'!$L$57</f>
        <v>372</v>
      </c>
      <c r="H205" s="336">
        <f t="shared" si="13"/>
        <v>32274</v>
      </c>
      <c r="I205" s="336">
        <f t="shared" si="14"/>
        <v>23457</v>
      </c>
      <c r="J205" s="336">
        <f t="shared" si="12"/>
        <v>18884</v>
      </c>
      <c r="K205" s="336">
        <f t="shared" si="15"/>
        <v>13612</v>
      </c>
      <c r="L205" s="336">
        <f t="shared" si="16"/>
        <v>8445</v>
      </c>
      <c r="M205" s="336">
        <f t="shared" si="17"/>
        <v>4900</v>
      </c>
      <c r="N205" s="328"/>
      <c r="O205" s="328"/>
      <c r="P205" s="328"/>
      <c r="Q205" s="328"/>
    </row>
    <row r="206" spans="1:17" x14ac:dyDescent="0.2">
      <c r="A206" s="337">
        <v>206</v>
      </c>
      <c r="B206" s="334">
        <v>22.04</v>
      </c>
      <c r="C206" s="334">
        <v>55.1</v>
      </c>
      <c r="D206" s="334">
        <v>31.62</v>
      </c>
      <c r="E206" s="335">
        <f>'soust.uk.JMK př.č.2'!$M$57+'soust.uk.JMK př.č.2'!$N$57</f>
        <v>30098</v>
      </c>
      <c r="F206" s="335">
        <f>'soust.uk.JMK př.č.2'!$O$57+'soust.uk.JMK př.č.2'!$P$57</f>
        <v>18571</v>
      </c>
      <c r="G206" s="335">
        <f>'soust.uk.JMK př.č.2'!$L$57</f>
        <v>372</v>
      </c>
      <c r="H206" s="336">
        <f t="shared" si="13"/>
        <v>32244</v>
      </c>
      <c r="I206" s="336">
        <f t="shared" si="14"/>
        <v>23435</v>
      </c>
      <c r="J206" s="336">
        <f t="shared" si="12"/>
        <v>18872</v>
      </c>
      <c r="K206" s="336">
        <f t="shared" si="15"/>
        <v>13603</v>
      </c>
      <c r="L206" s="336">
        <f t="shared" si="16"/>
        <v>8437</v>
      </c>
      <c r="M206" s="336">
        <f t="shared" si="17"/>
        <v>4897</v>
      </c>
      <c r="N206" s="328"/>
      <c r="O206" s="328"/>
      <c r="P206" s="328"/>
      <c r="Q206" s="328"/>
    </row>
    <row r="207" spans="1:17" x14ac:dyDescent="0.2">
      <c r="A207" s="337">
        <v>207</v>
      </c>
      <c r="B207" s="334">
        <v>22.07</v>
      </c>
      <c r="C207" s="334">
        <v>55.18</v>
      </c>
      <c r="D207" s="334">
        <v>31.62</v>
      </c>
      <c r="E207" s="335">
        <f>'soust.uk.JMK př.č.2'!$M$57+'soust.uk.JMK př.č.2'!$N$57</f>
        <v>30098</v>
      </c>
      <c r="F207" s="335">
        <f>'soust.uk.JMK př.č.2'!$O$57+'soust.uk.JMK př.č.2'!$P$57</f>
        <v>18571</v>
      </c>
      <c r="G207" s="335">
        <f>'soust.uk.JMK př.č.2'!$L$57</f>
        <v>372</v>
      </c>
      <c r="H207" s="336">
        <f t="shared" si="13"/>
        <v>32214</v>
      </c>
      <c r="I207" s="336">
        <f t="shared" si="14"/>
        <v>23413</v>
      </c>
      <c r="J207" s="336">
        <f t="shared" si="12"/>
        <v>18858</v>
      </c>
      <c r="K207" s="336">
        <f t="shared" si="15"/>
        <v>13593</v>
      </c>
      <c r="L207" s="336">
        <f t="shared" si="16"/>
        <v>8429</v>
      </c>
      <c r="M207" s="336">
        <f t="shared" si="17"/>
        <v>4893</v>
      </c>
      <c r="N207" s="328"/>
      <c r="O207" s="328"/>
      <c r="P207" s="328"/>
      <c r="Q207" s="328"/>
    </row>
    <row r="208" spans="1:17" x14ac:dyDescent="0.2">
      <c r="A208" s="337">
        <v>208</v>
      </c>
      <c r="B208" s="334">
        <v>22.1</v>
      </c>
      <c r="C208" s="334">
        <v>55.26</v>
      </c>
      <c r="D208" s="334">
        <v>31.62</v>
      </c>
      <c r="E208" s="335">
        <f>'soust.uk.JMK př.č.2'!$M$57+'soust.uk.JMK př.č.2'!$N$57</f>
        <v>30098</v>
      </c>
      <c r="F208" s="335">
        <f>'soust.uk.JMK př.č.2'!$O$57+'soust.uk.JMK př.č.2'!$P$57</f>
        <v>18571</v>
      </c>
      <c r="G208" s="335">
        <f>'soust.uk.JMK př.č.2'!$L$57</f>
        <v>372</v>
      </c>
      <c r="H208" s="336">
        <f t="shared" si="13"/>
        <v>32184</v>
      </c>
      <c r="I208" s="336">
        <f t="shared" si="14"/>
        <v>23391</v>
      </c>
      <c r="J208" s="336">
        <f t="shared" si="12"/>
        <v>18846</v>
      </c>
      <c r="K208" s="336">
        <f t="shared" si="15"/>
        <v>13584</v>
      </c>
      <c r="L208" s="336">
        <f t="shared" si="16"/>
        <v>8421</v>
      </c>
      <c r="M208" s="336">
        <f t="shared" si="17"/>
        <v>4890</v>
      </c>
      <c r="N208" s="328"/>
      <c r="O208" s="328"/>
      <c r="P208" s="328"/>
      <c r="Q208" s="328"/>
    </row>
    <row r="209" spans="1:17" x14ac:dyDescent="0.2">
      <c r="A209" s="337">
        <v>209</v>
      </c>
      <c r="B209" s="334">
        <v>22.14</v>
      </c>
      <c r="C209" s="334">
        <v>55.34</v>
      </c>
      <c r="D209" s="334">
        <v>31.62</v>
      </c>
      <c r="E209" s="335">
        <f>'soust.uk.JMK př.č.2'!$M$57+'soust.uk.JMK př.č.2'!$N$57</f>
        <v>30098</v>
      </c>
      <c r="F209" s="335">
        <f>'soust.uk.JMK př.č.2'!$O$57+'soust.uk.JMK př.č.2'!$P$57</f>
        <v>18571</v>
      </c>
      <c r="G209" s="335">
        <f>'soust.uk.JMK př.č.2'!$L$57</f>
        <v>372</v>
      </c>
      <c r="H209" s="336">
        <f t="shared" si="13"/>
        <v>32143</v>
      </c>
      <c r="I209" s="336">
        <f t="shared" si="14"/>
        <v>23361</v>
      </c>
      <c r="J209" s="336">
        <f t="shared" si="12"/>
        <v>18833</v>
      </c>
      <c r="K209" s="336">
        <f t="shared" si="15"/>
        <v>13574</v>
      </c>
      <c r="L209" s="336">
        <f t="shared" si="16"/>
        <v>8410</v>
      </c>
      <c r="M209" s="336">
        <f t="shared" si="17"/>
        <v>4887</v>
      </c>
      <c r="N209" s="328"/>
      <c r="O209" s="328"/>
      <c r="P209" s="328"/>
      <c r="Q209" s="328"/>
    </row>
    <row r="210" spans="1:17" x14ac:dyDescent="0.2">
      <c r="A210" s="337">
        <v>210</v>
      </c>
      <c r="B210" s="334">
        <v>22.17</v>
      </c>
      <c r="C210" s="334">
        <v>55.42</v>
      </c>
      <c r="D210" s="334">
        <v>31.62</v>
      </c>
      <c r="E210" s="335">
        <f>'soust.uk.JMK př.č.2'!$M$57+'soust.uk.JMK př.č.2'!$N$57</f>
        <v>30098</v>
      </c>
      <c r="F210" s="335">
        <f>'soust.uk.JMK př.č.2'!$O$57+'soust.uk.JMK př.č.2'!$P$57</f>
        <v>18571</v>
      </c>
      <c r="G210" s="335">
        <f>'soust.uk.JMK př.č.2'!$L$57</f>
        <v>372</v>
      </c>
      <c r="H210" s="336">
        <f t="shared" si="13"/>
        <v>32113</v>
      </c>
      <c r="I210" s="336">
        <f t="shared" si="14"/>
        <v>23339</v>
      </c>
      <c r="J210" s="336">
        <f t="shared" si="12"/>
        <v>18820</v>
      </c>
      <c r="K210" s="336">
        <f t="shared" si="15"/>
        <v>13565</v>
      </c>
      <c r="L210" s="336">
        <f t="shared" si="16"/>
        <v>8402</v>
      </c>
      <c r="M210" s="336">
        <f t="shared" si="17"/>
        <v>4883</v>
      </c>
      <c r="N210" s="328"/>
      <c r="O210" s="328"/>
      <c r="P210" s="328"/>
      <c r="Q210" s="328"/>
    </row>
    <row r="211" spans="1:17" x14ac:dyDescent="0.2">
      <c r="A211" s="337">
        <v>211</v>
      </c>
      <c r="B211" s="334">
        <v>22.2</v>
      </c>
      <c r="C211" s="334">
        <v>55.49</v>
      </c>
      <c r="D211" s="334">
        <v>31.62</v>
      </c>
      <c r="E211" s="335">
        <f>'soust.uk.JMK př.č.2'!$M$57+'soust.uk.JMK př.č.2'!$N$57</f>
        <v>30098</v>
      </c>
      <c r="F211" s="335">
        <f>'soust.uk.JMK př.č.2'!$O$57+'soust.uk.JMK př.č.2'!$P$57</f>
        <v>18571</v>
      </c>
      <c r="G211" s="335">
        <f>'soust.uk.JMK př.č.2'!$L$57</f>
        <v>372</v>
      </c>
      <c r="H211" s="336">
        <f t="shared" si="13"/>
        <v>32083</v>
      </c>
      <c r="I211" s="336">
        <f t="shared" si="14"/>
        <v>23317</v>
      </c>
      <c r="J211" s="336">
        <f t="shared" si="12"/>
        <v>18810</v>
      </c>
      <c r="K211" s="336">
        <f t="shared" si="15"/>
        <v>13557</v>
      </c>
      <c r="L211" s="336">
        <f t="shared" si="16"/>
        <v>8394</v>
      </c>
      <c r="M211" s="336">
        <f t="shared" si="17"/>
        <v>4881</v>
      </c>
      <c r="N211" s="328"/>
      <c r="O211" s="328"/>
      <c r="P211" s="328"/>
      <c r="Q211" s="328"/>
    </row>
    <row r="212" spans="1:17" x14ac:dyDescent="0.2">
      <c r="A212" s="337">
        <v>212</v>
      </c>
      <c r="B212" s="334">
        <v>22.23</v>
      </c>
      <c r="C212" s="334">
        <v>55.57</v>
      </c>
      <c r="D212" s="334">
        <v>31.62</v>
      </c>
      <c r="E212" s="335">
        <f>'soust.uk.JMK př.č.2'!$M$57+'soust.uk.JMK př.č.2'!$N$57</f>
        <v>30098</v>
      </c>
      <c r="F212" s="335">
        <f>'soust.uk.JMK př.č.2'!$O$57+'soust.uk.JMK př.č.2'!$P$57</f>
        <v>18571</v>
      </c>
      <c r="G212" s="335">
        <f>'soust.uk.JMK př.č.2'!$L$57</f>
        <v>372</v>
      </c>
      <c r="H212" s="336">
        <f t="shared" si="13"/>
        <v>32053</v>
      </c>
      <c r="I212" s="336">
        <f t="shared" si="14"/>
        <v>23295</v>
      </c>
      <c r="J212" s="336">
        <f t="shared" si="12"/>
        <v>18796</v>
      </c>
      <c r="K212" s="336">
        <f t="shared" si="15"/>
        <v>13547</v>
      </c>
      <c r="L212" s="336">
        <f t="shared" si="16"/>
        <v>8386</v>
      </c>
      <c r="M212" s="336">
        <f t="shared" si="17"/>
        <v>4877</v>
      </c>
      <c r="N212" s="328"/>
      <c r="O212" s="328"/>
      <c r="P212" s="328"/>
      <c r="Q212" s="328"/>
    </row>
    <row r="213" spans="1:17" x14ac:dyDescent="0.2">
      <c r="A213" s="337">
        <v>213</v>
      </c>
      <c r="B213" s="334">
        <v>22.26</v>
      </c>
      <c r="C213" s="334">
        <v>55.65</v>
      </c>
      <c r="D213" s="334">
        <v>31.62</v>
      </c>
      <c r="E213" s="335">
        <f>'soust.uk.JMK př.č.2'!$M$57+'soust.uk.JMK př.č.2'!$N$57</f>
        <v>30098</v>
      </c>
      <c r="F213" s="335">
        <f>'soust.uk.JMK př.č.2'!$O$57+'soust.uk.JMK př.č.2'!$P$57</f>
        <v>18571</v>
      </c>
      <c r="G213" s="335">
        <f>'soust.uk.JMK př.č.2'!$L$57</f>
        <v>372</v>
      </c>
      <c r="H213" s="336">
        <f t="shared" si="13"/>
        <v>32023</v>
      </c>
      <c r="I213" s="336">
        <f t="shared" si="14"/>
        <v>23273</v>
      </c>
      <c r="J213" s="336">
        <f t="shared" si="12"/>
        <v>18784</v>
      </c>
      <c r="K213" s="336">
        <f t="shared" si="15"/>
        <v>13538</v>
      </c>
      <c r="L213" s="336">
        <f t="shared" si="16"/>
        <v>8378</v>
      </c>
      <c r="M213" s="336">
        <f t="shared" si="17"/>
        <v>4874</v>
      </c>
      <c r="N213" s="328"/>
      <c r="O213" s="328"/>
      <c r="P213" s="328"/>
      <c r="Q213" s="328"/>
    </row>
    <row r="214" spans="1:17" x14ac:dyDescent="0.2">
      <c r="A214" s="337">
        <v>214</v>
      </c>
      <c r="B214" s="334">
        <v>22.29</v>
      </c>
      <c r="C214" s="334">
        <v>55.73</v>
      </c>
      <c r="D214" s="334">
        <v>31.62</v>
      </c>
      <c r="E214" s="335">
        <f>'soust.uk.JMK př.č.2'!$M$57+'soust.uk.JMK př.č.2'!$N$57</f>
        <v>30098</v>
      </c>
      <c r="F214" s="335">
        <f>'soust.uk.JMK př.č.2'!$O$57+'soust.uk.JMK př.č.2'!$P$57</f>
        <v>18571</v>
      </c>
      <c r="G214" s="335">
        <f>'soust.uk.JMK př.č.2'!$L$57</f>
        <v>372</v>
      </c>
      <c r="H214" s="336">
        <f t="shared" si="13"/>
        <v>31993</v>
      </c>
      <c r="I214" s="336">
        <f t="shared" si="14"/>
        <v>23251</v>
      </c>
      <c r="J214" s="336">
        <f t="shared" si="12"/>
        <v>18771</v>
      </c>
      <c r="K214" s="336">
        <f t="shared" si="15"/>
        <v>13529</v>
      </c>
      <c r="L214" s="336">
        <f t="shared" si="16"/>
        <v>8370</v>
      </c>
      <c r="M214" s="336">
        <f t="shared" si="17"/>
        <v>4870</v>
      </c>
      <c r="N214" s="328"/>
      <c r="O214" s="328"/>
      <c r="P214" s="328"/>
      <c r="Q214" s="328"/>
    </row>
    <row r="215" spans="1:17" x14ac:dyDescent="0.2">
      <c r="A215" s="337">
        <v>215</v>
      </c>
      <c r="B215" s="334">
        <v>22.32</v>
      </c>
      <c r="C215" s="334">
        <v>55.8</v>
      </c>
      <c r="D215" s="334">
        <v>31.62</v>
      </c>
      <c r="E215" s="335">
        <f>'soust.uk.JMK př.č.2'!$M$57+'soust.uk.JMK př.č.2'!$N$57</f>
        <v>30098</v>
      </c>
      <c r="F215" s="335">
        <f>'soust.uk.JMK př.č.2'!$O$57+'soust.uk.JMK př.č.2'!$P$57</f>
        <v>18571</v>
      </c>
      <c r="G215" s="335">
        <f>'soust.uk.JMK př.č.2'!$L$57</f>
        <v>372</v>
      </c>
      <c r="H215" s="336">
        <f t="shared" si="13"/>
        <v>31965</v>
      </c>
      <c r="I215" s="336">
        <f t="shared" si="14"/>
        <v>23230</v>
      </c>
      <c r="J215" s="336">
        <f t="shared" si="12"/>
        <v>18761</v>
      </c>
      <c r="K215" s="336">
        <f t="shared" si="15"/>
        <v>13521</v>
      </c>
      <c r="L215" s="336">
        <f t="shared" si="16"/>
        <v>8363</v>
      </c>
      <c r="M215" s="336">
        <f t="shared" si="17"/>
        <v>4868</v>
      </c>
      <c r="N215" s="328"/>
      <c r="O215" s="328"/>
      <c r="P215" s="328"/>
      <c r="Q215" s="328"/>
    </row>
    <row r="216" spans="1:17" x14ac:dyDescent="0.2">
      <c r="A216" s="337">
        <v>216</v>
      </c>
      <c r="B216" s="334">
        <v>22.35</v>
      </c>
      <c r="C216" s="334">
        <v>55.88</v>
      </c>
      <c r="D216" s="334">
        <v>31.62</v>
      </c>
      <c r="E216" s="335">
        <f>'soust.uk.JMK př.č.2'!$M$57+'soust.uk.JMK př.č.2'!$N$57</f>
        <v>30098</v>
      </c>
      <c r="F216" s="335">
        <f>'soust.uk.JMK př.č.2'!$O$57+'soust.uk.JMK př.č.2'!$P$57</f>
        <v>18571</v>
      </c>
      <c r="G216" s="335">
        <f>'soust.uk.JMK př.č.2'!$L$57</f>
        <v>372</v>
      </c>
      <c r="H216" s="336">
        <f t="shared" si="13"/>
        <v>31935</v>
      </c>
      <c r="I216" s="336">
        <f t="shared" si="14"/>
        <v>23208</v>
      </c>
      <c r="J216" s="336">
        <f t="shared" si="12"/>
        <v>18747</v>
      </c>
      <c r="K216" s="336">
        <f t="shared" si="15"/>
        <v>13511</v>
      </c>
      <c r="L216" s="336">
        <f t="shared" si="16"/>
        <v>8355</v>
      </c>
      <c r="M216" s="336">
        <f t="shared" si="17"/>
        <v>4864</v>
      </c>
      <c r="N216" s="328"/>
      <c r="O216" s="328"/>
      <c r="P216" s="328"/>
      <c r="Q216" s="328"/>
    </row>
    <row r="217" spans="1:17" x14ac:dyDescent="0.2">
      <c r="A217" s="337">
        <v>217</v>
      </c>
      <c r="B217" s="334">
        <v>22.38</v>
      </c>
      <c r="C217" s="334">
        <v>55.95</v>
      </c>
      <c r="D217" s="334">
        <v>31.62</v>
      </c>
      <c r="E217" s="335">
        <f>'soust.uk.JMK př.č.2'!$M$57+'soust.uk.JMK př.č.2'!$N$57</f>
        <v>30098</v>
      </c>
      <c r="F217" s="335">
        <f>'soust.uk.JMK př.č.2'!$O$57+'soust.uk.JMK př.č.2'!$P$57</f>
        <v>18571</v>
      </c>
      <c r="G217" s="335">
        <f>'soust.uk.JMK př.č.2'!$L$57</f>
        <v>372</v>
      </c>
      <c r="H217" s="336">
        <f t="shared" si="13"/>
        <v>31905</v>
      </c>
      <c r="I217" s="336">
        <f t="shared" si="14"/>
        <v>23186</v>
      </c>
      <c r="J217" s="336">
        <f t="shared" si="12"/>
        <v>18736</v>
      </c>
      <c r="K217" s="336">
        <f t="shared" si="15"/>
        <v>13503</v>
      </c>
      <c r="L217" s="336">
        <f t="shared" si="16"/>
        <v>8347</v>
      </c>
      <c r="M217" s="336">
        <f t="shared" si="17"/>
        <v>4861</v>
      </c>
      <c r="N217" s="328"/>
      <c r="O217" s="328"/>
      <c r="P217" s="328"/>
      <c r="Q217" s="328"/>
    </row>
    <row r="218" spans="1:17" x14ac:dyDescent="0.2">
      <c r="A218" s="337">
        <v>218</v>
      </c>
      <c r="B218" s="334">
        <v>22.41</v>
      </c>
      <c r="C218" s="334">
        <v>56.03</v>
      </c>
      <c r="D218" s="334">
        <v>31.62</v>
      </c>
      <c r="E218" s="335">
        <f>'soust.uk.JMK př.č.2'!$M$57+'soust.uk.JMK př.č.2'!$N$57</f>
        <v>30098</v>
      </c>
      <c r="F218" s="335">
        <f>'soust.uk.JMK př.č.2'!$O$57+'soust.uk.JMK př.č.2'!$P$57</f>
        <v>18571</v>
      </c>
      <c r="G218" s="335">
        <f>'soust.uk.JMK př.č.2'!$L$57</f>
        <v>372</v>
      </c>
      <c r="H218" s="336">
        <f t="shared" si="13"/>
        <v>31876</v>
      </c>
      <c r="I218" s="336">
        <f t="shared" si="14"/>
        <v>23165</v>
      </c>
      <c r="J218" s="336">
        <f t="shared" si="12"/>
        <v>18724</v>
      </c>
      <c r="K218" s="336">
        <f t="shared" si="15"/>
        <v>13494</v>
      </c>
      <c r="L218" s="336">
        <f t="shared" si="16"/>
        <v>8339</v>
      </c>
      <c r="M218" s="336">
        <f t="shared" si="17"/>
        <v>4858</v>
      </c>
      <c r="N218" s="328"/>
      <c r="O218" s="328"/>
      <c r="P218" s="328"/>
      <c r="Q218" s="328"/>
    </row>
    <row r="219" spans="1:17" x14ac:dyDescent="0.2">
      <c r="A219" s="337">
        <v>219</v>
      </c>
      <c r="B219" s="334">
        <v>22.44</v>
      </c>
      <c r="C219" s="334">
        <v>56.1</v>
      </c>
      <c r="D219" s="334">
        <v>31.62</v>
      </c>
      <c r="E219" s="335">
        <f>'soust.uk.JMK př.č.2'!$M$57+'soust.uk.JMK př.č.2'!$N$57</f>
        <v>30098</v>
      </c>
      <c r="F219" s="335">
        <f>'soust.uk.JMK př.č.2'!$O$57+'soust.uk.JMK př.č.2'!$P$57</f>
        <v>18571</v>
      </c>
      <c r="G219" s="335">
        <f>'soust.uk.JMK př.č.2'!$L$57</f>
        <v>372</v>
      </c>
      <c r="H219" s="336">
        <f t="shared" si="13"/>
        <v>31846</v>
      </c>
      <c r="I219" s="336">
        <f t="shared" si="14"/>
        <v>23143</v>
      </c>
      <c r="J219" s="336">
        <f t="shared" si="12"/>
        <v>18713</v>
      </c>
      <c r="K219" s="336">
        <f t="shared" si="15"/>
        <v>13486</v>
      </c>
      <c r="L219" s="336">
        <f t="shared" si="16"/>
        <v>8331</v>
      </c>
      <c r="M219" s="336">
        <f t="shared" si="17"/>
        <v>4855</v>
      </c>
      <c r="N219" s="328"/>
      <c r="O219" s="328"/>
      <c r="P219" s="328"/>
      <c r="Q219" s="328"/>
    </row>
    <row r="220" spans="1:17" x14ac:dyDescent="0.2">
      <c r="A220" s="337">
        <v>220</v>
      </c>
      <c r="B220" s="334">
        <v>22.47</v>
      </c>
      <c r="C220" s="334">
        <v>56.18</v>
      </c>
      <c r="D220" s="334">
        <v>31.62</v>
      </c>
      <c r="E220" s="335">
        <f>'soust.uk.JMK př.č.2'!$M$57+'soust.uk.JMK př.č.2'!$N$57</f>
        <v>30098</v>
      </c>
      <c r="F220" s="335">
        <f>'soust.uk.JMK př.č.2'!$O$57+'soust.uk.JMK př.č.2'!$P$57</f>
        <v>18571</v>
      </c>
      <c r="G220" s="335">
        <f>'soust.uk.JMK př.č.2'!$L$57</f>
        <v>372</v>
      </c>
      <c r="H220" s="336">
        <f t="shared" si="13"/>
        <v>31818</v>
      </c>
      <c r="I220" s="336">
        <f t="shared" si="14"/>
        <v>23122</v>
      </c>
      <c r="J220" s="336">
        <f t="shared" si="12"/>
        <v>18701</v>
      </c>
      <c r="K220" s="336">
        <f t="shared" si="15"/>
        <v>13477</v>
      </c>
      <c r="L220" s="336">
        <f t="shared" si="16"/>
        <v>8324</v>
      </c>
      <c r="M220" s="336">
        <f t="shared" si="17"/>
        <v>4852</v>
      </c>
      <c r="N220" s="328"/>
      <c r="O220" s="328"/>
      <c r="P220" s="328"/>
      <c r="Q220" s="328"/>
    </row>
    <row r="221" spans="1:17" x14ac:dyDescent="0.2">
      <c r="A221" s="337">
        <v>221</v>
      </c>
      <c r="B221" s="334">
        <v>22.5</v>
      </c>
      <c r="C221" s="334">
        <v>56.25</v>
      </c>
      <c r="D221" s="334">
        <v>31.62</v>
      </c>
      <c r="E221" s="335">
        <f>'soust.uk.JMK př.č.2'!$M$57+'soust.uk.JMK př.č.2'!$N$57</f>
        <v>30098</v>
      </c>
      <c r="F221" s="335">
        <f>'soust.uk.JMK př.č.2'!$O$57+'soust.uk.JMK př.č.2'!$P$57</f>
        <v>18571</v>
      </c>
      <c r="G221" s="335">
        <f>'soust.uk.JMK př.č.2'!$L$57</f>
        <v>372</v>
      </c>
      <c r="H221" s="336">
        <f t="shared" si="13"/>
        <v>31788</v>
      </c>
      <c r="I221" s="336">
        <f t="shared" si="14"/>
        <v>23100</v>
      </c>
      <c r="J221" s="336">
        <f t="shared" si="12"/>
        <v>18690</v>
      </c>
      <c r="K221" s="336">
        <f t="shared" si="15"/>
        <v>13469</v>
      </c>
      <c r="L221" s="336">
        <f t="shared" si="16"/>
        <v>8316</v>
      </c>
      <c r="M221" s="336">
        <f t="shared" si="17"/>
        <v>4849</v>
      </c>
      <c r="N221" s="328"/>
      <c r="O221" s="328"/>
      <c r="P221" s="328"/>
      <c r="Q221" s="328"/>
    </row>
    <row r="222" spans="1:17" x14ac:dyDescent="0.2">
      <c r="A222" s="337">
        <v>222</v>
      </c>
      <c r="B222" s="334">
        <v>22.53</v>
      </c>
      <c r="C222" s="334">
        <v>56.33</v>
      </c>
      <c r="D222" s="334">
        <v>31.62</v>
      </c>
      <c r="E222" s="335">
        <f>'soust.uk.JMK př.č.2'!$M$57+'soust.uk.JMK př.č.2'!$N$57</f>
        <v>30098</v>
      </c>
      <c r="F222" s="335">
        <f>'soust.uk.JMK př.č.2'!$O$57+'soust.uk.JMK př.č.2'!$P$57</f>
        <v>18571</v>
      </c>
      <c r="G222" s="335">
        <f>'soust.uk.JMK př.č.2'!$L$57</f>
        <v>372</v>
      </c>
      <c r="H222" s="336">
        <f t="shared" si="13"/>
        <v>31759</v>
      </c>
      <c r="I222" s="336">
        <f t="shared" si="14"/>
        <v>23079</v>
      </c>
      <c r="J222" s="336">
        <f t="shared" si="12"/>
        <v>18678</v>
      </c>
      <c r="K222" s="336">
        <f t="shared" si="15"/>
        <v>13460</v>
      </c>
      <c r="L222" s="336">
        <f t="shared" si="16"/>
        <v>8308</v>
      </c>
      <c r="M222" s="336">
        <f t="shared" si="17"/>
        <v>4846</v>
      </c>
      <c r="N222" s="328"/>
      <c r="O222" s="328"/>
      <c r="P222" s="328"/>
      <c r="Q222" s="328"/>
    </row>
    <row r="223" spans="1:17" x14ac:dyDescent="0.2">
      <c r="A223" s="337">
        <v>223</v>
      </c>
      <c r="B223" s="334">
        <v>22.56</v>
      </c>
      <c r="C223" s="334">
        <v>56.4</v>
      </c>
      <c r="D223" s="334">
        <v>31.62</v>
      </c>
      <c r="E223" s="335">
        <f>'soust.uk.JMK př.č.2'!$M$57+'soust.uk.JMK př.č.2'!$N$57</f>
        <v>30098</v>
      </c>
      <c r="F223" s="335">
        <f>'soust.uk.JMK př.č.2'!$O$57+'soust.uk.JMK př.č.2'!$P$57</f>
        <v>18571</v>
      </c>
      <c r="G223" s="335">
        <f>'soust.uk.JMK př.č.2'!$L$57</f>
        <v>372</v>
      </c>
      <c r="H223" s="336">
        <f t="shared" si="13"/>
        <v>31730</v>
      </c>
      <c r="I223" s="336">
        <f t="shared" si="14"/>
        <v>23057</v>
      </c>
      <c r="J223" s="336">
        <f t="shared" si="12"/>
        <v>18667</v>
      </c>
      <c r="K223" s="336">
        <f t="shared" si="15"/>
        <v>13452</v>
      </c>
      <c r="L223" s="336">
        <f t="shared" si="16"/>
        <v>8301</v>
      </c>
      <c r="M223" s="336">
        <f t="shared" si="17"/>
        <v>4843</v>
      </c>
      <c r="N223" s="328"/>
      <c r="O223" s="328"/>
      <c r="P223" s="328"/>
      <c r="Q223" s="328"/>
    </row>
    <row r="224" spans="1:17" x14ac:dyDescent="0.2">
      <c r="A224" s="337">
        <v>224</v>
      </c>
      <c r="B224" s="334">
        <v>22.59</v>
      </c>
      <c r="C224" s="334">
        <v>56.47</v>
      </c>
      <c r="D224" s="334">
        <v>31.62</v>
      </c>
      <c r="E224" s="335">
        <f>'soust.uk.JMK př.č.2'!$M$57+'soust.uk.JMK př.č.2'!$N$57</f>
        <v>30098</v>
      </c>
      <c r="F224" s="335">
        <f>'soust.uk.JMK př.č.2'!$O$57+'soust.uk.JMK př.č.2'!$P$57</f>
        <v>18571</v>
      </c>
      <c r="G224" s="335">
        <f>'soust.uk.JMK př.č.2'!$L$57</f>
        <v>372</v>
      </c>
      <c r="H224" s="336">
        <f t="shared" si="13"/>
        <v>31701</v>
      </c>
      <c r="I224" s="336">
        <f t="shared" si="14"/>
        <v>23036</v>
      </c>
      <c r="J224" s="336">
        <f t="shared" si="12"/>
        <v>18656</v>
      </c>
      <c r="K224" s="336">
        <f t="shared" si="15"/>
        <v>13444</v>
      </c>
      <c r="L224" s="336">
        <f t="shared" si="16"/>
        <v>8293</v>
      </c>
      <c r="M224" s="336">
        <f t="shared" si="17"/>
        <v>4840</v>
      </c>
      <c r="N224" s="328"/>
      <c r="O224" s="328"/>
      <c r="P224" s="328"/>
      <c r="Q224" s="328"/>
    </row>
    <row r="225" spans="1:17" x14ac:dyDescent="0.2">
      <c r="A225" s="337">
        <v>225</v>
      </c>
      <c r="B225" s="334">
        <v>22.62</v>
      </c>
      <c r="C225" s="334">
        <v>56.55</v>
      </c>
      <c r="D225" s="334">
        <v>31.62</v>
      </c>
      <c r="E225" s="335">
        <f>'soust.uk.JMK př.č.2'!$M$57+'soust.uk.JMK př.č.2'!$N$57</f>
        <v>30098</v>
      </c>
      <c r="F225" s="335">
        <f>'soust.uk.JMK př.č.2'!$O$57+'soust.uk.JMK př.č.2'!$P$57</f>
        <v>18571</v>
      </c>
      <c r="G225" s="335">
        <f>'soust.uk.JMK př.č.2'!$L$57</f>
        <v>372</v>
      </c>
      <c r="H225" s="336">
        <f t="shared" si="13"/>
        <v>31672</v>
      </c>
      <c r="I225" s="336">
        <f t="shared" si="14"/>
        <v>23015</v>
      </c>
      <c r="J225" s="336">
        <f t="shared" si="12"/>
        <v>18644</v>
      </c>
      <c r="K225" s="336">
        <f t="shared" si="15"/>
        <v>13435</v>
      </c>
      <c r="L225" s="336">
        <f t="shared" si="16"/>
        <v>8285</v>
      </c>
      <c r="M225" s="336">
        <f t="shared" si="17"/>
        <v>4837</v>
      </c>
      <c r="N225" s="328"/>
      <c r="O225" s="328"/>
      <c r="P225" s="328"/>
      <c r="Q225" s="328"/>
    </row>
    <row r="226" spans="1:17" x14ac:dyDescent="0.2">
      <c r="A226" s="337">
        <v>226</v>
      </c>
      <c r="B226" s="334">
        <v>22.65</v>
      </c>
      <c r="C226" s="334">
        <v>56.62</v>
      </c>
      <c r="D226" s="334">
        <v>31.62</v>
      </c>
      <c r="E226" s="335">
        <f>'soust.uk.JMK př.č.2'!$M$57+'soust.uk.JMK př.č.2'!$N$57</f>
        <v>30098</v>
      </c>
      <c r="F226" s="335">
        <f>'soust.uk.JMK př.č.2'!$O$57+'soust.uk.JMK př.č.2'!$P$57</f>
        <v>18571</v>
      </c>
      <c r="G226" s="335">
        <f>'soust.uk.JMK př.č.2'!$L$57</f>
        <v>372</v>
      </c>
      <c r="H226" s="336">
        <f t="shared" si="13"/>
        <v>31644</v>
      </c>
      <c r="I226" s="336">
        <f t="shared" si="14"/>
        <v>22994</v>
      </c>
      <c r="J226" s="336">
        <f t="shared" si="12"/>
        <v>18633</v>
      </c>
      <c r="K226" s="336">
        <f t="shared" si="15"/>
        <v>13427</v>
      </c>
      <c r="L226" s="336">
        <f t="shared" si="16"/>
        <v>8278</v>
      </c>
      <c r="M226" s="336">
        <f t="shared" si="17"/>
        <v>4834</v>
      </c>
      <c r="N226" s="328"/>
      <c r="O226" s="328"/>
      <c r="P226" s="328"/>
      <c r="Q226" s="328"/>
    </row>
    <row r="227" spans="1:17" x14ac:dyDescent="0.2">
      <c r="A227" s="337">
        <v>227</v>
      </c>
      <c r="B227" s="334">
        <v>22.68</v>
      </c>
      <c r="C227" s="334">
        <v>56.69</v>
      </c>
      <c r="D227" s="334">
        <v>31.62</v>
      </c>
      <c r="E227" s="335">
        <f>'soust.uk.JMK př.č.2'!$M$57+'soust.uk.JMK př.č.2'!$N$57</f>
        <v>30098</v>
      </c>
      <c r="F227" s="335">
        <f>'soust.uk.JMK př.č.2'!$O$57+'soust.uk.JMK př.č.2'!$P$57</f>
        <v>18571</v>
      </c>
      <c r="G227" s="335">
        <f>'soust.uk.JMK př.č.2'!$L$57</f>
        <v>372</v>
      </c>
      <c r="H227" s="336">
        <f t="shared" si="13"/>
        <v>31615</v>
      </c>
      <c r="I227" s="336">
        <f t="shared" si="14"/>
        <v>22973</v>
      </c>
      <c r="J227" s="336">
        <f t="shared" si="12"/>
        <v>18622</v>
      </c>
      <c r="K227" s="336">
        <f t="shared" si="15"/>
        <v>13419</v>
      </c>
      <c r="L227" s="336">
        <f t="shared" si="16"/>
        <v>8270</v>
      </c>
      <c r="M227" s="336">
        <f t="shared" si="17"/>
        <v>4831</v>
      </c>
      <c r="N227" s="328"/>
      <c r="O227" s="328"/>
      <c r="P227" s="328"/>
      <c r="Q227" s="328"/>
    </row>
    <row r="228" spans="1:17" x14ac:dyDescent="0.2">
      <c r="A228" s="337">
        <v>228</v>
      </c>
      <c r="B228" s="334">
        <v>22.71</v>
      </c>
      <c r="C228" s="334">
        <v>56.76</v>
      </c>
      <c r="D228" s="334">
        <v>31.62</v>
      </c>
      <c r="E228" s="335">
        <f>'soust.uk.JMK př.č.2'!$M$57+'soust.uk.JMK př.č.2'!$N$57</f>
        <v>30098</v>
      </c>
      <c r="F228" s="335">
        <f>'soust.uk.JMK př.č.2'!$O$57+'soust.uk.JMK př.č.2'!$P$57</f>
        <v>18571</v>
      </c>
      <c r="G228" s="335">
        <f>'soust.uk.JMK př.č.2'!$L$57</f>
        <v>372</v>
      </c>
      <c r="H228" s="336">
        <f t="shared" si="13"/>
        <v>31587</v>
      </c>
      <c r="I228" s="336">
        <f t="shared" si="14"/>
        <v>22952</v>
      </c>
      <c r="J228" s="336">
        <f t="shared" si="12"/>
        <v>18611</v>
      </c>
      <c r="K228" s="336">
        <f t="shared" si="15"/>
        <v>13411</v>
      </c>
      <c r="L228" s="336">
        <f t="shared" si="16"/>
        <v>8263</v>
      </c>
      <c r="M228" s="336">
        <f t="shared" si="17"/>
        <v>4828</v>
      </c>
      <c r="N228" s="328"/>
      <c r="O228" s="328"/>
      <c r="P228" s="328"/>
      <c r="Q228" s="328"/>
    </row>
    <row r="229" spans="1:17" x14ac:dyDescent="0.2">
      <c r="A229" s="337">
        <v>229</v>
      </c>
      <c r="B229" s="334">
        <v>22.73</v>
      </c>
      <c r="C229" s="334">
        <v>56.84</v>
      </c>
      <c r="D229" s="334">
        <v>31.62</v>
      </c>
      <c r="E229" s="335">
        <f>'soust.uk.JMK př.č.2'!$M$57+'soust.uk.JMK př.č.2'!$N$57</f>
        <v>30098</v>
      </c>
      <c r="F229" s="335">
        <f>'soust.uk.JMK př.č.2'!$O$57+'soust.uk.JMK př.č.2'!$P$57</f>
        <v>18571</v>
      </c>
      <c r="G229" s="335">
        <f>'soust.uk.JMK př.č.2'!$L$57</f>
        <v>372</v>
      </c>
      <c r="H229" s="336">
        <f t="shared" si="13"/>
        <v>31568</v>
      </c>
      <c r="I229" s="336">
        <f t="shared" si="14"/>
        <v>22938</v>
      </c>
      <c r="J229" s="336">
        <f t="shared" si="12"/>
        <v>18599</v>
      </c>
      <c r="K229" s="336">
        <f t="shared" si="15"/>
        <v>13402</v>
      </c>
      <c r="L229" s="336">
        <f t="shared" si="16"/>
        <v>8258</v>
      </c>
      <c r="M229" s="336">
        <f t="shared" si="17"/>
        <v>4825</v>
      </c>
      <c r="N229" s="328"/>
      <c r="O229" s="328"/>
      <c r="P229" s="328"/>
      <c r="Q229" s="328"/>
    </row>
    <row r="230" spans="1:17" x14ac:dyDescent="0.2">
      <c r="A230" s="337">
        <v>230</v>
      </c>
      <c r="B230" s="334">
        <v>22.76</v>
      </c>
      <c r="C230" s="334">
        <v>56.91</v>
      </c>
      <c r="D230" s="334">
        <v>31.62</v>
      </c>
      <c r="E230" s="335">
        <f>'soust.uk.JMK př.č.2'!$M$57+'soust.uk.JMK př.č.2'!$N$57</f>
        <v>30098</v>
      </c>
      <c r="F230" s="335">
        <f>'soust.uk.JMK př.č.2'!$O$57+'soust.uk.JMK př.č.2'!$P$57</f>
        <v>18571</v>
      </c>
      <c r="G230" s="335">
        <f>'soust.uk.JMK př.č.2'!$L$57</f>
        <v>372</v>
      </c>
      <c r="H230" s="336">
        <f t="shared" si="13"/>
        <v>31539</v>
      </c>
      <c r="I230" s="336">
        <f t="shared" si="14"/>
        <v>22917</v>
      </c>
      <c r="J230" s="336">
        <f t="shared" si="12"/>
        <v>18588</v>
      </c>
      <c r="K230" s="336">
        <f t="shared" si="15"/>
        <v>13394</v>
      </c>
      <c r="L230" s="336">
        <f t="shared" si="16"/>
        <v>8250</v>
      </c>
      <c r="M230" s="336">
        <f t="shared" si="17"/>
        <v>4822</v>
      </c>
      <c r="N230" s="328"/>
      <c r="O230" s="328"/>
      <c r="P230" s="328"/>
      <c r="Q230" s="328"/>
    </row>
    <row r="231" spans="1:17" x14ac:dyDescent="0.2">
      <c r="A231" s="337">
        <v>231</v>
      </c>
      <c r="B231" s="334">
        <v>22.79</v>
      </c>
      <c r="C231" s="334">
        <v>56.98</v>
      </c>
      <c r="D231" s="334">
        <v>31.62</v>
      </c>
      <c r="E231" s="335">
        <f>'soust.uk.JMK př.č.2'!$M$57+'soust.uk.JMK př.č.2'!$N$57</f>
        <v>30098</v>
      </c>
      <c r="F231" s="335">
        <f>'soust.uk.JMK př.č.2'!$O$57+'soust.uk.JMK př.č.2'!$P$57</f>
        <v>18571</v>
      </c>
      <c r="G231" s="335">
        <f>'soust.uk.JMK př.č.2'!$L$57</f>
        <v>372</v>
      </c>
      <c r="H231" s="336">
        <f t="shared" si="13"/>
        <v>31511</v>
      </c>
      <c r="I231" s="336">
        <f t="shared" si="14"/>
        <v>22896</v>
      </c>
      <c r="J231" s="336">
        <f t="shared" si="12"/>
        <v>18577</v>
      </c>
      <c r="K231" s="336">
        <f t="shared" si="15"/>
        <v>13386</v>
      </c>
      <c r="L231" s="336">
        <f t="shared" si="16"/>
        <v>8243</v>
      </c>
      <c r="M231" s="336">
        <f t="shared" si="17"/>
        <v>4819</v>
      </c>
      <c r="N231" s="328"/>
      <c r="O231" s="328"/>
      <c r="P231" s="328"/>
      <c r="Q231" s="328"/>
    </row>
    <row r="232" spans="1:17" x14ac:dyDescent="0.2">
      <c r="A232" s="337">
        <v>232</v>
      </c>
      <c r="B232" s="334">
        <v>22.82</v>
      </c>
      <c r="C232" s="334">
        <v>57.05</v>
      </c>
      <c r="D232" s="334">
        <v>31.62</v>
      </c>
      <c r="E232" s="335">
        <f>'soust.uk.JMK př.č.2'!$M$57+'soust.uk.JMK př.č.2'!$N$57</f>
        <v>30098</v>
      </c>
      <c r="F232" s="335">
        <f>'soust.uk.JMK př.č.2'!$O$57+'soust.uk.JMK př.č.2'!$P$57</f>
        <v>18571</v>
      </c>
      <c r="G232" s="335">
        <f>'soust.uk.JMK př.č.2'!$L$57</f>
        <v>372</v>
      </c>
      <c r="H232" s="336">
        <f t="shared" si="13"/>
        <v>31482</v>
      </c>
      <c r="I232" s="336">
        <f t="shared" si="14"/>
        <v>22875</v>
      </c>
      <c r="J232" s="336">
        <f t="shared" ref="J232:J295" si="18">SUM(K232,M232,G232)</f>
        <v>18567</v>
      </c>
      <c r="K232" s="336">
        <f t="shared" si="15"/>
        <v>13379</v>
      </c>
      <c r="L232" s="336">
        <f t="shared" si="16"/>
        <v>8235</v>
      </c>
      <c r="M232" s="336">
        <f t="shared" si="17"/>
        <v>4816</v>
      </c>
      <c r="N232" s="328"/>
      <c r="O232" s="328"/>
      <c r="P232" s="328"/>
      <c r="Q232" s="328"/>
    </row>
    <row r="233" spans="1:17" x14ac:dyDescent="0.2">
      <c r="A233" s="337">
        <v>233</v>
      </c>
      <c r="B233" s="334">
        <v>22.85</v>
      </c>
      <c r="C233" s="334">
        <v>57.12</v>
      </c>
      <c r="D233" s="334">
        <v>31.62</v>
      </c>
      <c r="E233" s="335">
        <f>'soust.uk.JMK př.č.2'!$M$57+'soust.uk.JMK př.č.2'!$N$57</f>
        <v>30098</v>
      </c>
      <c r="F233" s="335">
        <f>'soust.uk.JMK př.č.2'!$O$57+'soust.uk.JMK př.č.2'!$P$57</f>
        <v>18571</v>
      </c>
      <c r="G233" s="335">
        <f>'soust.uk.JMK př.č.2'!$L$57</f>
        <v>372</v>
      </c>
      <c r="H233" s="336">
        <f t="shared" ref="H233:H296" si="19">SUM(I233,L233,G233)</f>
        <v>31453</v>
      </c>
      <c r="I233" s="336">
        <f t="shared" ref="I233:I296" si="20">ROUND(1/B233*E233*12+1/D233*F233*12,0)</f>
        <v>22854</v>
      </c>
      <c r="J233" s="336">
        <f t="shared" si="18"/>
        <v>18557</v>
      </c>
      <c r="K233" s="336">
        <f t="shared" ref="K233:K296" si="21">ROUND(1/C233*E233*12+1/D233*F233*12,0)</f>
        <v>13371</v>
      </c>
      <c r="L233" s="336">
        <f t="shared" ref="L233:L296" si="22">ROUND((I233*36%),0)</f>
        <v>8227</v>
      </c>
      <c r="M233" s="336">
        <f t="shared" ref="M233:M296" si="23">ROUND((K233*36%),0)</f>
        <v>4814</v>
      </c>
      <c r="N233" s="328"/>
      <c r="O233" s="328"/>
      <c r="P233" s="328"/>
      <c r="Q233" s="328"/>
    </row>
    <row r="234" spans="1:17" x14ac:dyDescent="0.2">
      <c r="A234" s="337">
        <v>234</v>
      </c>
      <c r="B234" s="334">
        <v>22.88</v>
      </c>
      <c r="C234" s="334">
        <v>57.19</v>
      </c>
      <c r="D234" s="334">
        <v>31.62</v>
      </c>
      <c r="E234" s="335">
        <f>'soust.uk.JMK př.č.2'!$M$57+'soust.uk.JMK př.č.2'!$N$57</f>
        <v>30098</v>
      </c>
      <c r="F234" s="335">
        <f>'soust.uk.JMK př.č.2'!$O$57+'soust.uk.JMK př.č.2'!$P$57</f>
        <v>18571</v>
      </c>
      <c r="G234" s="335">
        <f>'soust.uk.JMK př.č.2'!$L$57</f>
        <v>372</v>
      </c>
      <c r="H234" s="336">
        <f t="shared" si="19"/>
        <v>31425</v>
      </c>
      <c r="I234" s="336">
        <f t="shared" si="20"/>
        <v>22833</v>
      </c>
      <c r="J234" s="336">
        <f t="shared" si="18"/>
        <v>18546</v>
      </c>
      <c r="K234" s="336">
        <f t="shared" si="21"/>
        <v>13363</v>
      </c>
      <c r="L234" s="336">
        <f t="shared" si="22"/>
        <v>8220</v>
      </c>
      <c r="M234" s="336">
        <f t="shared" si="23"/>
        <v>4811</v>
      </c>
      <c r="N234" s="328"/>
      <c r="O234" s="328"/>
      <c r="P234" s="328"/>
      <c r="Q234" s="328"/>
    </row>
    <row r="235" spans="1:17" x14ac:dyDescent="0.2">
      <c r="A235" s="338">
        <v>235</v>
      </c>
      <c r="B235" s="339">
        <v>22.9</v>
      </c>
      <c r="C235" s="339">
        <v>57.26</v>
      </c>
      <c r="D235" s="334">
        <v>31.62</v>
      </c>
      <c r="E235" s="335">
        <f>'soust.uk.JMK př.č.2'!$M$57+'soust.uk.JMK př.č.2'!$N$57</f>
        <v>30098</v>
      </c>
      <c r="F235" s="335">
        <f>'soust.uk.JMK př.č.2'!$O$57+'soust.uk.JMK př.č.2'!$P$57</f>
        <v>18571</v>
      </c>
      <c r="G235" s="335">
        <f>'soust.uk.JMK př.č.2'!$L$57</f>
        <v>372</v>
      </c>
      <c r="H235" s="336">
        <f t="shared" si="19"/>
        <v>31407</v>
      </c>
      <c r="I235" s="336">
        <f t="shared" si="20"/>
        <v>22820</v>
      </c>
      <c r="J235" s="336">
        <f t="shared" si="18"/>
        <v>18535</v>
      </c>
      <c r="K235" s="336">
        <f t="shared" si="21"/>
        <v>13355</v>
      </c>
      <c r="L235" s="336">
        <f t="shared" si="22"/>
        <v>8215</v>
      </c>
      <c r="M235" s="336">
        <f t="shared" si="23"/>
        <v>4808</v>
      </c>
      <c r="N235" s="328"/>
      <c r="O235" s="328"/>
      <c r="P235" s="328"/>
      <c r="Q235" s="328"/>
    </row>
    <row r="236" spans="1:17" x14ac:dyDescent="0.2">
      <c r="A236" s="337">
        <v>236</v>
      </c>
      <c r="B236" s="334">
        <v>22.93</v>
      </c>
      <c r="C236" s="334">
        <v>57.33</v>
      </c>
      <c r="D236" s="334">
        <v>31.62</v>
      </c>
      <c r="E236" s="335">
        <f>'soust.uk.JMK př.č.2'!$M$57+'soust.uk.JMK př.č.2'!$N$57</f>
        <v>30098</v>
      </c>
      <c r="F236" s="335">
        <f>'soust.uk.JMK př.č.2'!$O$57+'soust.uk.JMK př.č.2'!$P$57</f>
        <v>18571</v>
      </c>
      <c r="G236" s="335">
        <f>'soust.uk.JMK př.č.2'!$L$57</f>
        <v>372</v>
      </c>
      <c r="H236" s="336">
        <f t="shared" si="19"/>
        <v>31379</v>
      </c>
      <c r="I236" s="336">
        <f t="shared" si="20"/>
        <v>22799</v>
      </c>
      <c r="J236" s="336">
        <f t="shared" si="18"/>
        <v>18525</v>
      </c>
      <c r="K236" s="336">
        <f t="shared" si="21"/>
        <v>13348</v>
      </c>
      <c r="L236" s="336">
        <f t="shared" si="22"/>
        <v>8208</v>
      </c>
      <c r="M236" s="336">
        <f t="shared" si="23"/>
        <v>4805</v>
      </c>
      <c r="N236" s="328"/>
      <c r="O236" s="328"/>
      <c r="P236" s="328"/>
      <c r="Q236" s="328"/>
    </row>
    <row r="237" spans="1:17" x14ac:dyDescent="0.2">
      <c r="A237" s="337">
        <v>237</v>
      </c>
      <c r="B237" s="334">
        <v>22.96</v>
      </c>
      <c r="C237" s="334">
        <v>57.4</v>
      </c>
      <c r="D237" s="334">
        <v>31.62</v>
      </c>
      <c r="E237" s="335">
        <f>'soust.uk.JMK př.č.2'!$M$57+'soust.uk.JMK př.č.2'!$N$57</f>
        <v>30098</v>
      </c>
      <c r="F237" s="335">
        <f>'soust.uk.JMK př.č.2'!$O$57+'soust.uk.JMK př.č.2'!$P$57</f>
        <v>18571</v>
      </c>
      <c r="G237" s="335">
        <f>'soust.uk.JMK př.č.2'!$L$57</f>
        <v>372</v>
      </c>
      <c r="H237" s="336">
        <f t="shared" si="19"/>
        <v>31350</v>
      </c>
      <c r="I237" s="336">
        <f t="shared" si="20"/>
        <v>22778</v>
      </c>
      <c r="J237" s="336">
        <f t="shared" si="18"/>
        <v>18514</v>
      </c>
      <c r="K237" s="336">
        <f t="shared" si="21"/>
        <v>13340</v>
      </c>
      <c r="L237" s="336">
        <f t="shared" si="22"/>
        <v>8200</v>
      </c>
      <c r="M237" s="336">
        <f t="shared" si="23"/>
        <v>4802</v>
      </c>
      <c r="N237" s="328"/>
      <c r="O237" s="328"/>
      <c r="P237" s="328"/>
      <c r="Q237" s="328"/>
    </row>
    <row r="238" spans="1:17" x14ac:dyDescent="0.2">
      <c r="A238" s="337">
        <v>238</v>
      </c>
      <c r="B238" s="334">
        <v>22.99</v>
      </c>
      <c r="C238" s="334">
        <v>57.47</v>
      </c>
      <c r="D238" s="334">
        <v>31.62</v>
      </c>
      <c r="E238" s="335">
        <f>'soust.uk.JMK př.č.2'!$M$57+'soust.uk.JMK př.č.2'!$N$57</f>
        <v>30098</v>
      </c>
      <c r="F238" s="335">
        <f>'soust.uk.JMK př.č.2'!$O$57+'soust.uk.JMK př.č.2'!$P$57</f>
        <v>18571</v>
      </c>
      <c r="G238" s="335">
        <f>'soust.uk.JMK př.č.2'!$L$57</f>
        <v>372</v>
      </c>
      <c r="H238" s="336">
        <f t="shared" si="19"/>
        <v>31323</v>
      </c>
      <c r="I238" s="336">
        <f t="shared" si="20"/>
        <v>22758</v>
      </c>
      <c r="J238" s="336">
        <f t="shared" si="18"/>
        <v>18504</v>
      </c>
      <c r="K238" s="336">
        <f t="shared" si="21"/>
        <v>13332</v>
      </c>
      <c r="L238" s="336">
        <f t="shared" si="22"/>
        <v>8193</v>
      </c>
      <c r="M238" s="336">
        <f t="shared" si="23"/>
        <v>4800</v>
      </c>
      <c r="N238" s="328"/>
      <c r="O238" s="328"/>
      <c r="P238" s="328"/>
      <c r="Q238" s="328"/>
    </row>
    <row r="239" spans="1:17" x14ac:dyDescent="0.2">
      <c r="A239" s="337">
        <v>239</v>
      </c>
      <c r="B239" s="334">
        <v>23.01</v>
      </c>
      <c r="C239" s="334">
        <v>57.54</v>
      </c>
      <c r="D239" s="334">
        <v>31.62</v>
      </c>
      <c r="E239" s="335">
        <f>'soust.uk.JMK př.č.2'!$M$57+'soust.uk.JMK př.č.2'!$N$57</f>
        <v>30098</v>
      </c>
      <c r="F239" s="335">
        <f>'soust.uk.JMK př.č.2'!$O$57+'soust.uk.JMK př.č.2'!$P$57</f>
        <v>18571</v>
      </c>
      <c r="G239" s="335">
        <f>'soust.uk.JMK př.č.2'!$L$57</f>
        <v>372</v>
      </c>
      <c r="H239" s="336">
        <f t="shared" si="19"/>
        <v>31304</v>
      </c>
      <c r="I239" s="336">
        <f t="shared" si="20"/>
        <v>22744</v>
      </c>
      <c r="J239" s="336">
        <f t="shared" si="18"/>
        <v>18494</v>
      </c>
      <c r="K239" s="336">
        <f t="shared" si="21"/>
        <v>13325</v>
      </c>
      <c r="L239" s="336">
        <f t="shared" si="22"/>
        <v>8188</v>
      </c>
      <c r="M239" s="336">
        <f t="shared" si="23"/>
        <v>4797</v>
      </c>
      <c r="N239" s="328"/>
      <c r="O239" s="328"/>
      <c r="P239" s="328"/>
      <c r="Q239" s="328"/>
    </row>
    <row r="240" spans="1:17" x14ac:dyDescent="0.2">
      <c r="A240" s="337">
        <v>240</v>
      </c>
      <c r="B240" s="334">
        <v>23.04</v>
      </c>
      <c r="C240" s="334">
        <v>57.61</v>
      </c>
      <c r="D240" s="334">
        <v>31.62</v>
      </c>
      <c r="E240" s="335">
        <f>'soust.uk.JMK př.č.2'!$M$57+'soust.uk.JMK př.č.2'!$N$57</f>
        <v>30098</v>
      </c>
      <c r="F240" s="335">
        <f>'soust.uk.JMK př.č.2'!$O$57+'soust.uk.JMK př.č.2'!$P$57</f>
        <v>18571</v>
      </c>
      <c r="G240" s="335">
        <f>'soust.uk.JMK př.č.2'!$L$57</f>
        <v>372</v>
      </c>
      <c r="H240" s="336">
        <f t="shared" si="19"/>
        <v>31277</v>
      </c>
      <c r="I240" s="336">
        <f t="shared" si="20"/>
        <v>22724</v>
      </c>
      <c r="J240" s="336">
        <f t="shared" si="18"/>
        <v>18483</v>
      </c>
      <c r="K240" s="336">
        <f t="shared" si="21"/>
        <v>13317</v>
      </c>
      <c r="L240" s="336">
        <f t="shared" si="22"/>
        <v>8181</v>
      </c>
      <c r="M240" s="336">
        <f t="shared" si="23"/>
        <v>4794</v>
      </c>
      <c r="N240" s="328"/>
      <c r="O240" s="328"/>
      <c r="P240" s="328"/>
      <c r="Q240" s="328"/>
    </row>
    <row r="241" spans="1:17" x14ac:dyDescent="0.2">
      <c r="A241" s="337">
        <v>241</v>
      </c>
      <c r="B241" s="334">
        <v>23.07</v>
      </c>
      <c r="C241" s="334">
        <v>57.67</v>
      </c>
      <c r="D241" s="334">
        <v>31.62</v>
      </c>
      <c r="E241" s="335">
        <f>'soust.uk.JMK př.č.2'!$M$57+'soust.uk.JMK př.č.2'!$N$57</f>
        <v>30098</v>
      </c>
      <c r="F241" s="335">
        <f>'soust.uk.JMK př.č.2'!$O$57+'soust.uk.JMK př.č.2'!$P$57</f>
        <v>18571</v>
      </c>
      <c r="G241" s="335">
        <f>'soust.uk.JMK př.č.2'!$L$57</f>
        <v>372</v>
      </c>
      <c r="H241" s="336">
        <f t="shared" si="19"/>
        <v>31248</v>
      </c>
      <c r="I241" s="336">
        <f t="shared" si="20"/>
        <v>22703</v>
      </c>
      <c r="J241" s="336">
        <f t="shared" si="18"/>
        <v>18475</v>
      </c>
      <c r="K241" s="336">
        <f t="shared" si="21"/>
        <v>13311</v>
      </c>
      <c r="L241" s="336">
        <f t="shared" si="22"/>
        <v>8173</v>
      </c>
      <c r="M241" s="336">
        <f t="shared" si="23"/>
        <v>4792</v>
      </c>
      <c r="N241" s="328"/>
      <c r="O241" s="328"/>
      <c r="P241" s="328"/>
      <c r="Q241" s="328"/>
    </row>
    <row r="242" spans="1:17" x14ac:dyDescent="0.2">
      <c r="A242" s="337">
        <v>242</v>
      </c>
      <c r="B242" s="334">
        <v>23.1</v>
      </c>
      <c r="C242" s="334">
        <v>57.74</v>
      </c>
      <c r="D242" s="334">
        <v>31.62</v>
      </c>
      <c r="E242" s="335">
        <f>'soust.uk.JMK př.č.2'!$M$57+'soust.uk.JMK př.č.2'!$N$57</f>
        <v>30098</v>
      </c>
      <c r="F242" s="335">
        <f>'soust.uk.JMK př.č.2'!$O$57+'soust.uk.JMK př.č.2'!$P$57</f>
        <v>18571</v>
      </c>
      <c r="G242" s="335">
        <f>'soust.uk.JMK př.č.2'!$L$57</f>
        <v>372</v>
      </c>
      <c r="H242" s="336">
        <f t="shared" si="19"/>
        <v>31221</v>
      </c>
      <c r="I242" s="336">
        <f t="shared" si="20"/>
        <v>22683</v>
      </c>
      <c r="J242" s="336">
        <f t="shared" si="18"/>
        <v>18464</v>
      </c>
      <c r="K242" s="336">
        <f t="shared" si="21"/>
        <v>13303</v>
      </c>
      <c r="L242" s="336">
        <f t="shared" si="22"/>
        <v>8166</v>
      </c>
      <c r="M242" s="336">
        <f t="shared" si="23"/>
        <v>4789</v>
      </c>
      <c r="N242" s="328"/>
      <c r="O242" s="328"/>
      <c r="P242" s="328"/>
      <c r="Q242" s="328"/>
    </row>
    <row r="243" spans="1:17" x14ac:dyDescent="0.2">
      <c r="A243" s="337">
        <v>243</v>
      </c>
      <c r="B243" s="334">
        <v>23.12</v>
      </c>
      <c r="C243" s="334">
        <v>57.81</v>
      </c>
      <c r="D243" s="334">
        <v>31.62</v>
      </c>
      <c r="E243" s="335">
        <f>'soust.uk.JMK př.č.2'!$M$57+'soust.uk.JMK př.č.2'!$N$57</f>
        <v>30098</v>
      </c>
      <c r="F243" s="335">
        <f>'soust.uk.JMK př.č.2'!$O$57+'soust.uk.JMK př.č.2'!$P$57</f>
        <v>18571</v>
      </c>
      <c r="G243" s="335">
        <f>'soust.uk.JMK př.č.2'!$L$57</f>
        <v>372</v>
      </c>
      <c r="H243" s="336">
        <f t="shared" si="19"/>
        <v>31203</v>
      </c>
      <c r="I243" s="336">
        <f t="shared" si="20"/>
        <v>22670</v>
      </c>
      <c r="J243" s="336">
        <f t="shared" si="18"/>
        <v>18453</v>
      </c>
      <c r="K243" s="336">
        <f t="shared" si="21"/>
        <v>13295</v>
      </c>
      <c r="L243" s="336">
        <f t="shared" si="22"/>
        <v>8161</v>
      </c>
      <c r="M243" s="336">
        <f t="shared" si="23"/>
        <v>4786</v>
      </c>
      <c r="N243" s="328"/>
      <c r="O243" s="328"/>
      <c r="P243" s="328"/>
      <c r="Q243" s="328"/>
    </row>
    <row r="244" spans="1:17" x14ac:dyDescent="0.2">
      <c r="A244" s="337">
        <v>244</v>
      </c>
      <c r="B244" s="334">
        <v>23.15</v>
      </c>
      <c r="C244" s="334">
        <v>57.88</v>
      </c>
      <c r="D244" s="334">
        <v>31.62</v>
      </c>
      <c r="E244" s="335">
        <f>'soust.uk.JMK př.č.2'!$M$57+'soust.uk.JMK př.č.2'!$N$57</f>
        <v>30098</v>
      </c>
      <c r="F244" s="335">
        <f>'soust.uk.JMK př.č.2'!$O$57+'soust.uk.JMK př.č.2'!$P$57</f>
        <v>18571</v>
      </c>
      <c r="G244" s="335">
        <f>'soust.uk.JMK př.č.2'!$L$57</f>
        <v>372</v>
      </c>
      <c r="H244" s="336">
        <f t="shared" si="19"/>
        <v>31175</v>
      </c>
      <c r="I244" s="336">
        <f t="shared" si="20"/>
        <v>22649</v>
      </c>
      <c r="J244" s="336">
        <f t="shared" si="18"/>
        <v>18444</v>
      </c>
      <c r="K244" s="336">
        <f t="shared" si="21"/>
        <v>13288</v>
      </c>
      <c r="L244" s="336">
        <f t="shared" si="22"/>
        <v>8154</v>
      </c>
      <c r="M244" s="336">
        <f t="shared" si="23"/>
        <v>4784</v>
      </c>
      <c r="N244" s="328"/>
      <c r="O244" s="328"/>
      <c r="P244" s="328"/>
      <c r="Q244" s="328"/>
    </row>
    <row r="245" spans="1:17" x14ac:dyDescent="0.2">
      <c r="A245" s="337">
        <v>245</v>
      </c>
      <c r="B245" s="334">
        <v>23.18</v>
      </c>
      <c r="C245" s="334">
        <v>57.94</v>
      </c>
      <c r="D245" s="334">
        <v>31.62</v>
      </c>
      <c r="E245" s="335">
        <f>'soust.uk.JMK př.č.2'!$M$57+'soust.uk.JMK př.č.2'!$N$57</f>
        <v>30098</v>
      </c>
      <c r="F245" s="335">
        <f>'soust.uk.JMK př.č.2'!$O$57+'soust.uk.JMK př.č.2'!$P$57</f>
        <v>18571</v>
      </c>
      <c r="G245" s="335">
        <f>'soust.uk.JMK př.č.2'!$L$57</f>
        <v>372</v>
      </c>
      <c r="H245" s="336">
        <f t="shared" si="19"/>
        <v>31147</v>
      </c>
      <c r="I245" s="336">
        <f t="shared" si="20"/>
        <v>22629</v>
      </c>
      <c r="J245" s="336">
        <f t="shared" si="18"/>
        <v>18434</v>
      </c>
      <c r="K245" s="336">
        <f t="shared" si="21"/>
        <v>13281</v>
      </c>
      <c r="L245" s="336">
        <f t="shared" si="22"/>
        <v>8146</v>
      </c>
      <c r="M245" s="336">
        <f t="shared" si="23"/>
        <v>4781</v>
      </c>
      <c r="N245" s="328"/>
      <c r="O245" s="328"/>
      <c r="P245" s="328"/>
      <c r="Q245" s="328"/>
    </row>
    <row r="246" spans="1:17" x14ac:dyDescent="0.2">
      <c r="A246" s="337">
        <v>246</v>
      </c>
      <c r="B246" s="334">
        <v>23.2</v>
      </c>
      <c r="C246" s="334">
        <v>58.01</v>
      </c>
      <c r="D246" s="334">
        <v>31.62</v>
      </c>
      <c r="E246" s="335">
        <f>'soust.uk.JMK př.č.2'!$M$57+'soust.uk.JMK př.č.2'!$N$57</f>
        <v>30098</v>
      </c>
      <c r="F246" s="335">
        <f>'soust.uk.JMK př.č.2'!$O$57+'soust.uk.JMK př.č.2'!$P$57</f>
        <v>18571</v>
      </c>
      <c r="G246" s="335">
        <f>'soust.uk.JMK př.č.2'!$L$57</f>
        <v>372</v>
      </c>
      <c r="H246" s="336">
        <f t="shared" si="19"/>
        <v>31130</v>
      </c>
      <c r="I246" s="336">
        <f t="shared" si="20"/>
        <v>22616</v>
      </c>
      <c r="J246" s="336">
        <f t="shared" si="18"/>
        <v>18425</v>
      </c>
      <c r="K246" s="336">
        <f t="shared" si="21"/>
        <v>13274</v>
      </c>
      <c r="L246" s="336">
        <f t="shared" si="22"/>
        <v>8142</v>
      </c>
      <c r="M246" s="336">
        <f t="shared" si="23"/>
        <v>4779</v>
      </c>
      <c r="N246" s="328"/>
      <c r="O246" s="328"/>
      <c r="P246" s="328"/>
      <c r="Q246" s="328"/>
    </row>
    <row r="247" spans="1:17" x14ac:dyDescent="0.2">
      <c r="A247" s="337">
        <v>247</v>
      </c>
      <c r="B247" s="334">
        <v>23.23</v>
      </c>
      <c r="C247" s="334">
        <v>58.08</v>
      </c>
      <c r="D247" s="334">
        <v>31.62</v>
      </c>
      <c r="E247" s="335">
        <f>'soust.uk.JMK př.č.2'!$M$57+'soust.uk.JMK př.č.2'!$N$57</f>
        <v>30098</v>
      </c>
      <c r="F247" s="335">
        <f>'soust.uk.JMK př.č.2'!$O$57+'soust.uk.JMK př.č.2'!$P$57</f>
        <v>18571</v>
      </c>
      <c r="G247" s="335">
        <f>'soust.uk.JMK př.č.2'!$L$57</f>
        <v>372</v>
      </c>
      <c r="H247" s="336">
        <f t="shared" si="19"/>
        <v>31103</v>
      </c>
      <c r="I247" s="336">
        <f t="shared" si="20"/>
        <v>22596</v>
      </c>
      <c r="J247" s="336">
        <f t="shared" si="18"/>
        <v>18414</v>
      </c>
      <c r="K247" s="336">
        <f t="shared" si="21"/>
        <v>13266</v>
      </c>
      <c r="L247" s="336">
        <f t="shared" si="22"/>
        <v>8135</v>
      </c>
      <c r="M247" s="336">
        <f t="shared" si="23"/>
        <v>4776</v>
      </c>
      <c r="N247" s="328"/>
      <c r="O247" s="328"/>
      <c r="P247" s="328"/>
      <c r="Q247" s="328"/>
    </row>
    <row r="248" spans="1:17" x14ac:dyDescent="0.2">
      <c r="A248" s="337">
        <v>248</v>
      </c>
      <c r="B248" s="334">
        <v>23.26</v>
      </c>
      <c r="C248" s="334">
        <v>58.14</v>
      </c>
      <c r="D248" s="334">
        <v>31.62</v>
      </c>
      <c r="E248" s="335">
        <f>'soust.uk.JMK př.č.2'!$M$57+'soust.uk.JMK př.č.2'!$N$57</f>
        <v>30098</v>
      </c>
      <c r="F248" s="335">
        <f>'soust.uk.JMK př.č.2'!$O$57+'soust.uk.JMK př.č.2'!$P$57</f>
        <v>18571</v>
      </c>
      <c r="G248" s="335">
        <f>'soust.uk.JMK př.č.2'!$L$57</f>
        <v>372</v>
      </c>
      <c r="H248" s="336">
        <f t="shared" si="19"/>
        <v>31075</v>
      </c>
      <c r="I248" s="336">
        <f t="shared" si="20"/>
        <v>22576</v>
      </c>
      <c r="J248" s="336">
        <f t="shared" si="18"/>
        <v>18406</v>
      </c>
      <c r="K248" s="336">
        <f t="shared" si="21"/>
        <v>13260</v>
      </c>
      <c r="L248" s="336">
        <f t="shared" si="22"/>
        <v>8127</v>
      </c>
      <c r="M248" s="336">
        <f t="shared" si="23"/>
        <v>4774</v>
      </c>
      <c r="N248" s="328"/>
      <c r="O248" s="328"/>
      <c r="P248" s="328"/>
      <c r="Q248" s="328"/>
    </row>
    <row r="249" spans="1:17" x14ac:dyDescent="0.2">
      <c r="A249" s="337">
        <v>249</v>
      </c>
      <c r="B249" s="334">
        <v>23.28</v>
      </c>
      <c r="C249" s="334">
        <v>58.21</v>
      </c>
      <c r="D249" s="334">
        <v>31.62</v>
      </c>
      <c r="E249" s="335">
        <f>'soust.uk.JMK př.č.2'!$M$57+'soust.uk.JMK př.č.2'!$N$57</f>
        <v>30098</v>
      </c>
      <c r="F249" s="335">
        <f>'soust.uk.JMK př.č.2'!$O$57+'soust.uk.JMK př.č.2'!$P$57</f>
        <v>18571</v>
      </c>
      <c r="G249" s="335">
        <f>'soust.uk.JMK př.č.2'!$L$57</f>
        <v>372</v>
      </c>
      <c r="H249" s="336">
        <f t="shared" si="19"/>
        <v>31056</v>
      </c>
      <c r="I249" s="336">
        <f t="shared" si="20"/>
        <v>22562</v>
      </c>
      <c r="J249" s="336">
        <f t="shared" si="18"/>
        <v>18396</v>
      </c>
      <c r="K249" s="336">
        <f t="shared" si="21"/>
        <v>13253</v>
      </c>
      <c r="L249" s="336">
        <f t="shared" si="22"/>
        <v>8122</v>
      </c>
      <c r="M249" s="336">
        <f t="shared" si="23"/>
        <v>4771</v>
      </c>
      <c r="N249" s="328"/>
      <c r="O249" s="328"/>
      <c r="P249" s="328"/>
      <c r="Q249" s="328"/>
    </row>
    <row r="250" spans="1:17" x14ac:dyDescent="0.2">
      <c r="A250" s="337">
        <v>250</v>
      </c>
      <c r="B250" s="334">
        <v>23.31</v>
      </c>
      <c r="C250" s="334">
        <v>58.27</v>
      </c>
      <c r="D250" s="334">
        <v>31.62</v>
      </c>
      <c r="E250" s="335">
        <f>'soust.uk.JMK př.č.2'!$M$57+'soust.uk.JMK př.č.2'!$N$57</f>
        <v>30098</v>
      </c>
      <c r="F250" s="335">
        <f>'soust.uk.JMK př.č.2'!$O$57+'soust.uk.JMK př.č.2'!$P$57</f>
        <v>18571</v>
      </c>
      <c r="G250" s="335">
        <f>'soust.uk.JMK př.č.2'!$L$57</f>
        <v>372</v>
      </c>
      <c r="H250" s="336">
        <f t="shared" si="19"/>
        <v>31029</v>
      </c>
      <c r="I250" s="336">
        <f t="shared" si="20"/>
        <v>22542</v>
      </c>
      <c r="J250" s="336">
        <f t="shared" si="18"/>
        <v>18387</v>
      </c>
      <c r="K250" s="336">
        <f t="shared" si="21"/>
        <v>13246</v>
      </c>
      <c r="L250" s="336">
        <f t="shared" si="22"/>
        <v>8115</v>
      </c>
      <c r="M250" s="336">
        <f t="shared" si="23"/>
        <v>4769</v>
      </c>
      <c r="N250" s="328"/>
      <c r="O250" s="328"/>
      <c r="P250" s="328"/>
      <c r="Q250" s="328"/>
    </row>
    <row r="251" spans="1:17" x14ac:dyDescent="0.2">
      <c r="A251" s="337">
        <v>251</v>
      </c>
      <c r="B251" s="334">
        <v>23.34</v>
      </c>
      <c r="C251" s="334">
        <v>58.34</v>
      </c>
      <c r="D251" s="334">
        <v>31.62</v>
      </c>
      <c r="E251" s="335">
        <f>'soust.uk.JMK př.č.2'!$M$57+'soust.uk.JMK př.č.2'!$N$57</f>
        <v>30098</v>
      </c>
      <c r="F251" s="335">
        <f>'soust.uk.JMK př.č.2'!$O$57+'soust.uk.JMK př.č.2'!$P$57</f>
        <v>18571</v>
      </c>
      <c r="G251" s="335">
        <f>'soust.uk.JMK př.č.2'!$L$57</f>
        <v>372</v>
      </c>
      <c r="H251" s="336">
        <f t="shared" si="19"/>
        <v>31002</v>
      </c>
      <c r="I251" s="336">
        <f t="shared" si="20"/>
        <v>22522</v>
      </c>
      <c r="J251" s="336">
        <f t="shared" si="18"/>
        <v>18377</v>
      </c>
      <c r="K251" s="336">
        <f t="shared" si="21"/>
        <v>13239</v>
      </c>
      <c r="L251" s="336">
        <f t="shared" si="22"/>
        <v>8108</v>
      </c>
      <c r="M251" s="336">
        <f t="shared" si="23"/>
        <v>4766</v>
      </c>
      <c r="N251" s="328"/>
      <c r="O251" s="328"/>
      <c r="P251" s="328"/>
      <c r="Q251" s="328"/>
    </row>
    <row r="252" spans="1:17" x14ac:dyDescent="0.2">
      <c r="A252" s="337">
        <v>252</v>
      </c>
      <c r="B252" s="334">
        <v>23.36</v>
      </c>
      <c r="C252" s="334">
        <v>58.4</v>
      </c>
      <c r="D252" s="334">
        <v>31.62</v>
      </c>
      <c r="E252" s="335">
        <f>'soust.uk.JMK př.č.2'!$M$57+'soust.uk.JMK př.č.2'!$N$57</f>
        <v>30098</v>
      </c>
      <c r="F252" s="335">
        <f>'soust.uk.JMK př.č.2'!$O$57+'soust.uk.JMK př.č.2'!$P$57</f>
        <v>18571</v>
      </c>
      <c r="G252" s="335">
        <f>'soust.uk.JMK př.č.2'!$L$57</f>
        <v>372</v>
      </c>
      <c r="H252" s="336">
        <f t="shared" si="19"/>
        <v>30984</v>
      </c>
      <c r="I252" s="336">
        <f t="shared" si="20"/>
        <v>22509</v>
      </c>
      <c r="J252" s="336">
        <f t="shared" si="18"/>
        <v>18368</v>
      </c>
      <c r="K252" s="336">
        <f t="shared" si="21"/>
        <v>13232</v>
      </c>
      <c r="L252" s="336">
        <f t="shared" si="22"/>
        <v>8103</v>
      </c>
      <c r="M252" s="336">
        <f t="shared" si="23"/>
        <v>4764</v>
      </c>
      <c r="N252" s="328"/>
      <c r="O252" s="328"/>
      <c r="P252" s="328"/>
      <c r="Q252" s="328"/>
    </row>
    <row r="253" spans="1:17" x14ac:dyDescent="0.2">
      <c r="A253" s="337">
        <v>253</v>
      </c>
      <c r="B253" s="334">
        <v>23.39</v>
      </c>
      <c r="C253" s="334">
        <v>58.47</v>
      </c>
      <c r="D253" s="334">
        <v>31.62</v>
      </c>
      <c r="E253" s="335">
        <f>'soust.uk.JMK př.č.2'!$M$57+'soust.uk.JMK př.č.2'!$N$57</f>
        <v>30098</v>
      </c>
      <c r="F253" s="335">
        <f>'soust.uk.JMK př.č.2'!$O$57+'soust.uk.JMK př.č.2'!$P$57</f>
        <v>18571</v>
      </c>
      <c r="G253" s="335">
        <f>'soust.uk.JMK př.č.2'!$L$57</f>
        <v>372</v>
      </c>
      <c r="H253" s="336">
        <f t="shared" si="19"/>
        <v>30957</v>
      </c>
      <c r="I253" s="336">
        <f t="shared" si="20"/>
        <v>22489</v>
      </c>
      <c r="J253" s="336">
        <f t="shared" si="18"/>
        <v>18358</v>
      </c>
      <c r="K253" s="336">
        <f t="shared" si="21"/>
        <v>13225</v>
      </c>
      <c r="L253" s="336">
        <f t="shared" si="22"/>
        <v>8096</v>
      </c>
      <c r="M253" s="336">
        <f t="shared" si="23"/>
        <v>4761</v>
      </c>
      <c r="N253" s="328"/>
      <c r="O253" s="328"/>
      <c r="P253" s="328"/>
      <c r="Q253" s="328"/>
    </row>
    <row r="254" spans="1:17" x14ac:dyDescent="0.2">
      <c r="A254" s="337">
        <v>254</v>
      </c>
      <c r="B254" s="334">
        <v>23.41</v>
      </c>
      <c r="C254" s="334">
        <v>58.53</v>
      </c>
      <c r="D254" s="334">
        <v>31.62</v>
      </c>
      <c r="E254" s="335">
        <f>'soust.uk.JMK př.č.2'!$M$57+'soust.uk.JMK př.č.2'!$N$57</f>
        <v>30098</v>
      </c>
      <c r="F254" s="335">
        <f>'soust.uk.JMK př.č.2'!$O$57+'soust.uk.JMK př.č.2'!$P$57</f>
        <v>18571</v>
      </c>
      <c r="G254" s="335">
        <f>'soust.uk.JMK př.č.2'!$L$57</f>
        <v>372</v>
      </c>
      <c r="H254" s="336">
        <f t="shared" si="19"/>
        <v>30939</v>
      </c>
      <c r="I254" s="336">
        <f t="shared" si="20"/>
        <v>22476</v>
      </c>
      <c r="J254" s="336">
        <f t="shared" si="18"/>
        <v>18350</v>
      </c>
      <c r="K254" s="336">
        <f t="shared" si="21"/>
        <v>13219</v>
      </c>
      <c r="L254" s="336">
        <f t="shared" si="22"/>
        <v>8091</v>
      </c>
      <c r="M254" s="336">
        <f t="shared" si="23"/>
        <v>4759</v>
      </c>
      <c r="N254" s="328"/>
      <c r="O254" s="328"/>
      <c r="P254" s="328"/>
      <c r="Q254" s="328"/>
    </row>
    <row r="255" spans="1:17" x14ac:dyDescent="0.2">
      <c r="A255" s="337">
        <v>255</v>
      </c>
      <c r="B255" s="334">
        <v>23.44</v>
      </c>
      <c r="C255" s="334">
        <v>58.6</v>
      </c>
      <c r="D255" s="334">
        <v>31.62</v>
      </c>
      <c r="E255" s="335">
        <f>'soust.uk.JMK př.č.2'!$M$57+'soust.uk.JMK př.č.2'!$N$57</f>
        <v>30098</v>
      </c>
      <c r="F255" s="335">
        <f>'soust.uk.JMK př.č.2'!$O$57+'soust.uk.JMK př.č.2'!$P$57</f>
        <v>18571</v>
      </c>
      <c r="G255" s="335">
        <f>'soust.uk.JMK př.č.2'!$L$57</f>
        <v>372</v>
      </c>
      <c r="H255" s="336">
        <f t="shared" si="19"/>
        <v>30912</v>
      </c>
      <c r="I255" s="336">
        <f t="shared" si="20"/>
        <v>22456</v>
      </c>
      <c r="J255" s="336">
        <f t="shared" si="18"/>
        <v>18339</v>
      </c>
      <c r="K255" s="336">
        <f t="shared" si="21"/>
        <v>13211</v>
      </c>
      <c r="L255" s="336">
        <f t="shared" si="22"/>
        <v>8084</v>
      </c>
      <c r="M255" s="336">
        <f t="shared" si="23"/>
        <v>4756</v>
      </c>
      <c r="N255" s="328"/>
      <c r="O255" s="328"/>
      <c r="P255" s="328"/>
      <c r="Q255" s="328"/>
    </row>
    <row r="256" spans="1:17" x14ac:dyDescent="0.2">
      <c r="A256" s="337">
        <v>256</v>
      </c>
      <c r="B256" s="334">
        <v>23.47</v>
      </c>
      <c r="C256" s="334">
        <v>58.66</v>
      </c>
      <c r="D256" s="334">
        <v>31.62</v>
      </c>
      <c r="E256" s="335">
        <f>'soust.uk.JMK př.č.2'!$M$57+'soust.uk.JMK př.č.2'!$N$57</f>
        <v>30098</v>
      </c>
      <c r="F256" s="335">
        <f>'soust.uk.JMK př.č.2'!$O$57+'soust.uk.JMK př.č.2'!$P$57</f>
        <v>18571</v>
      </c>
      <c r="G256" s="335">
        <f>'soust.uk.JMK př.č.2'!$L$57</f>
        <v>372</v>
      </c>
      <c r="H256" s="336">
        <f t="shared" si="19"/>
        <v>30886</v>
      </c>
      <c r="I256" s="336">
        <f t="shared" si="20"/>
        <v>22437</v>
      </c>
      <c r="J256" s="336">
        <f t="shared" si="18"/>
        <v>18331</v>
      </c>
      <c r="K256" s="336">
        <f t="shared" si="21"/>
        <v>13205</v>
      </c>
      <c r="L256" s="336">
        <f t="shared" si="22"/>
        <v>8077</v>
      </c>
      <c r="M256" s="336">
        <f t="shared" si="23"/>
        <v>4754</v>
      </c>
      <c r="N256" s="328"/>
      <c r="O256" s="328"/>
      <c r="P256" s="328"/>
      <c r="Q256" s="328"/>
    </row>
    <row r="257" spans="1:17" x14ac:dyDescent="0.2">
      <c r="A257" s="337">
        <v>257</v>
      </c>
      <c r="B257" s="334">
        <v>23.49</v>
      </c>
      <c r="C257" s="334">
        <v>58.73</v>
      </c>
      <c r="D257" s="334">
        <v>31.62</v>
      </c>
      <c r="E257" s="335">
        <f>'soust.uk.JMK př.č.2'!$M$57+'soust.uk.JMK př.č.2'!$N$57</f>
        <v>30098</v>
      </c>
      <c r="F257" s="335">
        <f>'soust.uk.JMK př.č.2'!$O$57+'soust.uk.JMK př.č.2'!$P$57</f>
        <v>18571</v>
      </c>
      <c r="G257" s="335">
        <f>'soust.uk.JMK př.č.2'!$L$57</f>
        <v>372</v>
      </c>
      <c r="H257" s="336">
        <f t="shared" si="19"/>
        <v>30869</v>
      </c>
      <c r="I257" s="336">
        <f t="shared" si="20"/>
        <v>22424</v>
      </c>
      <c r="J257" s="336">
        <f t="shared" si="18"/>
        <v>18321</v>
      </c>
      <c r="K257" s="336">
        <f t="shared" si="21"/>
        <v>13198</v>
      </c>
      <c r="L257" s="336">
        <f t="shared" si="22"/>
        <v>8073</v>
      </c>
      <c r="M257" s="336">
        <f t="shared" si="23"/>
        <v>4751</v>
      </c>
      <c r="N257" s="328"/>
      <c r="O257" s="328"/>
      <c r="P257" s="328"/>
      <c r="Q257" s="328"/>
    </row>
    <row r="258" spans="1:17" x14ac:dyDescent="0.2">
      <c r="A258" s="337">
        <v>258</v>
      </c>
      <c r="B258" s="334">
        <v>23.52</v>
      </c>
      <c r="C258" s="334">
        <v>58.79</v>
      </c>
      <c r="D258" s="334">
        <v>31.62</v>
      </c>
      <c r="E258" s="335">
        <f>'soust.uk.JMK př.č.2'!$M$57+'soust.uk.JMK př.č.2'!$N$57</f>
        <v>30098</v>
      </c>
      <c r="F258" s="335">
        <f>'soust.uk.JMK př.č.2'!$O$57+'soust.uk.JMK př.č.2'!$P$57</f>
        <v>18571</v>
      </c>
      <c r="G258" s="335">
        <f>'soust.uk.JMK př.č.2'!$L$57</f>
        <v>372</v>
      </c>
      <c r="H258" s="336">
        <f t="shared" si="19"/>
        <v>30841</v>
      </c>
      <c r="I258" s="336">
        <f t="shared" si="20"/>
        <v>22404</v>
      </c>
      <c r="J258" s="336">
        <f t="shared" si="18"/>
        <v>18312</v>
      </c>
      <c r="K258" s="336">
        <f t="shared" si="21"/>
        <v>13191</v>
      </c>
      <c r="L258" s="336">
        <f t="shared" si="22"/>
        <v>8065</v>
      </c>
      <c r="M258" s="336">
        <f t="shared" si="23"/>
        <v>4749</v>
      </c>
      <c r="N258" s="328"/>
      <c r="O258" s="328"/>
      <c r="P258" s="328"/>
      <c r="Q258" s="328"/>
    </row>
    <row r="259" spans="1:17" x14ac:dyDescent="0.2">
      <c r="A259" s="337">
        <v>259</v>
      </c>
      <c r="B259" s="334">
        <v>23.54</v>
      </c>
      <c r="C259" s="334">
        <v>58.85</v>
      </c>
      <c r="D259" s="334">
        <v>31.62</v>
      </c>
      <c r="E259" s="335">
        <f>'soust.uk.JMK př.č.2'!$M$57+'soust.uk.JMK př.č.2'!$N$57</f>
        <v>30098</v>
      </c>
      <c r="F259" s="335">
        <f>'soust.uk.JMK př.č.2'!$O$57+'soust.uk.JMK př.č.2'!$P$57</f>
        <v>18571</v>
      </c>
      <c r="G259" s="335">
        <f>'soust.uk.JMK př.č.2'!$L$57</f>
        <v>372</v>
      </c>
      <c r="H259" s="336">
        <f t="shared" si="19"/>
        <v>30824</v>
      </c>
      <c r="I259" s="336">
        <f t="shared" si="20"/>
        <v>22391</v>
      </c>
      <c r="J259" s="336">
        <f t="shared" si="18"/>
        <v>18304</v>
      </c>
      <c r="K259" s="336">
        <f t="shared" si="21"/>
        <v>13185</v>
      </c>
      <c r="L259" s="336">
        <f t="shared" si="22"/>
        <v>8061</v>
      </c>
      <c r="M259" s="336">
        <f t="shared" si="23"/>
        <v>4747</v>
      </c>
      <c r="N259" s="328"/>
      <c r="O259" s="328"/>
      <c r="P259" s="328"/>
      <c r="Q259" s="328"/>
    </row>
    <row r="260" spans="1:17" x14ac:dyDescent="0.2">
      <c r="A260" s="337">
        <v>260</v>
      </c>
      <c r="B260" s="334">
        <v>23.57</v>
      </c>
      <c r="C260" s="334">
        <v>58.92</v>
      </c>
      <c r="D260" s="334">
        <v>31.62</v>
      </c>
      <c r="E260" s="335">
        <f>'soust.uk.JMK př.č.2'!$M$57+'soust.uk.JMK př.č.2'!$N$57</f>
        <v>30098</v>
      </c>
      <c r="F260" s="335">
        <f>'soust.uk.JMK př.č.2'!$O$57+'soust.uk.JMK př.č.2'!$P$57</f>
        <v>18571</v>
      </c>
      <c r="G260" s="335">
        <f>'soust.uk.JMK př.č.2'!$L$57</f>
        <v>372</v>
      </c>
      <c r="H260" s="336">
        <f t="shared" si="19"/>
        <v>30797</v>
      </c>
      <c r="I260" s="336">
        <f t="shared" si="20"/>
        <v>22371</v>
      </c>
      <c r="J260" s="336">
        <f t="shared" si="18"/>
        <v>18294</v>
      </c>
      <c r="K260" s="336">
        <f t="shared" si="21"/>
        <v>13178</v>
      </c>
      <c r="L260" s="336">
        <f t="shared" si="22"/>
        <v>8054</v>
      </c>
      <c r="M260" s="336">
        <f t="shared" si="23"/>
        <v>4744</v>
      </c>
      <c r="N260" s="328"/>
      <c r="O260" s="328"/>
      <c r="P260" s="328"/>
      <c r="Q260" s="328"/>
    </row>
    <row r="261" spans="1:17" x14ac:dyDescent="0.2">
      <c r="A261" s="337">
        <v>261</v>
      </c>
      <c r="B261" s="334">
        <v>23.59</v>
      </c>
      <c r="C261" s="334">
        <v>58.98</v>
      </c>
      <c r="D261" s="334">
        <v>31.62</v>
      </c>
      <c r="E261" s="335">
        <f>'soust.uk.JMK př.č.2'!$M$57+'soust.uk.JMK př.č.2'!$N$57</f>
        <v>30098</v>
      </c>
      <c r="F261" s="335">
        <f>'soust.uk.JMK př.č.2'!$O$57+'soust.uk.JMK př.č.2'!$P$57</f>
        <v>18571</v>
      </c>
      <c r="G261" s="335">
        <f>'soust.uk.JMK př.č.2'!$L$57</f>
        <v>372</v>
      </c>
      <c r="H261" s="336">
        <f t="shared" si="19"/>
        <v>30779</v>
      </c>
      <c r="I261" s="336">
        <f t="shared" si="20"/>
        <v>22358</v>
      </c>
      <c r="J261" s="336">
        <f t="shared" si="18"/>
        <v>18286</v>
      </c>
      <c r="K261" s="336">
        <f t="shared" si="21"/>
        <v>13172</v>
      </c>
      <c r="L261" s="336">
        <f t="shared" si="22"/>
        <v>8049</v>
      </c>
      <c r="M261" s="336">
        <f t="shared" si="23"/>
        <v>4742</v>
      </c>
      <c r="N261" s="328"/>
      <c r="O261" s="328"/>
      <c r="P261" s="328"/>
      <c r="Q261" s="328"/>
    </row>
    <row r="262" spans="1:17" x14ac:dyDescent="0.2">
      <c r="A262" s="337">
        <v>262</v>
      </c>
      <c r="B262" s="334">
        <v>23.62</v>
      </c>
      <c r="C262" s="334">
        <v>59.04</v>
      </c>
      <c r="D262" s="334">
        <v>31.62</v>
      </c>
      <c r="E262" s="335">
        <f>'soust.uk.JMK př.č.2'!$M$57+'soust.uk.JMK př.č.2'!$N$57</f>
        <v>30098</v>
      </c>
      <c r="F262" s="335">
        <f>'soust.uk.JMK př.č.2'!$O$57+'soust.uk.JMK př.č.2'!$P$57</f>
        <v>18571</v>
      </c>
      <c r="G262" s="335">
        <f>'soust.uk.JMK př.č.2'!$L$57</f>
        <v>372</v>
      </c>
      <c r="H262" s="336">
        <f t="shared" si="19"/>
        <v>30753</v>
      </c>
      <c r="I262" s="336">
        <f t="shared" si="20"/>
        <v>22339</v>
      </c>
      <c r="J262" s="336">
        <f t="shared" si="18"/>
        <v>18276</v>
      </c>
      <c r="K262" s="336">
        <f t="shared" si="21"/>
        <v>13165</v>
      </c>
      <c r="L262" s="336">
        <f t="shared" si="22"/>
        <v>8042</v>
      </c>
      <c r="M262" s="336">
        <f t="shared" si="23"/>
        <v>4739</v>
      </c>
      <c r="N262" s="328"/>
      <c r="O262" s="328"/>
      <c r="P262" s="328"/>
      <c r="Q262" s="328"/>
    </row>
    <row r="263" spans="1:17" x14ac:dyDescent="0.2">
      <c r="A263" s="337">
        <v>263</v>
      </c>
      <c r="B263" s="334">
        <v>23.64</v>
      </c>
      <c r="C263" s="334">
        <v>59.11</v>
      </c>
      <c r="D263" s="334">
        <v>31.62</v>
      </c>
      <c r="E263" s="335">
        <f>'soust.uk.JMK př.č.2'!$M$57+'soust.uk.JMK př.č.2'!$N$57</f>
        <v>30098</v>
      </c>
      <c r="F263" s="335">
        <f>'soust.uk.JMK př.č.2'!$O$57+'soust.uk.JMK př.č.2'!$P$57</f>
        <v>18571</v>
      </c>
      <c r="G263" s="335">
        <f>'soust.uk.JMK př.č.2'!$L$57</f>
        <v>372</v>
      </c>
      <c r="H263" s="336">
        <f t="shared" si="19"/>
        <v>30735</v>
      </c>
      <c r="I263" s="336">
        <f t="shared" si="20"/>
        <v>22326</v>
      </c>
      <c r="J263" s="336">
        <f t="shared" si="18"/>
        <v>18267</v>
      </c>
      <c r="K263" s="336">
        <f t="shared" si="21"/>
        <v>13158</v>
      </c>
      <c r="L263" s="336">
        <f t="shared" si="22"/>
        <v>8037</v>
      </c>
      <c r="M263" s="336">
        <f t="shared" si="23"/>
        <v>4737</v>
      </c>
      <c r="N263" s="328"/>
      <c r="O263" s="328"/>
      <c r="P263" s="328"/>
      <c r="Q263" s="328"/>
    </row>
    <row r="264" spans="1:17" x14ac:dyDescent="0.2">
      <c r="A264" s="337">
        <v>264</v>
      </c>
      <c r="B264" s="334">
        <v>23.67</v>
      </c>
      <c r="C264" s="334">
        <v>59.17</v>
      </c>
      <c r="D264" s="334">
        <v>31.62</v>
      </c>
      <c r="E264" s="335">
        <f>'soust.uk.JMK př.č.2'!$M$57+'soust.uk.JMK př.č.2'!$N$57</f>
        <v>30098</v>
      </c>
      <c r="F264" s="335">
        <f>'soust.uk.JMK př.č.2'!$O$57+'soust.uk.JMK př.č.2'!$P$57</f>
        <v>18571</v>
      </c>
      <c r="G264" s="335">
        <f>'soust.uk.JMK př.č.2'!$L$57</f>
        <v>372</v>
      </c>
      <c r="H264" s="336">
        <f t="shared" si="19"/>
        <v>30710</v>
      </c>
      <c r="I264" s="336">
        <f t="shared" si="20"/>
        <v>22307</v>
      </c>
      <c r="J264" s="336">
        <f t="shared" si="18"/>
        <v>18259</v>
      </c>
      <c r="K264" s="336">
        <f t="shared" si="21"/>
        <v>13152</v>
      </c>
      <c r="L264" s="336">
        <f t="shared" si="22"/>
        <v>8031</v>
      </c>
      <c r="M264" s="336">
        <f t="shared" si="23"/>
        <v>4735</v>
      </c>
      <c r="N264" s="328"/>
      <c r="O264" s="328"/>
      <c r="P264" s="328"/>
      <c r="Q264" s="328"/>
    </row>
    <row r="265" spans="1:17" x14ac:dyDescent="0.2">
      <c r="A265" s="337">
        <v>265</v>
      </c>
      <c r="B265" s="334">
        <v>23.69</v>
      </c>
      <c r="C265" s="334">
        <v>59.23</v>
      </c>
      <c r="D265" s="334">
        <v>31.62</v>
      </c>
      <c r="E265" s="335">
        <f>'soust.uk.JMK př.č.2'!$M$57+'soust.uk.JMK př.č.2'!$N$57</f>
        <v>30098</v>
      </c>
      <c r="F265" s="335">
        <f>'soust.uk.JMK př.č.2'!$O$57+'soust.uk.JMK př.č.2'!$P$57</f>
        <v>18571</v>
      </c>
      <c r="G265" s="335">
        <f>'soust.uk.JMK př.č.2'!$L$57</f>
        <v>372</v>
      </c>
      <c r="H265" s="336">
        <f t="shared" si="19"/>
        <v>30692</v>
      </c>
      <c r="I265" s="336">
        <f t="shared" si="20"/>
        <v>22294</v>
      </c>
      <c r="J265" s="336">
        <f t="shared" si="18"/>
        <v>18251</v>
      </c>
      <c r="K265" s="336">
        <f t="shared" si="21"/>
        <v>13146</v>
      </c>
      <c r="L265" s="336">
        <f t="shared" si="22"/>
        <v>8026</v>
      </c>
      <c r="M265" s="336">
        <f t="shared" si="23"/>
        <v>4733</v>
      </c>
      <c r="N265" s="328"/>
      <c r="O265" s="328"/>
      <c r="P265" s="328"/>
      <c r="Q265" s="328"/>
    </row>
    <row r="266" spans="1:17" x14ac:dyDescent="0.2">
      <c r="A266" s="337">
        <v>266</v>
      </c>
      <c r="B266" s="334">
        <v>23.72</v>
      </c>
      <c r="C266" s="334">
        <v>59.29</v>
      </c>
      <c r="D266" s="334">
        <v>31.62</v>
      </c>
      <c r="E266" s="335">
        <f>'soust.uk.JMK př.č.2'!$M$57+'soust.uk.JMK př.č.2'!$N$57</f>
        <v>30098</v>
      </c>
      <c r="F266" s="335">
        <f>'soust.uk.JMK př.č.2'!$O$57+'soust.uk.JMK př.č.2'!$P$57</f>
        <v>18571</v>
      </c>
      <c r="G266" s="335">
        <f>'soust.uk.JMK př.č.2'!$L$57</f>
        <v>372</v>
      </c>
      <c r="H266" s="336">
        <f t="shared" si="19"/>
        <v>30665</v>
      </c>
      <c r="I266" s="336">
        <f t="shared" si="20"/>
        <v>22274</v>
      </c>
      <c r="J266" s="336">
        <f t="shared" si="18"/>
        <v>18242</v>
      </c>
      <c r="K266" s="336">
        <f t="shared" si="21"/>
        <v>13140</v>
      </c>
      <c r="L266" s="336">
        <f t="shared" si="22"/>
        <v>8019</v>
      </c>
      <c r="M266" s="336">
        <f t="shared" si="23"/>
        <v>4730</v>
      </c>
      <c r="N266" s="328"/>
      <c r="O266" s="328"/>
      <c r="P266" s="328"/>
      <c r="Q266" s="328"/>
    </row>
    <row r="267" spans="1:17" x14ac:dyDescent="0.2">
      <c r="A267" s="337">
        <v>267</v>
      </c>
      <c r="B267" s="334">
        <v>23.74</v>
      </c>
      <c r="C267" s="334">
        <v>59.35</v>
      </c>
      <c r="D267" s="334">
        <v>31.62</v>
      </c>
      <c r="E267" s="335">
        <f>'soust.uk.JMK př.č.2'!$M$57+'soust.uk.JMK př.č.2'!$N$57</f>
        <v>30098</v>
      </c>
      <c r="F267" s="335">
        <f>'soust.uk.JMK př.č.2'!$O$57+'soust.uk.JMK př.č.2'!$P$57</f>
        <v>18571</v>
      </c>
      <c r="G267" s="335">
        <f>'soust.uk.JMK př.č.2'!$L$57</f>
        <v>372</v>
      </c>
      <c r="H267" s="336">
        <f t="shared" si="19"/>
        <v>30648</v>
      </c>
      <c r="I267" s="336">
        <f t="shared" si="20"/>
        <v>22262</v>
      </c>
      <c r="J267" s="336">
        <f t="shared" si="18"/>
        <v>18233</v>
      </c>
      <c r="K267" s="336">
        <f t="shared" si="21"/>
        <v>13133</v>
      </c>
      <c r="L267" s="336">
        <f t="shared" si="22"/>
        <v>8014</v>
      </c>
      <c r="M267" s="336">
        <f t="shared" si="23"/>
        <v>4728</v>
      </c>
      <c r="N267" s="328"/>
      <c r="O267" s="328"/>
      <c r="P267" s="328"/>
      <c r="Q267" s="328"/>
    </row>
    <row r="268" spans="1:17" x14ac:dyDescent="0.2">
      <c r="A268" s="337">
        <v>268</v>
      </c>
      <c r="B268" s="334">
        <v>23.77</v>
      </c>
      <c r="C268" s="334">
        <v>59.41</v>
      </c>
      <c r="D268" s="334">
        <v>31.62</v>
      </c>
      <c r="E268" s="335">
        <f>'soust.uk.JMK př.č.2'!$M$57+'soust.uk.JMK př.č.2'!$N$57</f>
        <v>30098</v>
      </c>
      <c r="F268" s="335">
        <f>'soust.uk.JMK př.č.2'!$O$57+'soust.uk.JMK př.č.2'!$P$57</f>
        <v>18571</v>
      </c>
      <c r="G268" s="335">
        <f>'soust.uk.JMK př.č.2'!$L$57</f>
        <v>372</v>
      </c>
      <c r="H268" s="336">
        <f t="shared" si="19"/>
        <v>30621</v>
      </c>
      <c r="I268" s="336">
        <f t="shared" si="20"/>
        <v>22242</v>
      </c>
      <c r="J268" s="336">
        <f t="shared" si="18"/>
        <v>18225</v>
      </c>
      <c r="K268" s="336">
        <f t="shared" si="21"/>
        <v>13127</v>
      </c>
      <c r="L268" s="336">
        <f t="shared" si="22"/>
        <v>8007</v>
      </c>
      <c r="M268" s="336">
        <f t="shared" si="23"/>
        <v>4726</v>
      </c>
      <c r="N268" s="328"/>
      <c r="O268" s="328"/>
      <c r="P268" s="328"/>
      <c r="Q268" s="328"/>
    </row>
    <row r="269" spans="1:17" x14ac:dyDescent="0.2">
      <c r="A269" s="337">
        <v>269</v>
      </c>
      <c r="B269" s="334">
        <v>23.79</v>
      </c>
      <c r="C269" s="334">
        <v>59.48</v>
      </c>
      <c r="D269" s="334">
        <v>31.62</v>
      </c>
      <c r="E269" s="335">
        <f>'soust.uk.JMK př.č.2'!$M$57+'soust.uk.JMK př.č.2'!$N$57</f>
        <v>30098</v>
      </c>
      <c r="F269" s="335">
        <f>'soust.uk.JMK př.č.2'!$O$57+'soust.uk.JMK př.č.2'!$P$57</f>
        <v>18571</v>
      </c>
      <c r="G269" s="335">
        <f>'soust.uk.JMK př.č.2'!$L$57</f>
        <v>372</v>
      </c>
      <c r="H269" s="336">
        <f t="shared" si="19"/>
        <v>30605</v>
      </c>
      <c r="I269" s="336">
        <f t="shared" si="20"/>
        <v>22230</v>
      </c>
      <c r="J269" s="336">
        <f t="shared" si="18"/>
        <v>18215</v>
      </c>
      <c r="K269" s="336">
        <f t="shared" si="21"/>
        <v>13120</v>
      </c>
      <c r="L269" s="336">
        <f t="shared" si="22"/>
        <v>8003</v>
      </c>
      <c r="M269" s="336">
        <f t="shared" si="23"/>
        <v>4723</v>
      </c>
      <c r="N269" s="328"/>
      <c r="O269" s="328"/>
      <c r="P269" s="328"/>
      <c r="Q269" s="328"/>
    </row>
    <row r="270" spans="1:17" x14ac:dyDescent="0.2">
      <c r="A270" s="337">
        <v>270</v>
      </c>
      <c r="B270" s="334">
        <v>23.81</v>
      </c>
      <c r="C270" s="334">
        <v>59.54</v>
      </c>
      <c r="D270" s="334">
        <v>31.62</v>
      </c>
      <c r="E270" s="335">
        <f>'soust.uk.JMK př.č.2'!$M$57+'soust.uk.JMK př.č.2'!$N$57</f>
        <v>30098</v>
      </c>
      <c r="F270" s="335">
        <f>'soust.uk.JMK př.č.2'!$O$57+'soust.uk.JMK př.č.2'!$P$57</f>
        <v>18571</v>
      </c>
      <c r="G270" s="335">
        <f>'soust.uk.JMK př.č.2'!$L$57</f>
        <v>372</v>
      </c>
      <c r="H270" s="336">
        <f t="shared" si="19"/>
        <v>30587</v>
      </c>
      <c r="I270" s="336">
        <f t="shared" si="20"/>
        <v>22217</v>
      </c>
      <c r="J270" s="336">
        <f t="shared" si="18"/>
        <v>18207</v>
      </c>
      <c r="K270" s="336">
        <f t="shared" si="21"/>
        <v>13114</v>
      </c>
      <c r="L270" s="336">
        <f t="shared" si="22"/>
        <v>7998</v>
      </c>
      <c r="M270" s="336">
        <f t="shared" si="23"/>
        <v>4721</v>
      </c>
      <c r="N270" s="328"/>
      <c r="O270" s="328"/>
      <c r="P270" s="328"/>
      <c r="Q270" s="328"/>
    </row>
    <row r="271" spans="1:17" x14ac:dyDescent="0.2">
      <c r="A271" s="337">
        <v>271</v>
      </c>
      <c r="B271" s="334">
        <v>23.84</v>
      </c>
      <c r="C271" s="334">
        <v>59.6</v>
      </c>
      <c r="D271" s="334">
        <v>31.62</v>
      </c>
      <c r="E271" s="335">
        <f>'soust.uk.JMK př.č.2'!$M$57+'soust.uk.JMK př.č.2'!$N$57</f>
        <v>30098</v>
      </c>
      <c r="F271" s="335">
        <f>'soust.uk.JMK př.č.2'!$O$57+'soust.uk.JMK př.č.2'!$P$57</f>
        <v>18571</v>
      </c>
      <c r="G271" s="335">
        <f>'soust.uk.JMK př.č.2'!$L$57</f>
        <v>372</v>
      </c>
      <c r="H271" s="336">
        <f t="shared" si="19"/>
        <v>30561</v>
      </c>
      <c r="I271" s="336">
        <f t="shared" si="20"/>
        <v>22198</v>
      </c>
      <c r="J271" s="336">
        <f t="shared" si="18"/>
        <v>18199</v>
      </c>
      <c r="K271" s="336">
        <f t="shared" si="21"/>
        <v>13108</v>
      </c>
      <c r="L271" s="336">
        <f t="shared" si="22"/>
        <v>7991</v>
      </c>
      <c r="M271" s="336">
        <f t="shared" si="23"/>
        <v>4719</v>
      </c>
      <c r="N271" s="328"/>
      <c r="O271" s="328"/>
      <c r="P271" s="328"/>
      <c r="Q271" s="328"/>
    </row>
    <row r="272" spans="1:17" x14ac:dyDescent="0.2">
      <c r="A272" s="337">
        <v>272</v>
      </c>
      <c r="B272" s="334">
        <v>23.86</v>
      </c>
      <c r="C272" s="334">
        <v>59.66</v>
      </c>
      <c r="D272" s="334">
        <v>31.62</v>
      </c>
      <c r="E272" s="335">
        <f>'soust.uk.JMK př.č.2'!$M$57+'soust.uk.JMK př.č.2'!$N$57</f>
        <v>30098</v>
      </c>
      <c r="F272" s="335">
        <f>'soust.uk.JMK př.č.2'!$O$57+'soust.uk.JMK př.č.2'!$P$57</f>
        <v>18571</v>
      </c>
      <c r="G272" s="335">
        <f>'soust.uk.JMK př.č.2'!$L$57</f>
        <v>372</v>
      </c>
      <c r="H272" s="336">
        <f t="shared" si="19"/>
        <v>30544</v>
      </c>
      <c r="I272" s="336">
        <f t="shared" si="20"/>
        <v>22185</v>
      </c>
      <c r="J272" s="336">
        <f t="shared" si="18"/>
        <v>18191</v>
      </c>
      <c r="K272" s="336">
        <f t="shared" si="21"/>
        <v>13102</v>
      </c>
      <c r="L272" s="336">
        <f t="shared" si="22"/>
        <v>7987</v>
      </c>
      <c r="M272" s="336">
        <f t="shared" si="23"/>
        <v>4717</v>
      </c>
      <c r="N272" s="328"/>
      <c r="O272" s="328"/>
      <c r="P272" s="328"/>
      <c r="Q272" s="328"/>
    </row>
    <row r="273" spans="1:17" x14ac:dyDescent="0.2">
      <c r="A273" s="337">
        <v>273</v>
      </c>
      <c r="B273" s="334">
        <v>23.89</v>
      </c>
      <c r="C273" s="334">
        <v>59.72</v>
      </c>
      <c r="D273" s="334">
        <v>31.62</v>
      </c>
      <c r="E273" s="335">
        <f>'soust.uk.JMK př.č.2'!$M$57+'soust.uk.JMK př.č.2'!$N$57</f>
        <v>30098</v>
      </c>
      <c r="F273" s="335">
        <f>'soust.uk.JMK př.č.2'!$O$57+'soust.uk.JMK př.č.2'!$P$57</f>
        <v>18571</v>
      </c>
      <c r="G273" s="335">
        <f>'soust.uk.JMK př.č.2'!$L$57</f>
        <v>372</v>
      </c>
      <c r="H273" s="336">
        <f t="shared" si="19"/>
        <v>30518</v>
      </c>
      <c r="I273" s="336">
        <f t="shared" si="20"/>
        <v>22166</v>
      </c>
      <c r="J273" s="336">
        <f t="shared" si="18"/>
        <v>18183</v>
      </c>
      <c r="K273" s="336">
        <f t="shared" si="21"/>
        <v>13096</v>
      </c>
      <c r="L273" s="336">
        <f t="shared" si="22"/>
        <v>7980</v>
      </c>
      <c r="M273" s="336">
        <f t="shared" si="23"/>
        <v>4715</v>
      </c>
      <c r="N273" s="328"/>
      <c r="O273" s="328"/>
      <c r="P273" s="328"/>
      <c r="Q273" s="328"/>
    </row>
    <row r="274" spans="1:17" x14ac:dyDescent="0.2">
      <c r="A274" s="337">
        <v>274</v>
      </c>
      <c r="B274" s="334">
        <v>23.91</v>
      </c>
      <c r="C274" s="334">
        <v>59.78</v>
      </c>
      <c r="D274" s="334">
        <v>31.62</v>
      </c>
      <c r="E274" s="335">
        <f>'soust.uk.JMK př.č.2'!$M$57+'soust.uk.JMK př.č.2'!$N$57</f>
        <v>30098</v>
      </c>
      <c r="F274" s="335">
        <f>'soust.uk.JMK př.č.2'!$O$57+'soust.uk.JMK př.č.2'!$P$57</f>
        <v>18571</v>
      </c>
      <c r="G274" s="335">
        <f>'soust.uk.JMK př.č.2'!$L$57</f>
        <v>372</v>
      </c>
      <c r="H274" s="336">
        <f t="shared" si="19"/>
        <v>30500</v>
      </c>
      <c r="I274" s="336">
        <f t="shared" si="20"/>
        <v>22153</v>
      </c>
      <c r="J274" s="336">
        <f t="shared" si="18"/>
        <v>18174</v>
      </c>
      <c r="K274" s="336">
        <f t="shared" si="21"/>
        <v>13090</v>
      </c>
      <c r="L274" s="336">
        <f t="shared" si="22"/>
        <v>7975</v>
      </c>
      <c r="M274" s="336">
        <f t="shared" si="23"/>
        <v>4712</v>
      </c>
      <c r="N274" s="328"/>
      <c r="O274" s="328"/>
      <c r="P274" s="328"/>
      <c r="Q274" s="328"/>
    </row>
    <row r="275" spans="1:17" x14ac:dyDescent="0.2">
      <c r="A275" s="337">
        <v>275</v>
      </c>
      <c r="B275" s="334">
        <v>23.93</v>
      </c>
      <c r="C275" s="334">
        <v>59.84</v>
      </c>
      <c r="D275" s="334">
        <v>31.62</v>
      </c>
      <c r="E275" s="335">
        <f>'soust.uk.JMK př.č.2'!$M$57+'soust.uk.JMK př.č.2'!$N$57</f>
        <v>30098</v>
      </c>
      <c r="F275" s="335">
        <f>'soust.uk.JMK př.č.2'!$O$57+'soust.uk.JMK př.č.2'!$P$57</f>
        <v>18571</v>
      </c>
      <c r="G275" s="335">
        <f>'soust.uk.JMK př.č.2'!$L$57</f>
        <v>372</v>
      </c>
      <c r="H275" s="336">
        <f t="shared" si="19"/>
        <v>30484</v>
      </c>
      <c r="I275" s="336">
        <f t="shared" si="20"/>
        <v>22141</v>
      </c>
      <c r="J275" s="336">
        <f t="shared" si="18"/>
        <v>18166</v>
      </c>
      <c r="K275" s="336">
        <f t="shared" si="21"/>
        <v>13084</v>
      </c>
      <c r="L275" s="336">
        <f t="shared" si="22"/>
        <v>7971</v>
      </c>
      <c r="M275" s="336">
        <f t="shared" si="23"/>
        <v>4710</v>
      </c>
      <c r="N275" s="328"/>
      <c r="O275" s="328"/>
      <c r="P275" s="328"/>
      <c r="Q275" s="328"/>
    </row>
    <row r="276" spans="1:17" x14ac:dyDescent="0.2">
      <c r="A276" s="337">
        <v>276</v>
      </c>
      <c r="B276" s="334">
        <v>23.96</v>
      </c>
      <c r="C276" s="334">
        <v>59.9</v>
      </c>
      <c r="D276" s="334">
        <v>31.62</v>
      </c>
      <c r="E276" s="335">
        <f>'soust.uk.JMK př.č.2'!$M$57+'soust.uk.JMK př.č.2'!$N$57</f>
        <v>30098</v>
      </c>
      <c r="F276" s="335">
        <f>'soust.uk.JMK př.č.2'!$O$57+'soust.uk.JMK př.č.2'!$P$57</f>
        <v>18571</v>
      </c>
      <c r="G276" s="335">
        <f>'soust.uk.JMK př.č.2'!$L$57</f>
        <v>372</v>
      </c>
      <c r="H276" s="336">
        <f t="shared" si="19"/>
        <v>30458</v>
      </c>
      <c r="I276" s="336">
        <f t="shared" si="20"/>
        <v>22122</v>
      </c>
      <c r="J276" s="336">
        <f t="shared" si="18"/>
        <v>18157</v>
      </c>
      <c r="K276" s="336">
        <f t="shared" si="21"/>
        <v>13077</v>
      </c>
      <c r="L276" s="336">
        <f t="shared" si="22"/>
        <v>7964</v>
      </c>
      <c r="M276" s="336">
        <f t="shared" si="23"/>
        <v>4708</v>
      </c>
      <c r="N276" s="328"/>
      <c r="O276" s="328"/>
      <c r="P276" s="328"/>
      <c r="Q276" s="328"/>
    </row>
    <row r="277" spans="1:17" x14ac:dyDescent="0.2">
      <c r="A277" s="337">
        <v>277</v>
      </c>
      <c r="B277" s="334">
        <v>23.98</v>
      </c>
      <c r="C277" s="334">
        <v>59.96</v>
      </c>
      <c r="D277" s="334">
        <v>31.62</v>
      </c>
      <c r="E277" s="335">
        <f>'soust.uk.JMK př.č.2'!$M$57+'soust.uk.JMK př.č.2'!$N$57</f>
        <v>30098</v>
      </c>
      <c r="F277" s="335">
        <f>'soust.uk.JMK př.č.2'!$O$57+'soust.uk.JMK př.č.2'!$P$57</f>
        <v>18571</v>
      </c>
      <c r="G277" s="335">
        <f>'soust.uk.JMK př.č.2'!$L$57</f>
        <v>372</v>
      </c>
      <c r="H277" s="336">
        <f t="shared" si="19"/>
        <v>30440</v>
      </c>
      <c r="I277" s="336">
        <f t="shared" si="20"/>
        <v>22109</v>
      </c>
      <c r="J277" s="336">
        <f t="shared" si="18"/>
        <v>18149</v>
      </c>
      <c r="K277" s="336">
        <f t="shared" si="21"/>
        <v>13071</v>
      </c>
      <c r="L277" s="336">
        <f t="shared" si="22"/>
        <v>7959</v>
      </c>
      <c r="M277" s="336">
        <f t="shared" si="23"/>
        <v>4706</v>
      </c>
      <c r="N277" s="328"/>
      <c r="O277" s="328"/>
      <c r="P277" s="328"/>
      <c r="Q277" s="328"/>
    </row>
    <row r="278" spans="1:17" x14ac:dyDescent="0.2">
      <c r="A278" s="337">
        <v>278</v>
      </c>
      <c r="B278" s="334">
        <v>24.01</v>
      </c>
      <c r="C278" s="334">
        <v>60.01</v>
      </c>
      <c r="D278" s="334">
        <v>31.62</v>
      </c>
      <c r="E278" s="335">
        <f>'soust.uk.JMK př.č.2'!$M$57+'soust.uk.JMK př.č.2'!$N$57</f>
        <v>30098</v>
      </c>
      <c r="F278" s="335">
        <f>'soust.uk.JMK př.č.2'!$O$57+'soust.uk.JMK př.č.2'!$P$57</f>
        <v>18571</v>
      </c>
      <c r="G278" s="335">
        <f>'soust.uk.JMK př.č.2'!$L$57</f>
        <v>372</v>
      </c>
      <c r="H278" s="336">
        <f t="shared" si="19"/>
        <v>30416</v>
      </c>
      <c r="I278" s="336">
        <f t="shared" si="20"/>
        <v>22091</v>
      </c>
      <c r="J278" s="336">
        <f t="shared" si="18"/>
        <v>18142</v>
      </c>
      <c r="K278" s="336">
        <f t="shared" si="21"/>
        <v>13066</v>
      </c>
      <c r="L278" s="336">
        <f t="shared" si="22"/>
        <v>7953</v>
      </c>
      <c r="M278" s="336">
        <f t="shared" si="23"/>
        <v>4704</v>
      </c>
      <c r="N278" s="328"/>
      <c r="O278" s="328"/>
      <c r="P278" s="328"/>
      <c r="Q278" s="328"/>
    </row>
    <row r="279" spans="1:17" x14ac:dyDescent="0.2">
      <c r="A279" s="337">
        <v>279</v>
      </c>
      <c r="B279" s="334">
        <v>24.03</v>
      </c>
      <c r="C279" s="334">
        <v>60.07</v>
      </c>
      <c r="D279" s="334">
        <v>31.62</v>
      </c>
      <c r="E279" s="335">
        <f>'soust.uk.JMK př.č.2'!$M$57+'soust.uk.JMK př.č.2'!$N$57</f>
        <v>30098</v>
      </c>
      <c r="F279" s="335">
        <f>'soust.uk.JMK př.č.2'!$O$57+'soust.uk.JMK př.č.2'!$P$57</f>
        <v>18571</v>
      </c>
      <c r="G279" s="335">
        <f>'soust.uk.JMK př.č.2'!$L$57</f>
        <v>372</v>
      </c>
      <c r="H279" s="336">
        <f t="shared" si="19"/>
        <v>30398</v>
      </c>
      <c r="I279" s="336">
        <f t="shared" si="20"/>
        <v>22078</v>
      </c>
      <c r="J279" s="336">
        <f t="shared" si="18"/>
        <v>18134</v>
      </c>
      <c r="K279" s="336">
        <f t="shared" si="21"/>
        <v>13060</v>
      </c>
      <c r="L279" s="336">
        <f t="shared" si="22"/>
        <v>7948</v>
      </c>
      <c r="M279" s="336">
        <f t="shared" si="23"/>
        <v>4702</v>
      </c>
      <c r="N279" s="328"/>
      <c r="O279" s="328"/>
      <c r="P279" s="328"/>
      <c r="Q279" s="328"/>
    </row>
    <row r="280" spans="1:17" x14ac:dyDescent="0.2">
      <c r="A280" s="337">
        <v>280</v>
      </c>
      <c r="B280" s="334">
        <v>24.05</v>
      </c>
      <c r="C280" s="334">
        <v>60.13</v>
      </c>
      <c r="D280" s="334">
        <v>31.62</v>
      </c>
      <c r="E280" s="335">
        <f>'soust.uk.JMK př.č.2'!$M$57+'soust.uk.JMK př.č.2'!$N$57</f>
        <v>30098</v>
      </c>
      <c r="F280" s="335">
        <f>'soust.uk.JMK př.č.2'!$O$57+'soust.uk.JMK př.č.2'!$P$57</f>
        <v>18571</v>
      </c>
      <c r="G280" s="335">
        <f>'soust.uk.JMK př.č.2'!$L$57</f>
        <v>372</v>
      </c>
      <c r="H280" s="336">
        <f t="shared" si="19"/>
        <v>30382</v>
      </c>
      <c r="I280" s="336">
        <f t="shared" si="20"/>
        <v>22066</v>
      </c>
      <c r="J280" s="336">
        <f t="shared" si="18"/>
        <v>18125</v>
      </c>
      <c r="K280" s="336">
        <f t="shared" si="21"/>
        <v>13054</v>
      </c>
      <c r="L280" s="336">
        <f t="shared" si="22"/>
        <v>7944</v>
      </c>
      <c r="M280" s="336">
        <f t="shared" si="23"/>
        <v>4699</v>
      </c>
      <c r="N280" s="328"/>
      <c r="O280" s="328"/>
      <c r="P280" s="328"/>
      <c r="Q280" s="328"/>
    </row>
    <row r="281" spans="1:17" x14ac:dyDescent="0.2">
      <c r="A281" s="337">
        <v>281</v>
      </c>
      <c r="B281" s="334">
        <v>24.08</v>
      </c>
      <c r="C281" s="334">
        <v>60.19</v>
      </c>
      <c r="D281" s="334">
        <v>31.62</v>
      </c>
      <c r="E281" s="335">
        <f>'soust.uk.JMK př.č.2'!$M$57+'soust.uk.JMK př.č.2'!$N$57</f>
        <v>30098</v>
      </c>
      <c r="F281" s="335">
        <f>'soust.uk.JMK př.č.2'!$O$57+'soust.uk.JMK př.č.2'!$P$57</f>
        <v>18571</v>
      </c>
      <c r="G281" s="335">
        <f>'soust.uk.JMK př.č.2'!$L$57</f>
        <v>372</v>
      </c>
      <c r="H281" s="336">
        <f t="shared" si="19"/>
        <v>30356</v>
      </c>
      <c r="I281" s="336">
        <f t="shared" si="20"/>
        <v>22047</v>
      </c>
      <c r="J281" s="336">
        <f t="shared" si="18"/>
        <v>18117</v>
      </c>
      <c r="K281" s="336">
        <f t="shared" si="21"/>
        <v>13048</v>
      </c>
      <c r="L281" s="336">
        <f t="shared" si="22"/>
        <v>7937</v>
      </c>
      <c r="M281" s="336">
        <f t="shared" si="23"/>
        <v>4697</v>
      </c>
      <c r="N281" s="328"/>
      <c r="O281" s="328"/>
      <c r="P281" s="328"/>
      <c r="Q281" s="328"/>
    </row>
    <row r="282" spans="1:17" x14ac:dyDescent="0.2">
      <c r="A282" s="337">
        <v>282</v>
      </c>
      <c r="B282" s="334">
        <v>24.1</v>
      </c>
      <c r="C282" s="334">
        <v>60.25</v>
      </c>
      <c r="D282" s="334">
        <v>31.62</v>
      </c>
      <c r="E282" s="335">
        <f>'soust.uk.JMK př.č.2'!$M$57+'soust.uk.JMK př.č.2'!$N$57</f>
        <v>30098</v>
      </c>
      <c r="F282" s="335">
        <f>'soust.uk.JMK př.č.2'!$O$57+'soust.uk.JMK př.č.2'!$P$57</f>
        <v>18571</v>
      </c>
      <c r="G282" s="335">
        <f>'soust.uk.JMK př.č.2'!$L$57</f>
        <v>372</v>
      </c>
      <c r="H282" s="336">
        <f t="shared" si="19"/>
        <v>30338</v>
      </c>
      <c r="I282" s="336">
        <f t="shared" si="20"/>
        <v>22034</v>
      </c>
      <c r="J282" s="336">
        <f t="shared" si="18"/>
        <v>18109</v>
      </c>
      <c r="K282" s="336">
        <f t="shared" si="21"/>
        <v>13042</v>
      </c>
      <c r="L282" s="336">
        <f t="shared" si="22"/>
        <v>7932</v>
      </c>
      <c r="M282" s="336">
        <f t="shared" si="23"/>
        <v>4695</v>
      </c>
      <c r="N282" s="328"/>
      <c r="O282" s="328"/>
      <c r="P282" s="328"/>
      <c r="Q282" s="328"/>
    </row>
    <row r="283" spans="1:17" x14ac:dyDescent="0.2">
      <c r="A283" s="337">
        <v>283</v>
      </c>
      <c r="B283" s="334">
        <v>24.12</v>
      </c>
      <c r="C283" s="334">
        <v>60.31</v>
      </c>
      <c r="D283" s="334">
        <v>31.62</v>
      </c>
      <c r="E283" s="335">
        <f>'soust.uk.JMK př.č.2'!$M$57+'soust.uk.JMK př.č.2'!$N$57</f>
        <v>30098</v>
      </c>
      <c r="F283" s="335">
        <f>'soust.uk.JMK př.č.2'!$O$57+'soust.uk.JMK př.č.2'!$P$57</f>
        <v>18571</v>
      </c>
      <c r="G283" s="335">
        <f>'soust.uk.JMK př.č.2'!$L$57</f>
        <v>372</v>
      </c>
      <c r="H283" s="336">
        <f t="shared" si="19"/>
        <v>30322</v>
      </c>
      <c r="I283" s="336">
        <f t="shared" si="20"/>
        <v>22022</v>
      </c>
      <c r="J283" s="336">
        <f t="shared" si="18"/>
        <v>18101</v>
      </c>
      <c r="K283" s="336">
        <f t="shared" si="21"/>
        <v>13036</v>
      </c>
      <c r="L283" s="336">
        <f t="shared" si="22"/>
        <v>7928</v>
      </c>
      <c r="M283" s="336">
        <f t="shared" si="23"/>
        <v>4693</v>
      </c>
      <c r="N283" s="328"/>
      <c r="O283" s="328"/>
      <c r="P283" s="328"/>
      <c r="Q283" s="328"/>
    </row>
    <row r="284" spans="1:17" x14ac:dyDescent="0.2">
      <c r="A284" s="337">
        <v>284</v>
      </c>
      <c r="B284" s="334">
        <v>24.15</v>
      </c>
      <c r="C284" s="334">
        <v>60.36</v>
      </c>
      <c r="D284" s="334">
        <v>31.62</v>
      </c>
      <c r="E284" s="335">
        <f>'soust.uk.JMK př.č.2'!$M$57+'soust.uk.JMK př.č.2'!$N$57</f>
        <v>30098</v>
      </c>
      <c r="F284" s="335">
        <f>'soust.uk.JMK př.č.2'!$O$57+'soust.uk.JMK př.č.2'!$P$57</f>
        <v>18571</v>
      </c>
      <c r="G284" s="335">
        <f>'soust.uk.JMK př.č.2'!$L$57</f>
        <v>372</v>
      </c>
      <c r="H284" s="336">
        <f t="shared" si="19"/>
        <v>30296</v>
      </c>
      <c r="I284" s="336">
        <f t="shared" si="20"/>
        <v>22003</v>
      </c>
      <c r="J284" s="336">
        <f t="shared" si="18"/>
        <v>18096</v>
      </c>
      <c r="K284" s="336">
        <f t="shared" si="21"/>
        <v>13032</v>
      </c>
      <c r="L284" s="336">
        <f t="shared" si="22"/>
        <v>7921</v>
      </c>
      <c r="M284" s="336">
        <f t="shared" si="23"/>
        <v>4692</v>
      </c>
      <c r="N284" s="328"/>
      <c r="O284" s="328"/>
      <c r="P284" s="328"/>
      <c r="Q284" s="328"/>
    </row>
    <row r="285" spans="1:17" x14ac:dyDescent="0.2">
      <c r="A285" s="337">
        <v>285</v>
      </c>
      <c r="B285" s="334">
        <v>24.17</v>
      </c>
      <c r="C285" s="334">
        <v>60.42</v>
      </c>
      <c r="D285" s="334">
        <v>31.62</v>
      </c>
      <c r="E285" s="335">
        <f>'soust.uk.JMK př.č.2'!$M$57+'soust.uk.JMK př.č.2'!$N$57</f>
        <v>30098</v>
      </c>
      <c r="F285" s="335">
        <f>'soust.uk.JMK př.č.2'!$O$57+'soust.uk.JMK př.č.2'!$P$57</f>
        <v>18571</v>
      </c>
      <c r="G285" s="335">
        <f>'soust.uk.JMK př.č.2'!$L$57</f>
        <v>372</v>
      </c>
      <c r="H285" s="336">
        <f t="shared" si="19"/>
        <v>30280</v>
      </c>
      <c r="I285" s="336">
        <f t="shared" si="20"/>
        <v>21991</v>
      </c>
      <c r="J285" s="336">
        <f t="shared" si="18"/>
        <v>18087</v>
      </c>
      <c r="K285" s="336">
        <f t="shared" si="21"/>
        <v>13026</v>
      </c>
      <c r="L285" s="336">
        <f t="shared" si="22"/>
        <v>7917</v>
      </c>
      <c r="M285" s="336">
        <f t="shared" si="23"/>
        <v>4689</v>
      </c>
      <c r="N285" s="328"/>
      <c r="O285" s="328"/>
      <c r="P285" s="328"/>
      <c r="Q285" s="328"/>
    </row>
    <row r="286" spans="1:17" x14ac:dyDescent="0.2">
      <c r="A286" s="340">
        <v>286</v>
      </c>
      <c r="B286" s="334">
        <v>24.19</v>
      </c>
      <c r="C286" s="334">
        <v>60.48</v>
      </c>
      <c r="D286" s="334">
        <v>31.62</v>
      </c>
      <c r="E286" s="335">
        <f>'soust.uk.JMK př.č.2'!$M$57+'soust.uk.JMK př.č.2'!$N$57</f>
        <v>30098</v>
      </c>
      <c r="F286" s="335">
        <f>'soust.uk.JMK př.č.2'!$O$57+'soust.uk.JMK př.č.2'!$P$57</f>
        <v>18571</v>
      </c>
      <c r="G286" s="335">
        <f>'soust.uk.JMK př.č.2'!$L$57</f>
        <v>372</v>
      </c>
      <c r="H286" s="336">
        <f t="shared" si="19"/>
        <v>30263</v>
      </c>
      <c r="I286" s="336">
        <f t="shared" si="20"/>
        <v>21979</v>
      </c>
      <c r="J286" s="336">
        <f t="shared" si="18"/>
        <v>18079</v>
      </c>
      <c r="K286" s="336">
        <f t="shared" si="21"/>
        <v>13020</v>
      </c>
      <c r="L286" s="336">
        <f t="shared" si="22"/>
        <v>7912</v>
      </c>
      <c r="M286" s="336">
        <f t="shared" si="23"/>
        <v>4687</v>
      </c>
      <c r="N286" s="328"/>
      <c r="O286" s="328"/>
      <c r="P286" s="328"/>
      <c r="Q286" s="328"/>
    </row>
    <row r="287" spans="1:17" x14ac:dyDescent="0.2">
      <c r="A287" s="337">
        <v>287</v>
      </c>
      <c r="B287" s="334">
        <v>24.21</v>
      </c>
      <c r="C287" s="334">
        <v>60.54</v>
      </c>
      <c r="D287" s="334">
        <v>31.62</v>
      </c>
      <c r="E287" s="335">
        <f>'soust.uk.JMK př.č.2'!$M$57+'soust.uk.JMK př.č.2'!$N$57</f>
        <v>30098</v>
      </c>
      <c r="F287" s="335">
        <f>'soust.uk.JMK př.č.2'!$O$57+'soust.uk.JMK př.č.2'!$P$57</f>
        <v>18571</v>
      </c>
      <c r="G287" s="335">
        <f>'soust.uk.JMK př.č.2'!$L$57</f>
        <v>372</v>
      </c>
      <c r="H287" s="336">
        <f t="shared" si="19"/>
        <v>30246</v>
      </c>
      <c r="I287" s="336">
        <f t="shared" si="20"/>
        <v>21966</v>
      </c>
      <c r="J287" s="336">
        <f t="shared" si="18"/>
        <v>18071</v>
      </c>
      <c r="K287" s="336">
        <f t="shared" si="21"/>
        <v>13014</v>
      </c>
      <c r="L287" s="336">
        <f t="shared" si="22"/>
        <v>7908</v>
      </c>
      <c r="M287" s="336">
        <f t="shared" si="23"/>
        <v>4685</v>
      </c>
      <c r="N287" s="328"/>
      <c r="O287" s="328"/>
      <c r="P287" s="328"/>
      <c r="Q287" s="328"/>
    </row>
    <row r="288" spans="1:17" x14ac:dyDescent="0.2">
      <c r="A288" s="337">
        <v>288</v>
      </c>
      <c r="B288" s="334">
        <v>24.24</v>
      </c>
      <c r="C288" s="334">
        <v>60.59</v>
      </c>
      <c r="D288" s="334">
        <v>31.62</v>
      </c>
      <c r="E288" s="335">
        <f>'soust.uk.JMK př.č.2'!$M$57+'soust.uk.JMK př.č.2'!$N$57</f>
        <v>30098</v>
      </c>
      <c r="F288" s="335">
        <f>'soust.uk.JMK př.č.2'!$O$57+'soust.uk.JMK př.č.2'!$P$57</f>
        <v>18571</v>
      </c>
      <c r="G288" s="335">
        <f>'soust.uk.JMK př.č.2'!$L$57</f>
        <v>372</v>
      </c>
      <c r="H288" s="336">
        <f t="shared" si="19"/>
        <v>30221</v>
      </c>
      <c r="I288" s="336">
        <f t="shared" si="20"/>
        <v>21948</v>
      </c>
      <c r="J288" s="336">
        <f t="shared" si="18"/>
        <v>18064</v>
      </c>
      <c r="K288" s="336">
        <f t="shared" si="21"/>
        <v>13009</v>
      </c>
      <c r="L288" s="336">
        <f t="shared" si="22"/>
        <v>7901</v>
      </c>
      <c r="M288" s="336">
        <f t="shared" si="23"/>
        <v>4683</v>
      </c>
      <c r="N288" s="328"/>
      <c r="O288" s="328"/>
      <c r="P288" s="328"/>
      <c r="Q288" s="328"/>
    </row>
    <row r="289" spans="1:17" x14ac:dyDescent="0.2">
      <c r="A289" s="337">
        <v>289</v>
      </c>
      <c r="B289" s="334">
        <v>24.26</v>
      </c>
      <c r="C289" s="334">
        <v>60.65</v>
      </c>
      <c r="D289" s="334">
        <v>31.62</v>
      </c>
      <c r="E289" s="335">
        <f>'soust.uk.JMK př.č.2'!$M$57+'soust.uk.JMK př.č.2'!$N$57</f>
        <v>30098</v>
      </c>
      <c r="F289" s="335">
        <f>'soust.uk.JMK př.č.2'!$O$57+'soust.uk.JMK př.č.2'!$P$57</f>
        <v>18571</v>
      </c>
      <c r="G289" s="335">
        <f>'soust.uk.JMK př.č.2'!$L$57</f>
        <v>372</v>
      </c>
      <c r="H289" s="336">
        <f t="shared" si="19"/>
        <v>30205</v>
      </c>
      <c r="I289" s="336">
        <f t="shared" si="20"/>
        <v>21936</v>
      </c>
      <c r="J289" s="336">
        <f t="shared" si="18"/>
        <v>18056</v>
      </c>
      <c r="K289" s="336">
        <f t="shared" si="21"/>
        <v>13003</v>
      </c>
      <c r="L289" s="336">
        <f t="shared" si="22"/>
        <v>7897</v>
      </c>
      <c r="M289" s="336">
        <f t="shared" si="23"/>
        <v>4681</v>
      </c>
      <c r="N289" s="328"/>
      <c r="O289" s="328"/>
      <c r="P289" s="328"/>
      <c r="Q289" s="328"/>
    </row>
    <row r="290" spans="1:17" x14ac:dyDescent="0.2">
      <c r="A290" s="337">
        <v>290</v>
      </c>
      <c r="B290" s="334">
        <v>24.28</v>
      </c>
      <c r="C290" s="334">
        <v>60.71</v>
      </c>
      <c r="D290" s="334">
        <v>31.62</v>
      </c>
      <c r="E290" s="335">
        <f>'soust.uk.JMK př.č.2'!$M$57+'soust.uk.JMK př.č.2'!$N$57</f>
        <v>30098</v>
      </c>
      <c r="F290" s="335">
        <f>'soust.uk.JMK př.č.2'!$O$57+'soust.uk.JMK př.č.2'!$P$57</f>
        <v>18571</v>
      </c>
      <c r="G290" s="335">
        <f>'soust.uk.JMK př.č.2'!$L$57</f>
        <v>372</v>
      </c>
      <c r="H290" s="336">
        <f t="shared" si="19"/>
        <v>30187</v>
      </c>
      <c r="I290" s="336">
        <f t="shared" si="20"/>
        <v>21923</v>
      </c>
      <c r="J290" s="336">
        <f t="shared" si="18"/>
        <v>18048</v>
      </c>
      <c r="K290" s="336">
        <f t="shared" si="21"/>
        <v>12997</v>
      </c>
      <c r="L290" s="336">
        <f t="shared" si="22"/>
        <v>7892</v>
      </c>
      <c r="M290" s="336">
        <f t="shared" si="23"/>
        <v>4679</v>
      </c>
      <c r="N290" s="328"/>
      <c r="O290" s="328"/>
      <c r="P290" s="328"/>
      <c r="Q290" s="328"/>
    </row>
    <row r="291" spans="1:17" x14ac:dyDescent="0.2">
      <c r="A291" s="337">
        <v>291</v>
      </c>
      <c r="B291" s="334">
        <v>24.31</v>
      </c>
      <c r="C291" s="334">
        <v>60.76</v>
      </c>
      <c r="D291" s="334">
        <v>31.62</v>
      </c>
      <c r="E291" s="335">
        <f>'soust.uk.JMK př.č.2'!$M$57+'soust.uk.JMK př.č.2'!$N$57</f>
        <v>30098</v>
      </c>
      <c r="F291" s="335">
        <f>'soust.uk.JMK př.č.2'!$O$57+'soust.uk.JMK př.č.2'!$P$57</f>
        <v>18571</v>
      </c>
      <c r="G291" s="335">
        <f>'soust.uk.JMK př.č.2'!$L$57</f>
        <v>372</v>
      </c>
      <c r="H291" s="336">
        <f t="shared" si="19"/>
        <v>30163</v>
      </c>
      <c r="I291" s="336">
        <f t="shared" si="20"/>
        <v>21905</v>
      </c>
      <c r="J291" s="336">
        <f t="shared" si="18"/>
        <v>18041</v>
      </c>
      <c r="K291" s="336">
        <f t="shared" si="21"/>
        <v>12992</v>
      </c>
      <c r="L291" s="336">
        <f t="shared" si="22"/>
        <v>7886</v>
      </c>
      <c r="M291" s="336">
        <f t="shared" si="23"/>
        <v>4677</v>
      </c>
      <c r="N291" s="328"/>
      <c r="O291" s="328"/>
      <c r="P291" s="328"/>
      <c r="Q291" s="328"/>
    </row>
    <row r="292" spans="1:17" x14ac:dyDescent="0.2">
      <c r="A292" s="337">
        <v>292</v>
      </c>
      <c r="B292" s="334">
        <v>24.33</v>
      </c>
      <c r="C292" s="334">
        <v>60.82</v>
      </c>
      <c r="D292" s="334">
        <v>31.62</v>
      </c>
      <c r="E292" s="335">
        <f>'soust.uk.JMK př.č.2'!$M$57+'soust.uk.JMK př.č.2'!$N$57</f>
        <v>30098</v>
      </c>
      <c r="F292" s="335">
        <f>'soust.uk.JMK př.č.2'!$O$57+'soust.uk.JMK př.č.2'!$P$57</f>
        <v>18571</v>
      </c>
      <c r="G292" s="335">
        <f>'soust.uk.JMK př.č.2'!$L$57</f>
        <v>372</v>
      </c>
      <c r="H292" s="336">
        <f t="shared" si="19"/>
        <v>30146</v>
      </c>
      <c r="I292" s="336">
        <f t="shared" si="20"/>
        <v>21893</v>
      </c>
      <c r="J292" s="336">
        <f t="shared" si="18"/>
        <v>18033</v>
      </c>
      <c r="K292" s="336">
        <f t="shared" si="21"/>
        <v>12986</v>
      </c>
      <c r="L292" s="336">
        <f t="shared" si="22"/>
        <v>7881</v>
      </c>
      <c r="M292" s="336">
        <f t="shared" si="23"/>
        <v>4675</v>
      </c>
      <c r="N292" s="328"/>
      <c r="O292" s="328"/>
      <c r="P292" s="328"/>
      <c r="Q292" s="328"/>
    </row>
    <row r="293" spans="1:17" x14ac:dyDescent="0.2">
      <c r="A293" s="337">
        <v>293</v>
      </c>
      <c r="B293" s="334">
        <v>24.35</v>
      </c>
      <c r="C293" s="334">
        <v>60.88</v>
      </c>
      <c r="D293" s="334">
        <v>31.62</v>
      </c>
      <c r="E293" s="335">
        <f>'soust.uk.JMK př.č.2'!$M$57+'soust.uk.JMK př.č.2'!$N$57</f>
        <v>30098</v>
      </c>
      <c r="F293" s="335">
        <f>'soust.uk.JMK př.č.2'!$O$57+'soust.uk.JMK př.č.2'!$P$57</f>
        <v>18571</v>
      </c>
      <c r="G293" s="335">
        <f>'soust.uk.JMK př.č.2'!$L$57</f>
        <v>372</v>
      </c>
      <c r="H293" s="336">
        <f t="shared" si="19"/>
        <v>30130</v>
      </c>
      <c r="I293" s="336">
        <f t="shared" si="20"/>
        <v>21881</v>
      </c>
      <c r="J293" s="336">
        <f t="shared" si="18"/>
        <v>18025</v>
      </c>
      <c r="K293" s="336">
        <f t="shared" si="21"/>
        <v>12980</v>
      </c>
      <c r="L293" s="336">
        <f t="shared" si="22"/>
        <v>7877</v>
      </c>
      <c r="M293" s="336">
        <f t="shared" si="23"/>
        <v>4673</v>
      </c>
      <c r="N293" s="328"/>
      <c r="O293" s="328"/>
      <c r="P293" s="328"/>
      <c r="Q293" s="328"/>
    </row>
    <row r="294" spans="1:17" x14ac:dyDescent="0.2">
      <c r="A294" s="337">
        <v>294</v>
      </c>
      <c r="B294" s="334">
        <v>24.37</v>
      </c>
      <c r="C294" s="334">
        <v>60.93</v>
      </c>
      <c r="D294" s="334">
        <v>31.62</v>
      </c>
      <c r="E294" s="335">
        <f>'soust.uk.JMK př.č.2'!$M$57+'soust.uk.JMK př.č.2'!$N$57</f>
        <v>30098</v>
      </c>
      <c r="F294" s="335">
        <f>'soust.uk.JMK př.č.2'!$O$57+'soust.uk.JMK př.č.2'!$P$57</f>
        <v>18571</v>
      </c>
      <c r="G294" s="335">
        <f>'soust.uk.JMK př.č.2'!$L$57</f>
        <v>372</v>
      </c>
      <c r="H294" s="336">
        <f t="shared" si="19"/>
        <v>30112</v>
      </c>
      <c r="I294" s="336">
        <f t="shared" si="20"/>
        <v>21868</v>
      </c>
      <c r="J294" s="336">
        <f t="shared" si="18"/>
        <v>18019</v>
      </c>
      <c r="K294" s="336">
        <f t="shared" si="21"/>
        <v>12976</v>
      </c>
      <c r="L294" s="336">
        <f t="shared" si="22"/>
        <v>7872</v>
      </c>
      <c r="M294" s="336">
        <f t="shared" si="23"/>
        <v>4671</v>
      </c>
      <c r="N294" s="328"/>
      <c r="O294" s="328"/>
      <c r="P294" s="328"/>
      <c r="Q294" s="328"/>
    </row>
    <row r="295" spans="1:17" x14ac:dyDescent="0.2">
      <c r="A295" s="337">
        <v>295</v>
      </c>
      <c r="B295" s="334">
        <v>24.4</v>
      </c>
      <c r="C295" s="334">
        <v>60.99</v>
      </c>
      <c r="D295" s="334">
        <v>31.62</v>
      </c>
      <c r="E295" s="335">
        <f>'soust.uk.JMK př.č.2'!$M$57+'soust.uk.JMK př.č.2'!$N$57</f>
        <v>30098</v>
      </c>
      <c r="F295" s="335">
        <f>'soust.uk.JMK př.č.2'!$O$57+'soust.uk.JMK př.č.2'!$P$57</f>
        <v>18571</v>
      </c>
      <c r="G295" s="335">
        <f>'soust.uk.JMK př.č.2'!$L$57</f>
        <v>372</v>
      </c>
      <c r="H295" s="336">
        <f t="shared" si="19"/>
        <v>30088</v>
      </c>
      <c r="I295" s="336">
        <f t="shared" si="20"/>
        <v>21850</v>
      </c>
      <c r="J295" s="336">
        <f t="shared" si="18"/>
        <v>18011</v>
      </c>
      <c r="K295" s="336">
        <f t="shared" si="21"/>
        <v>12970</v>
      </c>
      <c r="L295" s="336">
        <f t="shared" si="22"/>
        <v>7866</v>
      </c>
      <c r="M295" s="336">
        <f t="shared" si="23"/>
        <v>4669</v>
      </c>
      <c r="N295" s="328"/>
      <c r="O295" s="328"/>
      <c r="P295" s="328"/>
      <c r="Q295" s="328"/>
    </row>
    <row r="296" spans="1:17" x14ac:dyDescent="0.2">
      <c r="A296" s="337">
        <v>296</v>
      </c>
      <c r="B296" s="334">
        <v>24.42</v>
      </c>
      <c r="C296" s="334">
        <v>61.04</v>
      </c>
      <c r="D296" s="334">
        <v>31.62</v>
      </c>
      <c r="E296" s="335">
        <f>'soust.uk.JMK př.č.2'!$M$57+'soust.uk.JMK př.č.2'!$N$57</f>
        <v>30098</v>
      </c>
      <c r="F296" s="335">
        <f>'soust.uk.JMK př.č.2'!$O$57+'soust.uk.JMK př.č.2'!$P$57</f>
        <v>18571</v>
      </c>
      <c r="G296" s="335">
        <f>'soust.uk.JMK př.č.2'!$L$57</f>
        <v>372</v>
      </c>
      <c r="H296" s="336">
        <f t="shared" si="19"/>
        <v>30072</v>
      </c>
      <c r="I296" s="336">
        <f t="shared" si="20"/>
        <v>21838</v>
      </c>
      <c r="J296" s="336">
        <f t="shared" ref="J296:J309" si="24">SUM(K296,M296,G296)</f>
        <v>18004</v>
      </c>
      <c r="K296" s="336">
        <f t="shared" si="21"/>
        <v>12965</v>
      </c>
      <c r="L296" s="336">
        <f t="shared" si="22"/>
        <v>7862</v>
      </c>
      <c r="M296" s="336">
        <f t="shared" si="23"/>
        <v>4667</v>
      </c>
      <c r="N296" s="328"/>
      <c r="O296" s="328"/>
      <c r="P296" s="328"/>
      <c r="Q296" s="328"/>
    </row>
    <row r="297" spans="1:17" x14ac:dyDescent="0.2">
      <c r="A297" s="337">
        <v>297</v>
      </c>
      <c r="B297" s="334">
        <v>24.44</v>
      </c>
      <c r="C297" s="334">
        <v>61.1</v>
      </c>
      <c r="D297" s="334">
        <v>31.62</v>
      </c>
      <c r="E297" s="335">
        <f>'soust.uk.JMK př.č.2'!$M$57+'soust.uk.JMK př.č.2'!$N$57</f>
        <v>30098</v>
      </c>
      <c r="F297" s="335">
        <f>'soust.uk.JMK př.č.2'!$O$57+'soust.uk.JMK př.č.2'!$P$57</f>
        <v>18571</v>
      </c>
      <c r="G297" s="335">
        <f>'soust.uk.JMK př.č.2'!$L$57</f>
        <v>372</v>
      </c>
      <c r="H297" s="336">
        <f t="shared" ref="H297:H309" si="25">SUM(I297,L297,G297)</f>
        <v>30055</v>
      </c>
      <c r="I297" s="336">
        <f t="shared" ref="I297:I309" si="26">ROUND(1/B297*E297*12+1/D297*F297*12,0)</f>
        <v>21826</v>
      </c>
      <c r="J297" s="336">
        <f t="shared" si="24"/>
        <v>17996</v>
      </c>
      <c r="K297" s="336">
        <f t="shared" ref="K297:K309" si="27">ROUND(1/C297*E297*12+1/D297*F297*12,0)</f>
        <v>12959</v>
      </c>
      <c r="L297" s="336">
        <f t="shared" ref="L297:L309" si="28">ROUND((I297*36%),0)</f>
        <v>7857</v>
      </c>
      <c r="M297" s="336">
        <f t="shared" ref="M297:M309" si="29">ROUND((K297*36%),0)</f>
        <v>4665</v>
      </c>
      <c r="N297" s="328"/>
      <c r="O297" s="328"/>
      <c r="P297" s="328"/>
      <c r="Q297" s="328"/>
    </row>
    <row r="298" spans="1:17" x14ac:dyDescent="0.2">
      <c r="A298" s="337">
        <v>298</v>
      </c>
      <c r="B298" s="334">
        <v>24.46</v>
      </c>
      <c r="C298" s="334">
        <v>61.15</v>
      </c>
      <c r="D298" s="334">
        <v>31.62</v>
      </c>
      <c r="E298" s="335">
        <f>'soust.uk.JMK př.č.2'!$M$57+'soust.uk.JMK př.č.2'!$N$57</f>
        <v>30098</v>
      </c>
      <c r="F298" s="335">
        <f>'soust.uk.JMK př.č.2'!$O$57+'soust.uk.JMK př.č.2'!$P$57</f>
        <v>18571</v>
      </c>
      <c r="G298" s="335">
        <f>'soust.uk.JMK př.č.2'!$L$57</f>
        <v>372</v>
      </c>
      <c r="H298" s="336">
        <f t="shared" si="25"/>
        <v>30039</v>
      </c>
      <c r="I298" s="336">
        <f t="shared" si="26"/>
        <v>21814</v>
      </c>
      <c r="J298" s="336">
        <f t="shared" si="24"/>
        <v>17989</v>
      </c>
      <c r="K298" s="336">
        <f t="shared" si="27"/>
        <v>12954</v>
      </c>
      <c r="L298" s="336">
        <f t="shared" si="28"/>
        <v>7853</v>
      </c>
      <c r="M298" s="336">
        <f t="shared" si="29"/>
        <v>4663</v>
      </c>
      <c r="N298" s="328"/>
      <c r="O298" s="328"/>
      <c r="P298" s="328"/>
      <c r="Q298" s="328"/>
    </row>
    <row r="299" spans="1:17" x14ac:dyDescent="0.2">
      <c r="A299" s="337">
        <v>299</v>
      </c>
      <c r="B299" s="334">
        <v>24.48</v>
      </c>
      <c r="C299" s="334">
        <v>61.21</v>
      </c>
      <c r="D299" s="334">
        <v>31.62</v>
      </c>
      <c r="E299" s="335">
        <f>'soust.uk.JMK př.č.2'!$M$57+'soust.uk.JMK př.č.2'!$N$57</f>
        <v>30098</v>
      </c>
      <c r="F299" s="335">
        <f>'soust.uk.JMK př.č.2'!$O$57+'soust.uk.JMK př.č.2'!$P$57</f>
        <v>18571</v>
      </c>
      <c r="G299" s="335">
        <f>'soust.uk.JMK př.č.2'!$L$57</f>
        <v>372</v>
      </c>
      <c r="H299" s="336">
        <f t="shared" si="25"/>
        <v>30023</v>
      </c>
      <c r="I299" s="336">
        <f t="shared" si="26"/>
        <v>21802</v>
      </c>
      <c r="J299" s="336">
        <f t="shared" si="24"/>
        <v>17981</v>
      </c>
      <c r="K299" s="336">
        <f t="shared" si="27"/>
        <v>12948</v>
      </c>
      <c r="L299" s="336">
        <f t="shared" si="28"/>
        <v>7849</v>
      </c>
      <c r="M299" s="336">
        <f t="shared" si="29"/>
        <v>4661</v>
      </c>
      <c r="N299" s="328"/>
      <c r="O299" s="328"/>
      <c r="P299" s="328"/>
      <c r="Q299" s="328"/>
    </row>
    <row r="300" spans="1:17" x14ac:dyDescent="0.2">
      <c r="A300" s="337">
        <v>300</v>
      </c>
      <c r="B300" s="334">
        <v>24.51</v>
      </c>
      <c r="C300" s="334">
        <v>61.26</v>
      </c>
      <c r="D300" s="334">
        <v>31.62</v>
      </c>
      <c r="E300" s="335">
        <f>'soust.uk.JMK př.č.2'!$M$57+'soust.uk.JMK př.č.2'!$N$57</f>
        <v>30098</v>
      </c>
      <c r="F300" s="335">
        <f>'soust.uk.JMK př.č.2'!$O$57+'soust.uk.JMK př.č.2'!$P$57</f>
        <v>18571</v>
      </c>
      <c r="G300" s="335">
        <f>'soust.uk.JMK př.č.2'!$L$57</f>
        <v>372</v>
      </c>
      <c r="H300" s="336">
        <f t="shared" si="25"/>
        <v>29998</v>
      </c>
      <c r="I300" s="336">
        <f t="shared" si="26"/>
        <v>21784</v>
      </c>
      <c r="J300" s="336">
        <f t="shared" si="24"/>
        <v>17976</v>
      </c>
      <c r="K300" s="336">
        <f t="shared" si="27"/>
        <v>12944</v>
      </c>
      <c r="L300" s="336">
        <f t="shared" si="28"/>
        <v>7842</v>
      </c>
      <c r="M300" s="336">
        <f t="shared" si="29"/>
        <v>4660</v>
      </c>
      <c r="N300" s="328"/>
      <c r="O300" s="328"/>
      <c r="P300" s="328"/>
      <c r="Q300" s="328"/>
    </row>
    <row r="301" spans="1:17" x14ac:dyDescent="0.2">
      <c r="A301" s="337">
        <v>301</v>
      </c>
      <c r="B301" s="334">
        <v>24.53</v>
      </c>
      <c r="C301" s="334">
        <v>61.32</v>
      </c>
      <c r="D301" s="334">
        <v>31.62</v>
      </c>
      <c r="E301" s="335">
        <f>'soust.uk.JMK př.č.2'!$M$57+'soust.uk.JMK př.č.2'!$N$57</f>
        <v>30098</v>
      </c>
      <c r="F301" s="335">
        <f>'soust.uk.JMK př.č.2'!$O$57+'soust.uk.JMK př.č.2'!$P$57</f>
        <v>18571</v>
      </c>
      <c r="G301" s="335">
        <f>'soust.uk.JMK př.č.2'!$L$57</f>
        <v>372</v>
      </c>
      <c r="H301" s="336">
        <f t="shared" si="25"/>
        <v>29982</v>
      </c>
      <c r="I301" s="336">
        <f t="shared" si="26"/>
        <v>21772</v>
      </c>
      <c r="J301" s="336">
        <f t="shared" si="24"/>
        <v>17968</v>
      </c>
      <c r="K301" s="336">
        <f t="shared" si="27"/>
        <v>12938</v>
      </c>
      <c r="L301" s="336">
        <f t="shared" si="28"/>
        <v>7838</v>
      </c>
      <c r="M301" s="336">
        <f t="shared" si="29"/>
        <v>4658</v>
      </c>
      <c r="N301" s="328"/>
      <c r="O301" s="328"/>
      <c r="P301" s="328"/>
      <c r="Q301" s="328"/>
    </row>
    <row r="302" spans="1:17" x14ac:dyDescent="0.2">
      <c r="A302" s="337">
        <v>302</v>
      </c>
      <c r="B302" s="334">
        <v>24.55</v>
      </c>
      <c r="C302" s="334">
        <v>61.37</v>
      </c>
      <c r="D302" s="334">
        <v>31.62</v>
      </c>
      <c r="E302" s="335">
        <f>'soust.uk.JMK př.č.2'!$M$57+'soust.uk.JMK př.č.2'!$N$57</f>
        <v>30098</v>
      </c>
      <c r="F302" s="335">
        <f>'soust.uk.JMK př.č.2'!$O$57+'soust.uk.JMK př.č.2'!$P$57</f>
        <v>18571</v>
      </c>
      <c r="G302" s="335">
        <f>'soust.uk.JMK př.č.2'!$L$57</f>
        <v>372</v>
      </c>
      <c r="H302" s="336">
        <f t="shared" si="25"/>
        <v>29966</v>
      </c>
      <c r="I302" s="336">
        <f t="shared" si="26"/>
        <v>21760</v>
      </c>
      <c r="J302" s="336">
        <f t="shared" si="24"/>
        <v>17961</v>
      </c>
      <c r="K302" s="336">
        <f t="shared" si="27"/>
        <v>12933</v>
      </c>
      <c r="L302" s="336">
        <f t="shared" si="28"/>
        <v>7834</v>
      </c>
      <c r="M302" s="336">
        <f t="shared" si="29"/>
        <v>4656</v>
      </c>
      <c r="N302" s="328"/>
      <c r="O302" s="328"/>
      <c r="P302" s="328"/>
      <c r="Q302" s="328"/>
    </row>
    <row r="303" spans="1:17" x14ac:dyDescent="0.2">
      <c r="A303" s="337">
        <v>303</v>
      </c>
      <c r="B303" s="334">
        <v>24.57</v>
      </c>
      <c r="C303" s="334">
        <v>61.43</v>
      </c>
      <c r="D303" s="334">
        <v>31.62</v>
      </c>
      <c r="E303" s="335">
        <f>'soust.uk.JMK př.č.2'!$M$57+'soust.uk.JMK př.č.2'!$N$57</f>
        <v>30098</v>
      </c>
      <c r="F303" s="335">
        <f>'soust.uk.JMK př.č.2'!$O$57+'soust.uk.JMK př.č.2'!$P$57</f>
        <v>18571</v>
      </c>
      <c r="G303" s="335">
        <f>'soust.uk.JMK př.č.2'!$L$57</f>
        <v>372</v>
      </c>
      <c r="H303" s="336">
        <f t="shared" si="25"/>
        <v>29949</v>
      </c>
      <c r="I303" s="336">
        <f t="shared" si="26"/>
        <v>21748</v>
      </c>
      <c r="J303" s="336">
        <f t="shared" si="24"/>
        <v>17953</v>
      </c>
      <c r="K303" s="336">
        <f t="shared" si="27"/>
        <v>12927</v>
      </c>
      <c r="L303" s="336">
        <f t="shared" si="28"/>
        <v>7829</v>
      </c>
      <c r="M303" s="336">
        <f t="shared" si="29"/>
        <v>4654</v>
      </c>
      <c r="N303" s="328"/>
      <c r="O303" s="328"/>
      <c r="P303" s="328"/>
      <c r="Q303" s="328"/>
    </row>
    <row r="304" spans="1:17" x14ac:dyDescent="0.2">
      <c r="A304" s="337">
        <v>304</v>
      </c>
      <c r="B304" s="334">
        <v>24.59</v>
      </c>
      <c r="C304" s="334">
        <v>61.48</v>
      </c>
      <c r="D304" s="334">
        <v>31.62</v>
      </c>
      <c r="E304" s="335">
        <f>'soust.uk.JMK př.č.2'!$M$57+'soust.uk.JMK př.č.2'!$N$57</f>
        <v>30098</v>
      </c>
      <c r="F304" s="335">
        <f>'soust.uk.JMK př.č.2'!$O$57+'soust.uk.JMK př.č.2'!$P$57</f>
        <v>18571</v>
      </c>
      <c r="G304" s="335">
        <f>'soust.uk.JMK př.č.2'!$L$57</f>
        <v>372</v>
      </c>
      <c r="H304" s="336">
        <f t="shared" si="25"/>
        <v>29933</v>
      </c>
      <c r="I304" s="336">
        <f t="shared" si="26"/>
        <v>21736</v>
      </c>
      <c r="J304" s="336">
        <f t="shared" si="24"/>
        <v>17947</v>
      </c>
      <c r="K304" s="336">
        <f t="shared" si="27"/>
        <v>12923</v>
      </c>
      <c r="L304" s="336">
        <f t="shared" si="28"/>
        <v>7825</v>
      </c>
      <c r="M304" s="336">
        <f t="shared" si="29"/>
        <v>4652</v>
      </c>
      <c r="N304" s="328"/>
      <c r="O304" s="328"/>
      <c r="P304" s="328"/>
      <c r="Q304" s="328"/>
    </row>
    <row r="305" spans="1:17" x14ac:dyDescent="0.2">
      <c r="A305" s="337">
        <v>305</v>
      </c>
      <c r="B305" s="334">
        <v>24.61</v>
      </c>
      <c r="C305" s="334">
        <v>61.53</v>
      </c>
      <c r="D305" s="334">
        <v>31.62</v>
      </c>
      <c r="E305" s="335">
        <f>'soust.uk.JMK př.č.2'!$M$57+'soust.uk.JMK př.č.2'!$N$57</f>
        <v>30098</v>
      </c>
      <c r="F305" s="335">
        <f>'soust.uk.JMK př.č.2'!$O$57+'soust.uk.JMK př.č.2'!$P$57</f>
        <v>18571</v>
      </c>
      <c r="G305" s="335">
        <f>'soust.uk.JMK př.č.2'!$L$57</f>
        <v>372</v>
      </c>
      <c r="H305" s="336">
        <f t="shared" si="25"/>
        <v>29917</v>
      </c>
      <c r="I305" s="336">
        <f t="shared" si="26"/>
        <v>21724</v>
      </c>
      <c r="J305" s="336">
        <f t="shared" si="24"/>
        <v>17940</v>
      </c>
      <c r="K305" s="336">
        <f t="shared" si="27"/>
        <v>12918</v>
      </c>
      <c r="L305" s="336">
        <f t="shared" si="28"/>
        <v>7821</v>
      </c>
      <c r="M305" s="336">
        <f t="shared" si="29"/>
        <v>4650</v>
      </c>
      <c r="N305" s="328"/>
      <c r="O305" s="328"/>
      <c r="P305" s="328"/>
      <c r="Q305" s="328"/>
    </row>
    <row r="306" spans="1:17" x14ac:dyDescent="0.2">
      <c r="A306" s="337">
        <v>306</v>
      </c>
      <c r="B306" s="334">
        <v>24.64</v>
      </c>
      <c r="C306" s="334">
        <v>61.59</v>
      </c>
      <c r="D306" s="334">
        <v>31.62</v>
      </c>
      <c r="E306" s="335">
        <f>'soust.uk.JMK př.č.2'!$M$57+'soust.uk.JMK př.č.2'!$N$57</f>
        <v>30098</v>
      </c>
      <c r="F306" s="335">
        <f>'soust.uk.JMK př.č.2'!$O$57+'soust.uk.JMK př.č.2'!$P$57</f>
        <v>18571</v>
      </c>
      <c r="G306" s="335">
        <f>'soust.uk.JMK př.č.2'!$L$57</f>
        <v>372</v>
      </c>
      <c r="H306" s="336">
        <f t="shared" si="25"/>
        <v>29892</v>
      </c>
      <c r="I306" s="336">
        <f t="shared" si="26"/>
        <v>21706</v>
      </c>
      <c r="J306" s="336">
        <f t="shared" si="24"/>
        <v>17932</v>
      </c>
      <c r="K306" s="336">
        <f t="shared" si="27"/>
        <v>12912</v>
      </c>
      <c r="L306" s="336">
        <f t="shared" si="28"/>
        <v>7814</v>
      </c>
      <c r="M306" s="336">
        <f t="shared" si="29"/>
        <v>4648</v>
      </c>
      <c r="N306" s="328"/>
      <c r="O306" s="328"/>
      <c r="P306" s="328"/>
      <c r="Q306" s="328"/>
    </row>
    <row r="307" spans="1:17" x14ac:dyDescent="0.2">
      <c r="A307" s="337">
        <v>307</v>
      </c>
      <c r="B307" s="334">
        <v>24.66</v>
      </c>
      <c r="C307" s="334">
        <v>61.64</v>
      </c>
      <c r="D307" s="334">
        <v>31.62</v>
      </c>
      <c r="E307" s="335">
        <f>'soust.uk.JMK př.č.2'!$M$57+'soust.uk.JMK př.č.2'!$N$57</f>
        <v>30098</v>
      </c>
      <c r="F307" s="335">
        <f>'soust.uk.JMK př.č.2'!$O$57+'soust.uk.JMK př.č.2'!$P$57</f>
        <v>18571</v>
      </c>
      <c r="G307" s="335">
        <f>'soust.uk.JMK př.č.2'!$L$57</f>
        <v>372</v>
      </c>
      <c r="H307" s="336">
        <f t="shared" si="25"/>
        <v>29876</v>
      </c>
      <c r="I307" s="336">
        <f t="shared" si="26"/>
        <v>21694</v>
      </c>
      <c r="J307" s="336">
        <f t="shared" si="24"/>
        <v>17926</v>
      </c>
      <c r="K307" s="336">
        <f t="shared" si="27"/>
        <v>12907</v>
      </c>
      <c r="L307" s="336">
        <f t="shared" si="28"/>
        <v>7810</v>
      </c>
      <c r="M307" s="336">
        <f t="shared" si="29"/>
        <v>4647</v>
      </c>
      <c r="N307" s="328"/>
      <c r="O307" s="328"/>
      <c r="P307" s="328"/>
      <c r="Q307" s="328"/>
    </row>
    <row r="308" spans="1:17" x14ac:dyDescent="0.2">
      <c r="A308" s="337">
        <v>308</v>
      </c>
      <c r="B308" s="334">
        <v>24.68</v>
      </c>
      <c r="C308" s="334">
        <v>61.69</v>
      </c>
      <c r="D308" s="334">
        <v>31.62</v>
      </c>
      <c r="E308" s="335">
        <f>'soust.uk.JMK př.č.2'!$M$57+'soust.uk.JMK př.č.2'!$N$57</f>
        <v>30098</v>
      </c>
      <c r="F308" s="335">
        <f>'soust.uk.JMK př.č.2'!$O$57+'soust.uk.JMK př.č.2'!$P$57</f>
        <v>18571</v>
      </c>
      <c r="G308" s="335">
        <f>'soust.uk.JMK př.č.2'!$L$57</f>
        <v>372</v>
      </c>
      <c r="H308" s="336">
        <f t="shared" si="25"/>
        <v>29860</v>
      </c>
      <c r="I308" s="336">
        <f t="shared" si="26"/>
        <v>21682</v>
      </c>
      <c r="J308" s="336">
        <f t="shared" si="24"/>
        <v>17920</v>
      </c>
      <c r="K308" s="336">
        <f t="shared" si="27"/>
        <v>12903</v>
      </c>
      <c r="L308" s="336">
        <f t="shared" si="28"/>
        <v>7806</v>
      </c>
      <c r="M308" s="336">
        <f t="shared" si="29"/>
        <v>4645</v>
      </c>
      <c r="N308" s="328"/>
      <c r="O308" s="328"/>
      <c r="P308" s="328"/>
      <c r="Q308" s="328"/>
    </row>
    <row r="309" spans="1:17" x14ac:dyDescent="0.2">
      <c r="A309" s="337">
        <v>309</v>
      </c>
      <c r="B309" s="334">
        <v>24.7</v>
      </c>
      <c r="C309" s="334">
        <v>61.75</v>
      </c>
      <c r="D309" s="334">
        <v>31.62</v>
      </c>
      <c r="E309" s="335">
        <f>'soust.uk.JMK př.č.2'!$M$57+'soust.uk.JMK př.č.2'!$N$57</f>
        <v>30098</v>
      </c>
      <c r="F309" s="335">
        <f>'soust.uk.JMK př.č.2'!$O$57+'soust.uk.JMK př.č.2'!$P$57</f>
        <v>18571</v>
      </c>
      <c r="G309" s="335">
        <f>'soust.uk.JMK př.č.2'!$L$57</f>
        <v>372</v>
      </c>
      <c r="H309" s="336">
        <f t="shared" si="25"/>
        <v>29843</v>
      </c>
      <c r="I309" s="336">
        <f t="shared" si="26"/>
        <v>21670</v>
      </c>
      <c r="J309" s="336">
        <f t="shared" si="24"/>
        <v>17912</v>
      </c>
      <c r="K309" s="336">
        <f t="shared" si="27"/>
        <v>12897</v>
      </c>
      <c r="L309" s="336">
        <f t="shared" si="28"/>
        <v>7801</v>
      </c>
      <c r="M309" s="336">
        <f t="shared" si="29"/>
        <v>4643</v>
      </c>
      <c r="N309" s="328"/>
      <c r="O309" s="328"/>
      <c r="P309" s="328"/>
      <c r="Q309" s="328"/>
    </row>
    <row r="310" spans="1:17" x14ac:dyDescent="0.2">
      <c r="L310" s="341"/>
      <c r="M310" s="341"/>
      <c r="N310" s="328"/>
      <c r="O310" s="328"/>
      <c r="P310" s="328"/>
      <c r="Q310" s="328"/>
    </row>
    <row r="311" spans="1:17" x14ac:dyDescent="0.2">
      <c r="L311" s="341"/>
      <c r="M311" s="341"/>
      <c r="N311" s="328"/>
      <c r="O311" s="328"/>
      <c r="P311" s="328"/>
      <c r="Q311" s="328"/>
    </row>
    <row r="312" spans="1:17" x14ac:dyDescent="0.2">
      <c r="L312" s="342"/>
      <c r="M312" s="342"/>
      <c r="N312" s="328"/>
      <c r="O312" s="328"/>
      <c r="P312" s="328"/>
      <c r="Q312" s="328"/>
    </row>
  </sheetData>
  <mergeCells count="3">
    <mergeCell ref="B4:G4"/>
    <mergeCell ref="H4:I4"/>
    <mergeCell ref="J4:K4"/>
  </mergeCells>
  <printOptions horizontalCentered="1"/>
  <pageMargins left="0.39370078740157483" right="0" top="0.39370078740157483" bottom="0.59055118110236227" header="0.11811023622047245" footer="0.31496062992125984"/>
  <pageSetup paperSize="9" scale="79" fitToHeight="0" orientation="portrait" horizontalDpi="300" verticalDpi="300" r:id="rId1"/>
  <headerFooter alignWithMargins="0">
    <oddHeader xml:space="preserve">&amp;R&amp;"Times New Roman,Kurzíva"&amp;12&amp;UPříloha č. 2l 
pracovního postupu  Rozpis rozpočtu přímých výdajů na vzdělávání
</oddHeader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778"/>
  <sheetViews>
    <sheetView zoomScaleNormal="100" zoomScaleSheetLayoutView="100" workbookViewId="0">
      <pane xSplit="1" ySplit="5" topLeftCell="B310" activePane="bottomRight" state="frozen"/>
      <selection activeCell="B4" sqref="B4:B6"/>
      <selection pane="topRight" activeCell="B4" sqref="B4:B6"/>
      <selection pane="bottomLeft" activeCell="B4" sqref="B4:B6"/>
      <selection pane="bottomRight" activeCell="B310" sqref="B310"/>
    </sheetView>
  </sheetViews>
  <sheetFormatPr defaultRowHeight="12.75" x14ac:dyDescent="0.2"/>
  <cols>
    <col min="1" max="1" width="10.85546875" style="328" customWidth="1"/>
    <col min="2" max="2" width="12.7109375" style="328" customWidth="1"/>
    <col min="3" max="7" width="7" style="328" customWidth="1"/>
    <col min="8" max="8" width="11.85546875" style="328" customWidth="1"/>
    <col min="9" max="9" width="9.28515625" style="328" customWidth="1"/>
    <col min="10" max="10" width="10" style="328" customWidth="1"/>
    <col min="11" max="11" width="10.5703125" style="328" customWidth="1"/>
    <col min="12" max="13" width="7.7109375" style="329" customWidth="1"/>
    <col min="14" max="256" width="9.140625" style="328"/>
    <col min="257" max="257" width="10.85546875" style="328" customWidth="1"/>
    <col min="258" max="258" width="12.7109375" style="328" customWidth="1"/>
    <col min="259" max="263" width="7" style="328" customWidth="1"/>
    <col min="264" max="264" width="11.85546875" style="328" customWidth="1"/>
    <col min="265" max="265" width="9.28515625" style="328" customWidth="1"/>
    <col min="266" max="266" width="10" style="328" customWidth="1"/>
    <col min="267" max="267" width="10.5703125" style="328" customWidth="1"/>
    <col min="268" max="269" width="7.7109375" style="328" customWidth="1"/>
    <col min="270" max="512" width="9.140625" style="328"/>
    <col min="513" max="513" width="10.85546875" style="328" customWidth="1"/>
    <col min="514" max="514" width="12.7109375" style="328" customWidth="1"/>
    <col min="515" max="519" width="7" style="328" customWidth="1"/>
    <col min="520" max="520" width="11.85546875" style="328" customWidth="1"/>
    <col min="521" max="521" width="9.28515625" style="328" customWidth="1"/>
    <col min="522" max="522" width="10" style="328" customWidth="1"/>
    <col min="523" max="523" width="10.5703125" style="328" customWidth="1"/>
    <col min="524" max="525" width="7.7109375" style="328" customWidth="1"/>
    <col min="526" max="768" width="9.140625" style="328"/>
    <col min="769" max="769" width="10.85546875" style="328" customWidth="1"/>
    <col min="770" max="770" width="12.7109375" style="328" customWidth="1"/>
    <col min="771" max="775" width="7" style="328" customWidth="1"/>
    <col min="776" max="776" width="11.85546875" style="328" customWidth="1"/>
    <col min="777" max="777" width="9.28515625" style="328" customWidth="1"/>
    <col min="778" max="778" width="10" style="328" customWidth="1"/>
    <col min="779" max="779" width="10.5703125" style="328" customWidth="1"/>
    <col min="780" max="781" width="7.7109375" style="328" customWidth="1"/>
    <col min="782" max="1024" width="9.140625" style="328"/>
    <col min="1025" max="1025" width="10.85546875" style="328" customWidth="1"/>
    <col min="1026" max="1026" width="12.7109375" style="328" customWidth="1"/>
    <col min="1027" max="1031" width="7" style="328" customWidth="1"/>
    <col min="1032" max="1032" width="11.85546875" style="328" customWidth="1"/>
    <col min="1033" max="1033" width="9.28515625" style="328" customWidth="1"/>
    <col min="1034" max="1034" width="10" style="328" customWidth="1"/>
    <col min="1035" max="1035" width="10.5703125" style="328" customWidth="1"/>
    <col min="1036" max="1037" width="7.7109375" style="328" customWidth="1"/>
    <col min="1038" max="1280" width="9.140625" style="328"/>
    <col min="1281" max="1281" width="10.85546875" style="328" customWidth="1"/>
    <col min="1282" max="1282" width="12.7109375" style="328" customWidth="1"/>
    <col min="1283" max="1287" width="7" style="328" customWidth="1"/>
    <col min="1288" max="1288" width="11.85546875" style="328" customWidth="1"/>
    <col min="1289" max="1289" width="9.28515625" style="328" customWidth="1"/>
    <col min="1290" max="1290" width="10" style="328" customWidth="1"/>
    <col min="1291" max="1291" width="10.5703125" style="328" customWidth="1"/>
    <col min="1292" max="1293" width="7.7109375" style="328" customWidth="1"/>
    <col min="1294" max="1536" width="9.140625" style="328"/>
    <col min="1537" max="1537" width="10.85546875" style="328" customWidth="1"/>
    <col min="1538" max="1538" width="12.7109375" style="328" customWidth="1"/>
    <col min="1539" max="1543" width="7" style="328" customWidth="1"/>
    <col min="1544" max="1544" width="11.85546875" style="328" customWidth="1"/>
    <col min="1545" max="1545" width="9.28515625" style="328" customWidth="1"/>
    <col min="1546" max="1546" width="10" style="328" customWidth="1"/>
    <col min="1547" max="1547" width="10.5703125" style="328" customWidth="1"/>
    <col min="1548" max="1549" width="7.7109375" style="328" customWidth="1"/>
    <col min="1550" max="1792" width="9.140625" style="328"/>
    <col min="1793" max="1793" width="10.85546875" style="328" customWidth="1"/>
    <col min="1794" max="1794" width="12.7109375" style="328" customWidth="1"/>
    <col min="1795" max="1799" width="7" style="328" customWidth="1"/>
    <col min="1800" max="1800" width="11.85546875" style="328" customWidth="1"/>
    <col min="1801" max="1801" width="9.28515625" style="328" customWidth="1"/>
    <col min="1802" max="1802" width="10" style="328" customWidth="1"/>
    <col min="1803" max="1803" width="10.5703125" style="328" customWidth="1"/>
    <col min="1804" max="1805" width="7.7109375" style="328" customWidth="1"/>
    <col min="1806" max="2048" width="9.140625" style="328"/>
    <col min="2049" max="2049" width="10.85546875" style="328" customWidth="1"/>
    <col min="2050" max="2050" width="12.7109375" style="328" customWidth="1"/>
    <col min="2051" max="2055" width="7" style="328" customWidth="1"/>
    <col min="2056" max="2056" width="11.85546875" style="328" customWidth="1"/>
    <col min="2057" max="2057" width="9.28515625" style="328" customWidth="1"/>
    <col min="2058" max="2058" width="10" style="328" customWidth="1"/>
    <col min="2059" max="2059" width="10.5703125" style="328" customWidth="1"/>
    <col min="2060" max="2061" width="7.7109375" style="328" customWidth="1"/>
    <col min="2062" max="2304" width="9.140625" style="328"/>
    <col min="2305" max="2305" width="10.85546875" style="328" customWidth="1"/>
    <col min="2306" max="2306" width="12.7109375" style="328" customWidth="1"/>
    <col min="2307" max="2311" width="7" style="328" customWidth="1"/>
    <col min="2312" max="2312" width="11.85546875" style="328" customWidth="1"/>
    <col min="2313" max="2313" width="9.28515625" style="328" customWidth="1"/>
    <col min="2314" max="2314" width="10" style="328" customWidth="1"/>
    <col min="2315" max="2315" width="10.5703125" style="328" customWidth="1"/>
    <col min="2316" max="2317" width="7.7109375" style="328" customWidth="1"/>
    <col min="2318" max="2560" width="9.140625" style="328"/>
    <col min="2561" max="2561" width="10.85546875" style="328" customWidth="1"/>
    <col min="2562" max="2562" width="12.7109375" style="328" customWidth="1"/>
    <col min="2563" max="2567" width="7" style="328" customWidth="1"/>
    <col min="2568" max="2568" width="11.85546875" style="328" customWidth="1"/>
    <col min="2569" max="2569" width="9.28515625" style="328" customWidth="1"/>
    <col min="2570" max="2570" width="10" style="328" customWidth="1"/>
    <col min="2571" max="2571" width="10.5703125" style="328" customWidth="1"/>
    <col min="2572" max="2573" width="7.7109375" style="328" customWidth="1"/>
    <col min="2574" max="2816" width="9.140625" style="328"/>
    <col min="2817" max="2817" width="10.85546875" style="328" customWidth="1"/>
    <col min="2818" max="2818" width="12.7109375" style="328" customWidth="1"/>
    <col min="2819" max="2823" width="7" style="328" customWidth="1"/>
    <col min="2824" max="2824" width="11.85546875" style="328" customWidth="1"/>
    <col min="2825" max="2825" width="9.28515625" style="328" customWidth="1"/>
    <col min="2826" max="2826" width="10" style="328" customWidth="1"/>
    <col min="2827" max="2827" width="10.5703125" style="328" customWidth="1"/>
    <col min="2828" max="2829" width="7.7109375" style="328" customWidth="1"/>
    <col min="2830" max="3072" width="9.140625" style="328"/>
    <col min="3073" max="3073" width="10.85546875" style="328" customWidth="1"/>
    <col min="3074" max="3074" width="12.7109375" style="328" customWidth="1"/>
    <col min="3075" max="3079" width="7" style="328" customWidth="1"/>
    <col min="3080" max="3080" width="11.85546875" style="328" customWidth="1"/>
    <col min="3081" max="3081" width="9.28515625" style="328" customWidth="1"/>
    <col min="3082" max="3082" width="10" style="328" customWidth="1"/>
    <col min="3083" max="3083" width="10.5703125" style="328" customWidth="1"/>
    <col min="3084" max="3085" width="7.7109375" style="328" customWidth="1"/>
    <col min="3086" max="3328" width="9.140625" style="328"/>
    <col min="3329" max="3329" width="10.85546875" style="328" customWidth="1"/>
    <col min="3330" max="3330" width="12.7109375" style="328" customWidth="1"/>
    <col min="3331" max="3335" width="7" style="328" customWidth="1"/>
    <col min="3336" max="3336" width="11.85546875" style="328" customWidth="1"/>
    <col min="3337" max="3337" width="9.28515625" style="328" customWidth="1"/>
    <col min="3338" max="3338" width="10" style="328" customWidth="1"/>
    <col min="3339" max="3339" width="10.5703125" style="328" customWidth="1"/>
    <col min="3340" max="3341" width="7.7109375" style="328" customWidth="1"/>
    <col min="3342" max="3584" width="9.140625" style="328"/>
    <col min="3585" max="3585" width="10.85546875" style="328" customWidth="1"/>
    <col min="3586" max="3586" width="12.7109375" style="328" customWidth="1"/>
    <col min="3587" max="3591" width="7" style="328" customWidth="1"/>
    <col min="3592" max="3592" width="11.85546875" style="328" customWidth="1"/>
    <col min="3593" max="3593" width="9.28515625" style="328" customWidth="1"/>
    <col min="3594" max="3594" width="10" style="328" customWidth="1"/>
    <col min="3595" max="3595" width="10.5703125" style="328" customWidth="1"/>
    <col min="3596" max="3597" width="7.7109375" style="328" customWidth="1"/>
    <col min="3598" max="3840" width="9.140625" style="328"/>
    <col min="3841" max="3841" width="10.85546875" style="328" customWidth="1"/>
    <col min="3842" max="3842" width="12.7109375" style="328" customWidth="1"/>
    <col min="3843" max="3847" width="7" style="328" customWidth="1"/>
    <col min="3848" max="3848" width="11.85546875" style="328" customWidth="1"/>
    <col min="3849" max="3849" width="9.28515625" style="328" customWidth="1"/>
    <col min="3850" max="3850" width="10" style="328" customWidth="1"/>
    <col min="3851" max="3851" width="10.5703125" style="328" customWidth="1"/>
    <col min="3852" max="3853" width="7.7109375" style="328" customWidth="1"/>
    <col min="3854" max="4096" width="9.140625" style="328"/>
    <col min="4097" max="4097" width="10.85546875" style="328" customWidth="1"/>
    <col min="4098" max="4098" width="12.7109375" style="328" customWidth="1"/>
    <col min="4099" max="4103" width="7" style="328" customWidth="1"/>
    <col min="4104" max="4104" width="11.85546875" style="328" customWidth="1"/>
    <col min="4105" max="4105" width="9.28515625" style="328" customWidth="1"/>
    <col min="4106" max="4106" width="10" style="328" customWidth="1"/>
    <col min="4107" max="4107" width="10.5703125" style="328" customWidth="1"/>
    <col min="4108" max="4109" width="7.7109375" style="328" customWidth="1"/>
    <col min="4110" max="4352" width="9.140625" style="328"/>
    <col min="4353" max="4353" width="10.85546875" style="328" customWidth="1"/>
    <col min="4354" max="4354" width="12.7109375" style="328" customWidth="1"/>
    <col min="4355" max="4359" width="7" style="328" customWidth="1"/>
    <col min="4360" max="4360" width="11.85546875" style="328" customWidth="1"/>
    <col min="4361" max="4361" width="9.28515625" style="328" customWidth="1"/>
    <col min="4362" max="4362" width="10" style="328" customWidth="1"/>
    <col min="4363" max="4363" width="10.5703125" style="328" customWidth="1"/>
    <col min="4364" max="4365" width="7.7109375" style="328" customWidth="1"/>
    <col min="4366" max="4608" width="9.140625" style="328"/>
    <col min="4609" max="4609" width="10.85546875" style="328" customWidth="1"/>
    <col min="4610" max="4610" width="12.7109375" style="328" customWidth="1"/>
    <col min="4611" max="4615" width="7" style="328" customWidth="1"/>
    <col min="4616" max="4616" width="11.85546875" style="328" customWidth="1"/>
    <col min="4617" max="4617" width="9.28515625" style="328" customWidth="1"/>
    <col min="4618" max="4618" width="10" style="328" customWidth="1"/>
    <col min="4619" max="4619" width="10.5703125" style="328" customWidth="1"/>
    <col min="4620" max="4621" width="7.7109375" style="328" customWidth="1"/>
    <col min="4622" max="4864" width="9.140625" style="328"/>
    <col min="4865" max="4865" width="10.85546875" style="328" customWidth="1"/>
    <col min="4866" max="4866" width="12.7109375" style="328" customWidth="1"/>
    <col min="4867" max="4871" width="7" style="328" customWidth="1"/>
    <col min="4872" max="4872" width="11.85546875" style="328" customWidth="1"/>
    <col min="4873" max="4873" width="9.28515625" style="328" customWidth="1"/>
    <col min="4874" max="4874" width="10" style="328" customWidth="1"/>
    <col min="4875" max="4875" width="10.5703125" style="328" customWidth="1"/>
    <col min="4876" max="4877" width="7.7109375" style="328" customWidth="1"/>
    <col min="4878" max="5120" width="9.140625" style="328"/>
    <col min="5121" max="5121" width="10.85546875" style="328" customWidth="1"/>
    <col min="5122" max="5122" width="12.7109375" style="328" customWidth="1"/>
    <col min="5123" max="5127" width="7" style="328" customWidth="1"/>
    <col min="5128" max="5128" width="11.85546875" style="328" customWidth="1"/>
    <col min="5129" max="5129" width="9.28515625" style="328" customWidth="1"/>
    <col min="5130" max="5130" width="10" style="328" customWidth="1"/>
    <col min="5131" max="5131" width="10.5703125" style="328" customWidth="1"/>
    <col min="5132" max="5133" width="7.7109375" style="328" customWidth="1"/>
    <col min="5134" max="5376" width="9.140625" style="328"/>
    <col min="5377" max="5377" width="10.85546875" style="328" customWidth="1"/>
    <col min="5378" max="5378" width="12.7109375" style="328" customWidth="1"/>
    <col min="5379" max="5383" width="7" style="328" customWidth="1"/>
    <col min="5384" max="5384" width="11.85546875" style="328" customWidth="1"/>
    <col min="5385" max="5385" width="9.28515625" style="328" customWidth="1"/>
    <col min="5386" max="5386" width="10" style="328" customWidth="1"/>
    <col min="5387" max="5387" width="10.5703125" style="328" customWidth="1"/>
    <col min="5388" max="5389" width="7.7109375" style="328" customWidth="1"/>
    <col min="5390" max="5632" width="9.140625" style="328"/>
    <col min="5633" max="5633" width="10.85546875" style="328" customWidth="1"/>
    <col min="5634" max="5634" width="12.7109375" style="328" customWidth="1"/>
    <col min="5635" max="5639" width="7" style="328" customWidth="1"/>
    <col min="5640" max="5640" width="11.85546875" style="328" customWidth="1"/>
    <col min="5641" max="5641" width="9.28515625" style="328" customWidth="1"/>
    <col min="5642" max="5642" width="10" style="328" customWidth="1"/>
    <col min="5643" max="5643" width="10.5703125" style="328" customWidth="1"/>
    <col min="5644" max="5645" width="7.7109375" style="328" customWidth="1"/>
    <col min="5646" max="5888" width="9.140625" style="328"/>
    <col min="5889" max="5889" width="10.85546875" style="328" customWidth="1"/>
    <col min="5890" max="5890" width="12.7109375" style="328" customWidth="1"/>
    <col min="5891" max="5895" width="7" style="328" customWidth="1"/>
    <col min="5896" max="5896" width="11.85546875" style="328" customWidth="1"/>
    <col min="5897" max="5897" width="9.28515625" style="328" customWidth="1"/>
    <col min="5898" max="5898" width="10" style="328" customWidth="1"/>
    <col min="5899" max="5899" width="10.5703125" style="328" customWidth="1"/>
    <col min="5900" max="5901" width="7.7109375" style="328" customWidth="1"/>
    <col min="5902" max="6144" width="9.140625" style="328"/>
    <col min="6145" max="6145" width="10.85546875" style="328" customWidth="1"/>
    <col min="6146" max="6146" width="12.7109375" style="328" customWidth="1"/>
    <col min="6147" max="6151" width="7" style="328" customWidth="1"/>
    <col min="6152" max="6152" width="11.85546875" style="328" customWidth="1"/>
    <col min="6153" max="6153" width="9.28515625" style="328" customWidth="1"/>
    <col min="6154" max="6154" width="10" style="328" customWidth="1"/>
    <col min="6155" max="6155" width="10.5703125" style="328" customWidth="1"/>
    <col min="6156" max="6157" width="7.7109375" style="328" customWidth="1"/>
    <col min="6158" max="6400" width="9.140625" style="328"/>
    <col min="6401" max="6401" width="10.85546875" style="328" customWidth="1"/>
    <col min="6402" max="6402" width="12.7109375" style="328" customWidth="1"/>
    <col min="6403" max="6407" width="7" style="328" customWidth="1"/>
    <col min="6408" max="6408" width="11.85546875" style="328" customWidth="1"/>
    <col min="6409" max="6409" width="9.28515625" style="328" customWidth="1"/>
    <col min="6410" max="6410" width="10" style="328" customWidth="1"/>
    <col min="6411" max="6411" width="10.5703125" style="328" customWidth="1"/>
    <col min="6412" max="6413" width="7.7109375" style="328" customWidth="1"/>
    <col min="6414" max="6656" width="9.140625" style="328"/>
    <col min="6657" max="6657" width="10.85546875" style="328" customWidth="1"/>
    <col min="6658" max="6658" width="12.7109375" style="328" customWidth="1"/>
    <col min="6659" max="6663" width="7" style="328" customWidth="1"/>
    <col min="6664" max="6664" width="11.85546875" style="328" customWidth="1"/>
    <col min="6665" max="6665" width="9.28515625" style="328" customWidth="1"/>
    <col min="6666" max="6666" width="10" style="328" customWidth="1"/>
    <col min="6667" max="6667" width="10.5703125" style="328" customWidth="1"/>
    <col min="6668" max="6669" width="7.7109375" style="328" customWidth="1"/>
    <col min="6670" max="6912" width="9.140625" style="328"/>
    <col min="6913" max="6913" width="10.85546875" style="328" customWidth="1"/>
    <col min="6914" max="6914" width="12.7109375" style="328" customWidth="1"/>
    <col min="6915" max="6919" width="7" style="328" customWidth="1"/>
    <col min="6920" max="6920" width="11.85546875" style="328" customWidth="1"/>
    <col min="6921" max="6921" width="9.28515625" style="328" customWidth="1"/>
    <col min="6922" max="6922" width="10" style="328" customWidth="1"/>
    <col min="6923" max="6923" width="10.5703125" style="328" customWidth="1"/>
    <col min="6924" max="6925" width="7.7109375" style="328" customWidth="1"/>
    <col min="6926" max="7168" width="9.140625" style="328"/>
    <col min="7169" max="7169" width="10.85546875" style="328" customWidth="1"/>
    <col min="7170" max="7170" width="12.7109375" style="328" customWidth="1"/>
    <col min="7171" max="7175" width="7" style="328" customWidth="1"/>
    <col min="7176" max="7176" width="11.85546875" style="328" customWidth="1"/>
    <col min="7177" max="7177" width="9.28515625" style="328" customWidth="1"/>
    <col min="7178" max="7178" width="10" style="328" customWidth="1"/>
    <col min="7179" max="7179" width="10.5703125" style="328" customWidth="1"/>
    <col min="7180" max="7181" width="7.7109375" style="328" customWidth="1"/>
    <col min="7182" max="7424" width="9.140625" style="328"/>
    <col min="7425" max="7425" width="10.85546875" style="328" customWidth="1"/>
    <col min="7426" max="7426" width="12.7109375" style="328" customWidth="1"/>
    <col min="7427" max="7431" width="7" style="328" customWidth="1"/>
    <col min="7432" max="7432" width="11.85546875" style="328" customWidth="1"/>
    <col min="7433" max="7433" width="9.28515625" style="328" customWidth="1"/>
    <col min="7434" max="7434" width="10" style="328" customWidth="1"/>
    <col min="7435" max="7435" width="10.5703125" style="328" customWidth="1"/>
    <col min="7436" max="7437" width="7.7109375" style="328" customWidth="1"/>
    <col min="7438" max="7680" width="9.140625" style="328"/>
    <col min="7681" max="7681" width="10.85546875" style="328" customWidth="1"/>
    <col min="7682" max="7682" width="12.7109375" style="328" customWidth="1"/>
    <col min="7683" max="7687" width="7" style="328" customWidth="1"/>
    <col min="7688" max="7688" width="11.85546875" style="328" customWidth="1"/>
    <col min="7689" max="7689" width="9.28515625" style="328" customWidth="1"/>
    <col min="7690" max="7690" width="10" style="328" customWidth="1"/>
    <col min="7691" max="7691" width="10.5703125" style="328" customWidth="1"/>
    <col min="7692" max="7693" width="7.7109375" style="328" customWidth="1"/>
    <col min="7694" max="7936" width="9.140625" style="328"/>
    <col min="7937" max="7937" width="10.85546875" style="328" customWidth="1"/>
    <col min="7938" max="7938" width="12.7109375" style="328" customWidth="1"/>
    <col min="7939" max="7943" width="7" style="328" customWidth="1"/>
    <col min="7944" max="7944" width="11.85546875" style="328" customWidth="1"/>
    <col min="7945" max="7945" width="9.28515625" style="328" customWidth="1"/>
    <col min="7946" max="7946" width="10" style="328" customWidth="1"/>
    <col min="7947" max="7947" width="10.5703125" style="328" customWidth="1"/>
    <col min="7948" max="7949" width="7.7109375" style="328" customWidth="1"/>
    <col min="7950" max="8192" width="9.140625" style="328"/>
    <col min="8193" max="8193" width="10.85546875" style="328" customWidth="1"/>
    <col min="8194" max="8194" width="12.7109375" style="328" customWidth="1"/>
    <col min="8195" max="8199" width="7" style="328" customWidth="1"/>
    <col min="8200" max="8200" width="11.85546875" style="328" customWidth="1"/>
    <col min="8201" max="8201" width="9.28515625" style="328" customWidth="1"/>
    <col min="8202" max="8202" width="10" style="328" customWidth="1"/>
    <col min="8203" max="8203" width="10.5703125" style="328" customWidth="1"/>
    <col min="8204" max="8205" width="7.7109375" style="328" customWidth="1"/>
    <col min="8206" max="8448" width="9.140625" style="328"/>
    <col min="8449" max="8449" width="10.85546875" style="328" customWidth="1"/>
    <col min="8450" max="8450" width="12.7109375" style="328" customWidth="1"/>
    <col min="8451" max="8455" width="7" style="328" customWidth="1"/>
    <col min="8456" max="8456" width="11.85546875" style="328" customWidth="1"/>
    <col min="8457" max="8457" width="9.28515625" style="328" customWidth="1"/>
    <col min="8458" max="8458" width="10" style="328" customWidth="1"/>
    <col min="8459" max="8459" width="10.5703125" style="328" customWidth="1"/>
    <col min="8460" max="8461" width="7.7109375" style="328" customWidth="1"/>
    <col min="8462" max="8704" width="9.140625" style="328"/>
    <col min="8705" max="8705" width="10.85546875" style="328" customWidth="1"/>
    <col min="8706" max="8706" width="12.7109375" style="328" customWidth="1"/>
    <col min="8707" max="8711" width="7" style="328" customWidth="1"/>
    <col min="8712" max="8712" width="11.85546875" style="328" customWidth="1"/>
    <col min="8713" max="8713" width="9.28515625" style="328" customWidth="1"/>
    <col min="8714" max="8714" width="10" style="328" customWidth="1"/>
    <col min="8715" max="8715" width="10.5703125" style="328" customWidth="1"/>
    <col min="8716" max="8717" width="7.7109375" style="328" customWidth="1"/>
    <col min="8718" max="8960" width="9.140625" style="328"/>
    <col min="8961" max="8961" width="10.85546875" style="328" customWidth="1"/>
    <col min="8962" max="8962" width="12.7109375" style="328" customWidth="1"/>
    <col min="8963" max="8967" width="7" style="328" customWidth="1"/>
    <col min="8968" max="8968" width="11.85546875" style="328" customWidth="1"/>
    <col min="8969" max="8969" width="9.28515625" style="328" customWidth="1"/>
    <col min="8970" max="8970" width="10" style="328" customWidth="1"/>
    <col min="8971" max="8971" width="10.5703125" style="328" customWidth="1"/>
    <col min="8972" max="8973" width="7.7109375" style="328" customWidth="1"/>
    <col min="8974" max="9216" width="9.140625" style="328"/>
    <col min="9217" max="9217" width="10.85546875" style="328" customWidth="1"/>
    <col min="9218" max="9218" width="12.7109375" style="328" customWidth="1"/>
    <col min="9219" max="9223" width="7" style="328" customWidth="1"/>
    <col min="9224" max="9224" width="11.85546875" style="328" customWidth="1"/>
    <col min="9225" max="9225" width="9.28515625" style="328" customWidth="1"/>
    <col min="9226" max="9226" width="10" style="328" customWidth="1"/>
    <col min="9227" max="9227" width="10.5703125" style="328" customWidth="1"/>
    <col min="9228" max="9229" width="7.7109375" style="328" customWidth="1"/>
    <col min="9230" max="9472" width="9.140625" style="328"/>
    <col min="9473" max="9473" width="10.85546875" style="328" customWidth="1"/>
    <col min="9474" max="9474" width="12.7109375" style="328" customWidth="1"/>
    <col min="9475" max="9479" width="7" style="328" customWidth="1"/>
    <col min="9480" max="9480" width="11.85546875" style="328" customWidth="1"/>
    <col min="9481" max="9481" width="9.28515625" style="328" customWidth="1"/>
    <col min="9482" max="9482" width="10" style="328" customWidth="1"/>
    <col min="9483" max="9483" width="10.5703125" style="328" customWidth="1"/>
    <col min="9484" max="9485" width="7.7109375" style="328" customWidth="1"/>
    <col min="9486" max="9728" width="9.140625" style="328"/>
    <col min="9729" max="9729" width="10.85546875" style="328" customWidth="1"/>
    <col min="9730" max="9730" width="12.7109375" style="328" customWidth="1"/>
    <col min="9731" max="9735" width="7" style="328" customWidth="1"/>
    <col min="9736" max="9736" width="11.85546875" style="328" customWidth="1"/>
    <col min="9737" max="9737" width="9.28515625" style="328" customWidth="1"/>
    <col min="9738" max="9738" width="10" style="328" customWidth="1"/>
    <col min="9739" max="9739" width="10.5703125" style="328" customWidth="1"/>
    <col min="9740" max="9741" width="7.7109375" style="328" customWidth="1"/>
    <col min="9742" max="9984" width="9.140625" style="328"/>
    <col min="9985" max="9985" width="10.85546875" style="328" customWidth="1"/>
    <col min="9986" max="9986" width="12.7109375" style="328" customWidth="1"/>
    <col min="9987" max="9991" width="7" style="328" customWidth="1"/>
    <col min="9992" max="9992" width="11.85546875" style="328" customWidth="1"/>
    <col min="9993" max="9993" width="9.28515625" style="328" customWidth="1"/>
    <col min="9994" max="9994" width="10" style="328" customWidth="1"/>
    <col min="9995" max="9995" width="10.5703125" style="328" customWidth="1"/>
    <col min="9996" max="9997" width="7.7109375" style="328" customWidth="1"/>
    <col min="9998" max="10240" width="9.140625" style="328"/>
    <col min="10241" max="10241" width="10.85546875" style="328" customWidth="1"/>
    <col min="10242" max="10242" width="12.7109375" style="328" customWidth="1"/>
    <col min="10243" max="10247" width="7" style="328" customWidth="1"/>
    <col min="10248" max="10248" width="11.85546875" style="328" customWidth="1"/>
    <col min="10249" max="10249" width="9.28515625" style="328" customWidth="1"/>
    <col min="10250" max="10250" width="10" style="328" customWidth="1"/>
    <col min="10251" max="10251" width="10.5703125" style="328" customWidth="1"/>
    <col min="10252" max="10253" width="7.7109375" style="328" customWidth="1"/>
    <col min="10254" max="10496" width="9.140625" style="328"/>
    <col min="10497" max="10497" width="10.85546875" style="328" customWidth="1"/>
    <col min="10498" max="10498" width="12.7109375" style="328" customWidth="1"/>
    <col min="10499" max="10503" width="7" style="328" customWidth="1"/>
    <col min="10504" max="10504" width="11.85546875" style="328" customWidth="1"/>
    <col min="10505" max="10505" width="9.28515625" style="328" customWidth="1"/>
    <col min="10506" max="10506" width="10" style="328" customWidth="1"/>
    <col min="10507" max="10507" width="10.5703125" style="328" customWidth="1"/>
    <col min="10508" max="10509" width="7.7109375" style="328" customWidth="1"/>
    <col min="10510" max="10752" width="9.140625" style="328"/>
    <col min="10753" max="10753" width="10.85546875" style="328" customWidth="1"/>
    <col min="10754" max="10754" width="12.7109375" style="328" customWidth="1"/>
    <col min="10755" max="10759" width="7" style="328" customWidth="1"/>
    <col min="10760" max="10760" width="11.85546875" style="328" customWidth="1"/>
    <col min="10761" max="10761" width="9.28515625" style="328" customWidth="1"/>
    <col min="10762" max="10762" width="10" style="328" customWidth="1"/>
    <col min="10763" max="10763" width="10.5703125" style="328" customWidth="1"/>
    <col min="10764" max="10765" width="7.7109375" style="328" customWidth="1"/>
    <col min="10766" max="11008" width="9.140625" style="328"/>
    <col min="11009" max="11009" width="10.85546875" style="328" customWidth="1"/>
    <col min="11010" max="11010" width="12.7109375" style="328" customWidth="1"/>
    <col min="11011" max="11015" width="7" style="328" customWidth="1"/>
    <col min="11016" max="11016" width="11.85546875" style="328" customWidth="1"/>
    <col min="11017" max="11017" width="9.28515625" style="328" customWidth="1"/>
    <col min="11018" max="11018" width="10" style="328" customWidth="1"/>
    <col min="11019" max="11019" width="10.5703125" style="328" customWidth="1"/>
    <col min="11020" max="11021" width="7.7109375" style="328" customWidth="1"/>
    <col min="11022" max="11264" width="9.140625" style="328"/>
    <col min="11265" max="11265" width="10.85546875" style="328" customWidth="1"/>
    <col min="11266" max="11266" width="12.7109375" style="328" customWidth="1"/>
    <col min="11267" max="11271" width="7" style="328" customWidth="1"/>
    <col min="11272" max="11272" width="11.85546875" style="328" customWidth="1"/>
    <col min="11273" max="11273" width="9.28515625" style="328" customWidth="1"/>
    <col min="11274" max="11274" width="10" style="328" customWidth="1"/>
    <col min="11275" max="11275" width="10.5703125" style="328" customWidth="1"/>
    <col min="11276" max="11277" width="7.7109375" style="328" customWidth="1"/>
    <col min="11278" max="11520" width="9.140625" style="328"/>
    <col min="11521" max="11521" width="10.85546875" style="328" customWidth="1"/>
    <col min="11522" max="11522" width="12.7109375" style="328" customWidth="1"/>
    <col min="11523" max="11527" width="7" style="328" customWidth="1"/>
    <col min="11528" max="11528" width="11.85546875" style="328" customWidth="1"/>
    <col min="11529" max="11529" width="9.28515625" style="328" customWidth="1"/>
    <col min="11530" max="11530" width="10" style="328" customWidth="1"/>
    <col min="11531" max="11531" width="10.5703125" style="328" customWidth="1"/>
    <col min="11532" max="11533" width="7.7109375" style="328" customWidth="1"/>
    <col min="11534" max="11776" width="9.140625" style="328"/>
    <col min="11777" max="11777" width="10.85546875" style="328" customWidth="1"/>
    <col min="11778" max="11778" width="12.7109375" style="328" customWidth="1"/>
    <col min="11779" max="11783" width="7" style="328" customWidth="1"/>
    <col min="11784" max="11784" width="11.85546875" style="328" customWidth="1"/>
    <col min="11785" max="11785" width="9.28515625" style="328" customWidth="1"/>
    <col min="11786" max="11786" width="10" style="328" customWidth="1"/>
    <col min="11787" max="11787" width="10.5703125" style="328" customWidth="1"/>
    <col min="11788" max="11789" width="7.7109375" style="328" customWidth="1"/>
    <col min="11790" max="12032" width="9.140625" style="328"/>
    <col min="12033" max="12033" width="10.85546875" style="328" customWidth="1"/>
    <col min="12034" max="12034" width="12.7109375" style="328" customWidth="1"/>
    <col min="12035" max="12039" width="7" style="328" customWidth="1"/>
    <col min="12040" max="12040" width="11.85546875" style="328" customWidth="1"/>
    <col min="12041" max="12041" width="9.28515625" style="328" customWidth="1"/>
    <col min="12042" max="12042" width="10" style="328" customWidth="1"/>
    <col min="12043" max="12043" width="10.5703125" style="328" customWidth="1"/>
    <col min="12044" max="12045" width="7.7109375" style="328" customWidth="1"/>
    <col min="12046" max="12288" width="9.140625" style="328"/>
    <col min="12289" max="12289" width="10.85546875" style="328" customWidth="1"/>
    <col min="12290" max="12290" width="12.7109375" style="328" customWidth="1"/>
    <col min="12291" max="12295" width="7" style="328" customWidth="1"/>
    <col min="12296" max="12296" width="11.85546875" style="328" customWidth="1"/>
    <col min="12297" max="12297" width="9.28515625" style="328" customWidth="1"/>
    <col min="12298" max="12298" width="10" style="328" customWidth="1"/>
    <col min="12299" max="12299" width="10.5703125" style="328" customWidth="1"/>
    <col min="12300" max="12301" width="7.7109375" style="328" customWidth="1"/>
    <col min="12302" max="12544" width="9.140625" style="328"/>
    <col min="12545" max="12545" width="10.85546875" style="328" customWidth="1"/>
    <col min="12546" max="12546" width="12.7109375" style="328" customWidth="1"/>
    <col min="12547" max="12551" width="7" style="328" customWidth="1"/>
    <col min="12552" max="12552" width="11.85546875" style="328" customWidth="1"/>
    <col min="12553" max="12553" width="9.28515625" style="328" customWidth="1"/>
    <col min="12554" max="12554" width="10" style="328" customWidth="1"/>
    <col min="12555" max="12555" width="10.5703125" style="328" customWidth="1"/>
    <col min="12556" max="12557" width="7.7109375" style="328" customWidth="1"/>
    <col min="12558" max="12800" width="9.140625" style="328"/>
    <col min="12801" max="12801" width="10.85546875" style="328" customWidth="1"/>
    <col min="12802" max="12802" width="12.7109375" style="328" customWidth="1"/>
    <col min="12803" max="12807" width="7" style="328" customWidth="1"/>
    <col min="12808" max="12808" width="11.85546875" style="328" customWidth="1"/>
    <col min="12809" max="12809" width="9.28515625" style="328" customWidth="1"/>
    <col min="12810" max="12810" width="10" style="328" customWidth="1"/>
    <col min="12811" max="12811" width="10.5703125" style="328" customWidth="1"/>
    <col min="12812" max="12813" width="7.7109375" style="328" customWidth="1"/>
    <col min="12814" max="13056" width="9.140625" style="328"/>
    <col min="13057" max="13057" width="10.85546875" style="328" customWidth="1"/>
    <col min="13058" max="13058" width="12.7109375" style="328" customWidth="1"/>
    <col min="13059" max="13063" width="7" style="328" customWidth="1"/>
    <col min="13064" max="13064" width="11.85546875" style="328" customWidth="1"/>
    <col min="13065" max="13065" width="9.28515625" style="328" customWidth="1"/>
    <col min="13066" max="13066" width="10" style="328" customWidth="1"/>
    <col min="13067" max="13067" width="10.5703125" style="328" customWidth="1"/>
    <col min="13068" max="13069" width="7.7109375" style="328" customWidth="1"/>
    <col min="13070" max="13312" width="9.140625" style="328"/>
    <col min="13313" max="13313" width="10.85546875" style="328" customWidth="1"/>
    <col min="13314" max="13314" width="12.7109375" style="328" customWidth="1"/>
    <col min="13315" max="13319" width="7" style="328" customWidth="1"/>
    <col min="13320" max="13320" width="11.85546875" style="328" customWidth="1"/>
    <col min="13321" max="13321" width="9.28515625" style="328" customWidth="1"/>
    <col min="13322" max="13322" width="10" style="328" customWidth="1"/>
    <col min="13323" max="13323" width="10.5703125" style="328" customWidth="1"/>
    <col min="13324" max="13325" width="7.7109375" style="328" customWidth="1"/>
    <col min="13326" max="13568" width="9.140625" style="328"/>
    <col min="13569" max="13569" width="10.85546875" style="328" customWidth="1"/>
    <col min="13570" max="13570" width="12.7109375" style="328" customWidth="1"/>
    <col min="13571" max="13575" width="7" style="328" customWidth="1"/>
    <col min="13576" max="13576" width="11.85546875" style="328" customWidth="1"/>
    <col min="13577" max="13577" width="9.28515625" style="328" customWidth="1"/>
    <col min="13578" max="13578" width="10" style="328" customWidth="1"/>
    <col min="13579" max="13579" width="10.5703125" style="328" customWidth="1"/>
    <col min="13580" max="13581" width="7.7109375" style="328" customWidth="1"/>
    <col min="13582" max="13824" width="9.140625" style="328"/>
    <col min="13825" max="13825" width="10.85546875" style="328" customWidth="1"/>
    <col min="13826" max="13826" width="12.7109375" style="328" customWidth="1"/>
    <col min="13827" max="13831" width="7" style="328" customWidth="1"/>
    <col min="13832" max="13832" width="11.85546875" style="328" customWidth="1"/>
    <col min="13833" max="13833" width="9.28515625" style="328" customWidth="1"/>
    <col min="13834" max="13834" width="10" style="328" customWidth="1"/>
    <col min="13835" max="13835" width="10.5703125" style="328" customWidth="1"/>
    <col min="13836" max="13837" width="7.7109375" style="328" customWidth="1"/>
    <col min="13838" max="14080" width="9.140625" style="328"/>
    <col min="14081" max="14081" width="10.85546875" style="328" customWidth="1"/>
    <col min="14082" max="14082" width="12.7109375" style="328" customWidth="1"/>
    <col min="14083" max="14087" width="7" style="328" customWidth="1"/>
    <col min="14088" max="14088" width="11.85546875" style="328" customWidth="1"/>
    <col min="14089" max="14089" width="9.28515625" style="328" customWidth="1"/>
    <col min="14090" max="14090" width="10" style="328" customWidth="1"/>
    <col min="14091" max="14091" width="10.5703125" style="328" customWidth="1"/>
    <col min="14092" max="14093" width="7.7109375" style="328" customWidth="1"/>
    <col min="14094" max="14336" width="9.140625" style="328"/>
    <col min="14337" max="14337" width="10.85546875" style="328" customWidth="1"/>
    <col min="14338" max="14338" width="12.7109375" style="328" customWidth="1"/>
    <col min="14339" max="14343" width="7" style="328" customWidth="1"/>
    <col min="14344" max="14344" width="11.85546875" style="328" customWidth="1"/>
    <col min="14345" max="14345" width="9.28515625" style="328" customWidth="1"/>
    <col min="14346" max="14346" width="10" style="328" customWidth="1"/>
    <col min="14347" max="14347" width="10.5703125" style="328" customWidth="1"/>
    <col min="14348" max="14349" width="7.7109375" style="328" customWidth="1"/>
    <col min="14350" max="14592" width="9.140625" style="328"/>
    <col min="14593" max="14593" width="10.85546875" style="328" customWidth="1"/>
    <col min="14594" max="14594" width="12.7109375" style="328" customWidth="1"/>
    <col min="14595" max="14599" width="7" style="328" customWidth="1"/>
    <col min="14600" max="14600" width="11.85546875" style="328" customWidth="1"/>
    <col min="14601" max="14601" width="9.28515625" style="328" customWidth="1"/>
    <col min="14602" max="14602" width="10" style="328" customWidth="1"/>
    <col min="14603" max="14603" width="10.5703125" style="328" customWidth="1"/>
    <col min="14604" max="14605" width="7.7109375" style="328" customWidth="1"/>
    <col min="14606" max="14848" width="9.140625" style="328"/>
    <col min="14849" max="14849" width="10.85546875" style="328" customWidth="1"/>
    <col min="14850" max="14850" width="12.7109375" style="328" customWidth="1"/>
    <col min="14851" max="14855" width="7" style="328" customWidth="1"/>
    <col min="14856" max="14856" width="11.85546875" style="328" customWidth="1"/>
    <col min="14857" max="14857" width="9.28515625" style="328" customWidth="1"/>
    <col min="14858" max="14858" width="10" style="328" customWidth="1"/>
    <col min="14859" max="14859" width="10.5703125" style="328" customWidth="1"/>
    <col min="14860" max="14861" width="7.7109375" style="328" customWidth="1"/>
    <col min="14862" max="15104" width="9.140625" style="328"/>
    <col min="15105" max="15105" width="10.85546875" style="328" customWidth="1"/>
    <col min="15106" max="15106" width="12.7109375" style="328" customWidth="1"/>
    <col min="15107" max="15111" width="7" style="328" customWidth="1"/>
    <col min="15112" max="15112" width="11.85546875" style="328" customWidth="1"/>
    <col min="15113" max="15113" width="9.28515625" style="328" customWidth="1"/>
    <col min="15114" max="15114" width="10" style="328" customWidth="1"/>
    <col min="15115" max="15115" width="10.5703125" style="328" customWidth="1"/>
    <col min="15116" max="15117" width="7.7109375" style="328" customWidth="1"/>
    <col min="15118" max="15360" width="9.140625" style="328"/>
    <col min="15361" max="15361" width="10.85546875" style="328" customWidth="1"/>
    <col min="15362" max="15362" width="12.7109375" style="328" customWidth="1"/>
    <col min="15363" max="15367" width="7" style="328" customWidth="1"/>
    <col min="15368" max="15368" width="11.85546875" style="328" customWidth="1"/>
    <col min="15369" max="15369" width="9.28515625" style="328" customWidth="1"/>
    <col min="15370" max="15370" width="10" style="328" customWidth="1"/>
    <col min="15371" max="15371" width="10.5703125" style="328" customWidth="1"/>
    <col min="15372" max="15373" width="7.7109375" style="328" customWidth="1"/>
    <col min="15374" max="15616" width="9.140625" style="328"/>
    <col min="15617" max="15617" width="10.85546875" style="328" customWidth="1"/>
    <col min="15618" max="15618" width="12.7109375" style="328" customWidth="1"/>
    <col min="15619" max="15623" width="7" style="328" customWidth="1"/>
    <col min="15624" max="15624" width="11.85546875" style="328" customWidth="1"/>
    <col min="15625" max="15625" width="9.28515625" style="328" customWidth="1"/>
    <col min="15626" max="15626" width="10" style="328" customWidth="1"/>
    <col min="15627" max="15627" width="10.5703125" style="328" customWidth="1"/>
    <col min="15628" max="15629" width="7.7109375" style="328" customWidth="1"/>
    <col min="15630" max="15872" width="9.140625" style="328"/>
    <col min="15873" max="15873" width="10.85546875" style="328" customWidth="1"/>
    <col min="15874" max="15874" width="12.7109375" style="328" customWidth="1"/>
    <col min="15875" max="15879" width="7" style="328" customWidth="1"/>
    <col min="15880" max="15880" width="11.85546875" style="328" customWidth="1"/>
    <col min="15881" max="15881" width="9.28515625" style="328" customWidth="1"/>
    <col min="15882" max="15882" width="10" style="328" customWidth="1"/>
    <col min="15883" max="15883" width="10.5703125" style="328" customWidth="1"/>
    <col min="15884" max="15885" width="7.7109375" style="328" customWidth="1"/>
    <col min="15886" max="16128" width="9.140625" style="328"/>
    <col min="16129" max="16129" width="10.85546875" style="328" customWidth="1"/>
    <col min="16130" max="16130" width="12.7109375" style="328" customWidth="1"/>
    <col min="16131" max="16135" width="7" style="328" customWidth="1"/>
    <col min="16136" max="16136" width="11.85546875" style="328" customWidth="1"/>
    <col min="16137" max="16137" width="9.28515625" style="328" customWidth="1"/>
    <col min="16138" max="16138" width="10" style="328" customWidth="1"/>
    <col min="16139" max="16139" width="10.5703125" style="328" customWidth="1"/>
    <col min="16140" max="16141" width="7.7109375" style="328" customWidth="1"/>
    <col min="16142" max="16384" width="9.140625" style="328"/>
  </cols>
  <sheetData>
    <row r="1" spans="1:13" ht="15.75" x14ac:dyDescent="0.25">
      <c r="A1" s="326" t="s">
        <v>716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7"/>
      <c r="M1" s="327"/>
    </row>
    <row r="2" spans="1:13" ht="11.25" customHeight="1" x14ac:dyDescent="0.25">
      <c r="A2" s="326"/>
      <c r="B2" s="326"/>
      <c r="C2" s="326"/>
      <c r="D2" s="326"/>
      <c r="E2" s="406"/>
      <c r="F2" s="406"/>
      <c r="G2" s="406"/>
      <c r="H2" s="406"/>
      <c r="I2" s="406"/>
      <c r="J2" s="406"/>
      <c r="K2" s="406"/>
    </row>
    <row r="3" spans="1:13" x14ac:dyDescent="0.2">
      <c r="A3" s="328" t="s">
        <v>841</v>
      </c>
      <c r="E3" s="407"/>
      <c r="F3" s="407"/>
      <c r="G3" s="407"/>
      <c r="H3" s="407"/>
      <c r="I3" s="407"/>
      <c r="J3" s="407"/>
      <c r="K3" s="407"/>
    </row>
    <row r="4" spans="1:13" ht="42.75" customHeight="1" x14ac:dyDescent="0.2">
      <c r="A4" s="408"/>
      <c r="B4" s="693" t="s">
        <v>659</v>
      </c>
      <c r="C4" s="694"/>
      <c r="D4" s="694"/>
      <c r="E4" s="694"/>
      <c r="F4" s="694"/>
      <c r="G4" s="695"/>
      <c r="H4" s="698" t="s">
        <v>718</v>
      </c>
      <c r="I4" s="698"/>
      <c r="J4" s="698" t="s">
        <v>719</v>
      </c>
      <c r="K4" s="698"/>
    </row>
    <row r="5" spans="1:13" ht="68.25" customHeight="1" x14ac:dyDescent="0.2">
      <c r="A5" s="409" t="s">
        <v>720</v>
      </c>
      <c r="B5" s="409" t="s">
        <v>721</v>
      </c>
      <c r="C5" s="409" t="s">
        <v>722</v>
      </c>
      <c r="D5" s="410" t="s">
        <v>663</v>
      </c>
      <c r="E5" s="410" t="s">
        <v>664</v>
      </c>
      <c r="F5" s="410" t="s">
        <v>665</v>
      </c>
      <c r="G5" s="410" t="s">
        <v>9</v>
      </c>
      <c r="H5" s="410" t="s">
        <v>666</v>
      </c>
      <c r="I5" s="410" t="s">
        <v>667</v>
      </c>
      <c r="J5" s="410" t="s">
        <v>666</v>
      </c>
      <c r="K5" s="410" t="s">
        <v>667</v>
      </c>
      <c r="L5" s="332" t="s">
        <v>723</v>
      </c>
      <c r="M5" s="332" t="s">
        <v>724</v>
      </c>
    </row>
    <row r="6" spans="1:13" s="465" customFormat="1" hidden="1" x14ac:dyDescent="0.2">
      <c r="A6" s="462"/>
      <c r="B6" s="462"/>
      <c r="C6" s="462"/>
      <c r="D6" s="463"/>
      <c r="E6" s="463"/>
      <c r="F6" s="463"/>
      <c r="G6" s="463"/>
      <c r="H6" s="463"/>
      <c r="I6" s="463"/>
      <c r="J6" s="463"/>
      <c r="K6" s="463"/>
      <c r="L6" s="464"/>
      <c r="M6" s="464"/>
    </row>
    <row r="7" spans="1:13" s="465" customFormat="1" hidden="1" x14ac:dyDescent="0.2">
      <c r="A7" s="462"/>
      <c r="B7" s="462"/>
      <c r="C7" s="462"/>
      <c r="D7" s="463"/>
      <c r="E7" s="463"/>
      <c r="F7" s="463"/>
      <c r="G7" s="463"/>
      <c r="H7" s="463"/>
      <c r="I7" s="463"/>
      <c r="J7" s="463"/>
      <c r="K7" s="463"/>
      <c r="L7" s="464"/>
      <c r="M7" s="464"/>
    </row>
    <row r="8" spans="1:13" s="465" customFormat="1" hidden="1" x14ac:dyDescent="0.2">
      <c r="A8" s="462"/>
      <c r="B8" s="462"/>
      <c r="C8" s="462"/>
      <c r="D8" s="463"/>
      <c r="E8" s="463"/>
      <c r="F8" s="463"/>
      <c r="G8" s="463"/>
      <c r="H8" s="463"/>
      <c r="I8" s="463"/>
      <c r="J8" s="463"/>
      <c r="K8" s="463"/>
      <c r="L8" s="464"/>
      <c r="M8" s="464"/>
    </row>
    <row r="9" spans="1:13" s="465" customFormat="1" hidden="1" x14ac:dyDescent="0.2">
      <c r="A9" s="462"/>
      <c r="B9" s="462"/>
      <c r="C9" s="462"/>
      <c r="D9" s="463"/>
      <c r="E9" s="463"/>
      <c r="F9" s="463"/>
      <c r="G9" s="463"/>
      <c r="H9" s="463"/>
      <c r="I9" s="463"/>
      <c r="J9" s="463"/>
      <c r="K9" s="463"/>
      <c r="L9" s="464"/>
      <c r="M9" s="464"/>
    </row>
    <row r="10" spans="1:13" s="465" customFormat="1" hidden="1" x14ac:dyDescent="0.2">
      <c r="A10" s="462"/>
      <c r="B10" s="462"/>
      <c r="C10" s="462"/>
      <c r="D10" s="463"/>
      <c r="E10" s="463"/>
      <c r="F10" s="463"/>
      <c r="G10" s="463"/>
      <c r="H10" s="463"/>
      <c r="I10" s="463"/>
      <c r="J10" s="463"/>
      <c r="K10" s="463"/>
      <c r="L10" s="464"/>
      <c r="M10" s="464"/>
    </row>
    <row r="11" spans="1:13" s="465" customFormat="1" hidden="1" x14ac:dyDescent="0.2">
      <c r="A11" s="462"/>
      <c r="B11" s="462"/>
      <c r="C11" s="462"/>
      <c r="D11" s="463"/>
      <c r="E11" s="463"/>
      <c r="F11" s="463"/>
      <c r="G11" s="463"/>
      <c r="H11" s="463"/>
      <c r="I11" s="463"/>
      <c r="J11" s="463"/>
      <c r="K11" s="463"/>
      <c r="L11" s="464"/>
      <c r="M11" s="464"/>
    </row>
    <row r="12" spans="1:13" s="465" customFormat="1" hidden="1" x14ac:dyDescent="0.2">
      <c r="A12" s="462"/>
      <c r="B12" s="462"/>
      <c r="C12" s="462"/>
      <c r="D12" s="463"/>
      <c r="E12" s="463"/>
      <c r="F12" s="463"/>
      <c r="G12" s="463"/>
      <c r="H12" s="463"/>
      <c r="I12" s="463"/>
      <c r="J12" s="463"/>
      <c r="K12" s="463"/>
      <c r="L12" s="464"/>
      <c r="M12" s="464"/>
    </row>
    <row r="13" spans="1:13" s="465" customFormat="1" hidden="1" x14ac:dyDescent="0.2">
      <c r="A13" s="462"/>
      <c r="B13" s="462"/>
      <c r="C13" s="462"/>
      <c r="D13" s="463"/>
      <c r="E13" s="463"/>
      <c r="F13" s="463"/>
      <c r="G13" s="463"/>
      <c r="H13" s="463"/>
      <c r="I13" s="463"/>
      <c r="J13" s="463"/>
      <c r="K13" s="463"/>
      <c r="L13" s="464"/>
      <c r="M13" s="464"/>
    </row>
    <row r="14" spans="1:13" s="465" customFormat="1" hidden="1" x14ac:dyDescent="0.2">
      <c r="A14" s="462"/>
      <c r="B14" s="462"/>
      <c r="C14" s="462"/>
      <c r="D14" s="463"/>
      <c r="E14" s="463"/>
      <c r="F14" s="463"/>
      <c r="G14" s="463"/>
      <c r="H14" s="463"/>
      <c r="I14" s="463"/>
      <c r="J14" s="463"/>
      <c r="K14" s="463"/>
      <c r="L14" s="464"/>
      <c r="M14" s="464"/>
    </row>
    <row r="15" spans="1:13" s="465" customFormat="1" hidden="1" x14ac:dyDescent="0.2">
      <c r="A15" s="462"/>
      <c r="B15" s="462"/>
      <c r="C15" s="462"/>
      <c r="D15" s="463"/>
      <c r="E15" s="463"/>
      <c r="F15" s="463"/>
      <c r="G15" s="463"/>
      <c r="H15" s="463"/>
      <c r="I15" s="463"/>
      <c r="J15" s="463"/>
      <c r="K15" s="463"/>
      <c r="L15" s="464"/>
      <c r="M15" s="464"/>
    </row>
    <row r="16" spans="1:13" s="465" customFormat="1" hidden="1" x14ac:dyDescent="0.2">
      <c r="A16" s="462"/>
      <c r="B16" s="462"/>
      <c r="C16" s="462"/>
      <c r="D16" s="463"/>
      <c r="E16" s="463"/>
      <c r="F16" s="463"/>
      <c r="G16" s="463"/>
      <c r="H16" s="463"/>
      <c r="I16" s="463"/>
      <c r="J16" s="463"/>
      <c r="K16" s="463"/>
      <c r="L16" s="464"/>
      <c r="M16" s="464"/>
    </row>
    <row r="17" spans="1:13" s="465" customFormat="1" hidden="1" x14ac:dyDescent="0.2">
      <c r="A17" s="462"/>
      <c r="B17" s="462"/>
      <c r="C17" s="462"/>
      <c r="D17" s="463"/>
      <c r="E17" s="463"/>
      <c r="F17" s="463"/>
      <c r="G17" s="463"/>
      <c r="H17" s="463"/>
      <c r="I17" s="463"/>
      <c r="J17" s="463"/>
      <c r="K17" s="463"/>
      <c r="L17" s="464"/>
      <c r="M17" s="464"/>
    </row>
    <row r="18" spans="1:13" s="465" customFormat="1" hidden="1" x14ac:dyDescent="0.2">
      <c r="A18" s="462"/>
      <c r="B18" s="462"/>
      <c r="C18" s="462"/>
      <c r="D18" s="463"/>
      <c r="E18" s="463"/>
      <c r="F18" s="463"/>
      <c r="G18" s="463"/>
      <c r="H18" s="463"/>
      <c r="I18" s="463"/>
      <c r="J18" s="463"/>
      <c r="K18" s="463"/>
      <c r="L18" s="464"/>
      <c r="M18" s="464"/>
    </row>
    <row r="19" spans="1:13" s="465" customFormat="1" hidden="1" x14ac:dyDescent="0.2">
      <c r="A19" s="462"/>
      <c r="B19" s="462"/>
      <c r="C19" s="462"/>
      <c r="D19" s="463"/>
      <c r="E19" s="463"/>
      <c r="F19" s="463"/>
      <c r="G19" s="463"/>
      <c r="H19" s="463"/>
      <c r="I19" s="463"/>
      <c r="J19" s="463"/>
      <c r="K19" s="463"/>
      <c r="L19" s="464"/>
      <c r="M19" s="464"/>
    </row>
    <row r="20" spans="1:13" s="465" customFormat="1" hidden="1" x14ac:dyDescent="0.2">
      <c r="A20" s="462"/>
      <c r="B20" s="462"/>
      <c r="C20" s="462"/>
      <c r="D20" s="463"/>
      <c r="E20" s="463"/>
      <c r="F20" s="463"/>
      <c r="G20" s="463"/>
      <c r="H20" s="463"/>
      <c r="I20" s="463"/>
      <c r="J20" s="463"/>
      <c r="K20" s="463"/>
      <c r="L20" s="464"/>
      <c r="M20" s="464"/>
    </row>
    <row r="21" spans="1:13" s="465" customFormat="1" hidden="1" x14ac:dyDescent="0.2">
      <c r="A21" s="462"/>
      <c r="B21" s="462"/>
      <c r="C21" s="462"/>
      <c r="D21" s="463"/>
      <c r="E21" s="463"/>
      <c r="F21" s="463"/>
      <c r="G21" s="463"/>
      <c r="H21" s="463"/>
      <c r="I21" s="463"/>
      <c r="J21" s="463"/>
      <c r="K21" s="463"/>
      <c r="L21" s="464"/>
      <c r="M21" s="464"/>
    </row>
    <row r="22" spans="1:13" s="465" customFormat="1" hidden="1" x14ac:dyDescent="0.2">
      <c r="A22" s="462"/>
      <c r="B22" s="462"/>
      <c r="C22" s="462"/>
      <c r="D22" s="463"/>
      <c r="E22" s="463"/>
      <c r="F22" s="463"/>
      <c r="G22" s="463"/>
      <c r="H22" s="463"/>
      <c r="I22" s="463"/>
      <c r="J22" s="463"/>
      <c r="K22" s="463"/>
      <c r="L22" s="464"/>
      <c r="M22" s="464"/>
    </row>
    <row r="23" spans="1:13" s="465" customFormat="1" hidden="1" x14ac:dyDescent="0.2">
      <c r="A23" s="462"/>
      <c r="B23" s="462"/>
      <c r="C23" s="462"/>
      <c r="D23" s="463"/>
      <c r="E23" s="463"/>
      <c r="F23" s="463"/>
      <c r="G23" s="463"/>
      <c r="H23" s="463"/>
      <c r="I23" s="463"/>
      <c r="J23" s="463"/>
      <c r="K23" s="463"/>
      <c r="L23" s="464"/>
      <c r="M23" s="464"/>
    </row>
    <row r="24" spans="1:13" s="465" customFormat="1" hidden="1" x14ac:dyDescent="0.2">
      <c r="A24" s="462"/>
      <c r="B24" s="462"/>
      <c r="C24" s="462"/>
      <c r="D24" s="463"/>
      <c r="E24" s="463"/>
      <c r="F24" s="463"/>
      <c r="G24" s="463"/>
      <c r="H24" s="463"/>
      <c r="I24" s="463"/>
      <c r="J24" s="463"/>
      <c r="K24" s="463"/>
      <c r="L24" s="464"/>
      <c r="M24" s="464"/>
    </row>
    <row r="25" spans="1:13" s="465" customFormat="1" hidden="1" x14ac:dyDescent="0.2">
      <c r="A25" s="462"/>
      <c r="B25" s="462"/>
      <c r="C25" s="462"/>
      <c r="D25" s="463"/>
      <c r="E25" s="463"/>
      <c r="F25" s="463"/>
      <c r="G25" s="463"/>
      <c r="H25" s="463"/>
      <c r="I25" s="463"/>
      <c r="J25" s="463"/>
      <c r="K25" s="463"/>
      <c r="L25" s="464"/>
      <c r="M25" s="464"/>
    </row>
    <row r="26" spans="1:13" s="465" customFormat="1" hidden="1" x14ac:dyDescent="0.2">
      <c r="A26" s="462"/>
      <c r="B26" s="462"/>
      <c r="C26" s="462"/>
      <c r="D26" s="463"/>
      <c r="E26" s="463"/>
      <c r="F26" s="463"/>
      <c r="G26" s="463"/>
      <c r="H26" s="463"/>
      <c r="I26" s="463"/>
      <c r="J26" s="463"/>
      <c r="K26" s="463"/>
      <c r="L26" s="464"/>
      <c r="M26" s="464"/>
    </row>
    <row r="27" spans="1:13" s="465" customFormat="1" hidden="1" x14ac:dyDescent="0.2">
      <c r="A27" s="462"/>
      <c r="B27" s="462"/>
      <c r="C27" s="462"/>
      <c r="D27" s="463"/>
      <c r="E27" s="463"/>
      <c r="F27" s="463"/>
      <c r="G27" s="463"/>
      <c r="H27" s="463"/>
      <c r="I27" s="463"/>
      <c r="J27" s="463"/>
      <c r="K27" s="463"/>
      <c r="L27" s="464"/>
      <c r="M27" s="464"/>
    </row>
    <row r="28" spans="1:13" s="465" customFormat="1" hidden="1" x14ac:dyDescent="0.2">
      <c r="A28" s="462"/>
      <c r="B28" s="462"/>
      <c r="C28" s="462"/>
      <c r="D28" s="463"/>
      <c r="E28" s="463"/>
      <c r="F28" s="463"/>
      <c r="G28" s="463"/>
      <c r="H28" s="463"/>
      <c r="I28" s="463"/>
      <c r="J28" s="463"/>
      <c r="K28" s="463"/>
      <c r="L28" s="464"/>
      <c r="M28" s="464"/>
    </row>
    <row r="29" spans="1:13" s="465" customFormat="1" hidden="1" x14ac:dyDescent="0.2">
      <c r="A29" s="462"/>
      <c r="B29" s="462"/>
      <c r="C29" s="462"/>
      <c r="D29" s="463"/>
      <c r="E29" s="463"/>
      <c r="F29" s="463"/>
      <c r="G29" s="463"/>
      <c r="H29" s="463"/>
      <c r="I29" s="463"/>
      <c r="J29" s="463"/>
      <c r="K29" s="463"/>
      <c r="L29" s="464"/>
      <c r="M29" s="464"/>
    </row>
    <row r="30" spans="1:13" s="465" customFormat="1" hidden="1" x14ac:dyDescent="0.2">
      <c r="A30" s="462"/>
      <c r="B30" s="462"/>
      <c r="C30" s="462"/>
      <c r="D30" s="463"/>
      <c r="E30" s="463"/>
      <c r="F30" s="463"/>
      <c r="G30" s="463"/>
      <c r="H30" s="463"/>
      <c r="I30" s="463"/>
      <c r="J30" s="463"/>
      <c r="K30" s="463"/>
      <c r="L30" s="464"/>
      <c r="M30" s="464"/>
    </row>
    <row r="31" spans="1:13" s="465" customFormat="1" hidden="1" x14ac:dyDescent="0.2">
      <c r="A31" s="462"/>
      <c r="B31" s="462"/>
      <c r="C31" s="462"/>
      <c r="D31" s="463"/>
      <c r="E31" s="463"/>
      <c r="F31" s="463"/>
      <c r="G31" s="463"/>
      <c r="H31" s="463"/>
      <c r="I31" s="463"/>
      <c r="J31" s="463"/>
      <c r="K31" s="463"/>
      <c r="L31" s="464"/>
      <c r="M31" s="464"/>
    </row>
    <row r="32" spans="1:13" s="465" customFormat="1" hidden="1" x14ac:dyDescent="0.2">
      <c r="A32" s="462"/>
      <c r="B32" s="462"/>
      <c r="C32" s="462"/>
      <c r="D32" s="463"/>
      <c r="E32" s="463"/>
      <c r="F32" s="463"/>
      <c r="G32" s="463"/>
      <c r="H32" s="463"/>
      <c r="I32" s="463"/>
      <c r="J32" s="463"/>
      <c r="K32" s="463"/>
      <c r="L32" s="464"/>
      <c r="M32" s="464"/>
    </row>
    <row r="33" spans="1:13" s="465" customFormat="1" hidden="1" x14ac:dyDescent="0.2">
      <c r="A33" s="462"/>
      <c r="B33" s="462"/>
      <c r="C33" s="462"/>
      <c r="D33" s="463"/>
      <c r="E33" s="463"/>
      <c r="F33" s="463"/>
      <c r="G33" s="463"/>
      <c r="H33" s="463"/>
      <c r="I33" s="463"/>
      <c r="J33" s="463"/>
      <c r="K33" s="463"/>
      <c r="L33" s="464"/>
      <c r="M33" s="464"/>
    </row>
    <row r="34" spans="1:13" s="465" customFormat="1" hidden="1" x14ac:dyDescent="0.2">
      <c r="A34" s="462"/>
      <c r="B34" s="462"/>
      <c r="C34" s="462"/>
      <c r="D34" s="463"/>
      <c r="E34" s="463"/>
      <c r="F34" s="463"/>
      <c r="G34" s="463"/>
      <c r="H34" s="463"/>
      <c r="I34" s="463"/>
      <c r="J34" s="463"/>
      <c r="K34" s="463"/>
      <c r="L34" s="464"/>
      <c r="M34" s="464"/>
    </row>
    <row r="35" spans="1:13" s="465" customFormat="1" hidden="1" x14ac:dyDescent="0.2">
      <c r="A35" s="462"/>
      <c r="B35" s="462"/>
      <c r="C35" s="462"/>
      <c r="D35" s="463"/>
      <c r="E35" s="463"/>
      <c r="F35" s="463"/>
      <c r="G35" s="463"/>
      <c r="H35" s="463"/>
      <c r="I35" s="463"/>
      <c r="J35" s="463"/>
      <c r="K35" s="463"/>
      <c r="L35" s="464"/>
      <c r="M35" s="464"/>
    </row>
    <row r="36" spans="1:13" s="465" customFormat="1" hidden="1" x14ac:dyDescent="0.2">
      <c r="A36" s="462"/>
      <c r="B36" s="462"/>
      <c r="C36" s="462"/>
      <c r="D36" s="463"/>
      <c r="E36" s="463"/>
      <c r="F36" s="463"/>
      <c r="G36" s="463"/>
      <c r="H36" s="463"/>
      <c r="I36" s="463"/>
      <c r="J36" s="463"/>
      <c r="K36" s="463"/>
      <c r="L36" s="464"/>
      <c r="M36" s="464"/>
    </row>
    <row r="37" spans="1:13" s="465" customFormat="1" hidden="1" x14ac:dyDescent="0.2">
      <c r="A37" s="462"/>
      <c r="B37" s="462"/>
      <c r="C37" s="462"/>
      <c r="D37" s="463"/>
      <c r="E37" s="463"/>
      <c r="F37" s="463"/>
      <c r="G37" s="463"/>
      <c r="H37" s="463"/>
      <c r="I37" s="463"/>
      <c r="J37" s="463"/>
      <c r="K37" s="463"/>
      <c r="L37" s="464"/>
      <c r="M37" s="464"/>
    </row>
    <row r="38" spans="1:13" s="465" customFormat="1" hidden="1" x14ac:dyDescent="0.2">
      <c r="A38" s="462"/>
      <c r="B38" s="462"/>
      <c r="C38" s="462"/>
      <c r="D38" s="463"/>
      <c r="E38" s="463"/>
      <c r="F38" s="463"/>
      <c r="G38" s="463"/>
      <c r="H38" s="463"/>
      <c r="I38" s="463"/>
      <c r="J38" s="463"/>
      <c r="K38" s="463"/>
      <c r="L38" s="464"/>
      <c r="M38" s="464"/>
    </row>
    <row r="39" spans="1:13" s="465" customFormat="1" hidden="1" x14ac:dyDescent="0.2">
      <c r="A39" s="462"/>
      <c r="B39" s="462"/>
      <c r="C39" s="462"/>
      <c r="D39" s="463"/>
      <c r="E39" s="463"/>
      <c r="F39" s="463"/>
      <c r="G39" s="463"/>
      <c r="H39" s="463"/>
      <c r="I39" s="463"/>
      <c r="J39" s="463"/>
      <c r="K39" s="463"/>
      <c r="L39" s="464"/>
      <c r="M39" s="464"/>
    </row>
    <row r="40" spans="1:13" s="465" customFormat="1" hidden="1" x14ac:dyDescent="0.2">
      <c r="A40" s="462"/>
      <c r="B40" s="462"/>
      <c r="C40" s="462"/>
      <c r="D40" s="463"/>
      <c r="E40" s="463"/>
      <c r="F40" s="463"/>
      <c r="G40" s="463"/>
      <c r="H40" s="463"/>
      <c r="I40" s="463"/>
      <c r="J40" s="463"/>
      <c r="K40" s="463"/>
      <c r="L40" s="464"/>
      <c r="M40" s="464"/>
    </row>
    <row r="41" spans="1:13" s="465" customFormat="1" hidden="1" x14ac:dyDescent="0.2">
      <c r="A41" s="462"/>
      <c r="B41" s="462"/>
      <c r="C41" s="462"/>
      <c r="D41" s="463"/>
      <c r="E41" s="463"/>
      <c r="F41" s="463"/>
      <c r="G41" s="463"/>
      <c r="H41" s="463"/>
      <c r="I41" s="463"/>
      <c r="J41" s="463"/>
      <c r="K41" s="463"/>
      <c r="L41" s="464"/>
      <c r="M41" s="464"/>
    </row>
    <row r="42" spans="1:13" s="465" customFormat="1" hidden="1" x14ac:dyDescent="0.2">
      <c r="A42" s="462"/>
      <c r="B42" s="462"/>
      <c r="C42" s="462"/>
      <c r="D42" s="463"/>
      <c r="E42" s="463"/>
      <c r="F42" s="463"/>
      <c r="G42" s="463"/>
      <c r="H42" s="463"/>
      <c r="I42" s="463"/>
      <c r="J42" s="463"/>
      <c r="K42" s="463"/>
      <c r="L42" s="464"/>
      <c r="M42" s="464"/>
    </row>
    <row r="43" spans="1:13" s="465" customFormat="1" hidden="1" x14ac:dyDescent="0.2">
      <c r="A43" s="462"/>
      <c r="B43" s="462"/>
      <c r="C43" s="462"/>
      <c r="D43" s="463"/>
      <c r="E43" s="463"/>
      <c r="F43" s="463"/>
      <c r="G43" s="463"/>
      <c r="H43" s="463"/>
      <c r="I43" s="463"/>
      <c r="J43" s="463"/>
      <c r="K43" s="463"/>
      <c r="L43" s="464"/>
      <c r="M43" s="464"/>
    </row>
    <row r="44" spans="1:13" s="465" customFormat="1" hidden="1" x14ac:dyDescent="0.2">
      <c r="A44" s="462"/>
      <c r="B44" s="462"/>
      <c r="C44" s="462"/>
      <c r="D44" s="463"/>
      <c r="E44" s="463"/>
      <c r="F44" s="463"/>
      <c r="G44" s="463"/>
      <c r="H44" s="463"/>
      <c r="I44" s="463"/>
      <c r="J44" s="463"/>
      <c r="K44" s="463"/>
      <c r="L44" s="464"/>
      <c r="M44" s="464"/>
    </row>
    <row r="45" spans="1:13" s="465" customFormat="1" hidden="1" x14ac:dyDescent="0.2">
      <c r="A45" s="462"/>
      <c r="B45" s="462"/>
      <c r="C45" s="462"/>
      <c r="D45" s="463"/>
      <c r="E45" s="463"/>
      <c r="F45" s="463"/>
      <c r="G45" s="463"/>
      <c r="H45" s="463"/>
      <c r="I45" s="463"/>
      <c r="J45" s="463"/>
      <c r="K45" s="463"/>
      <c r="L45" s="464"/>
      <c r="M45" s="464"/>
    </row>
    <row r="46" spans="1:13" s="465" customFormat="1" hidden="1" x14ac:dyDescent="0.2">
      <c r="A46" s="462"/>
      <c r="B46" s="462"/>
      <c r="C46" s="462"/>
      <c r="D46" s="463"/>
      <c r="E46" s="463"/>
      <c r="F46" s="463"/>
      <c r="G46" s="463"/>
      <c r="H46" s="463"/>
      <c r="I46" s="463"/>
      <c r="J46" s="463"/>
      <c r="K46" s="463"/>
      <c r="L46" s="464"/>
      <c r="M46" s="464"/>
    </row>
    <row r="47" spans="1:13" s="465" customFormat="1" hidden="1" x14ac:dyDescent="0.2">
      <c r="A47" s="462"/>
      <c r="B47" s="462"/>
      <c r="C47" s="462"/>
      <c r="D47" s="463"/>
      <c r="E47" s="463"/>
      <c r="F47" s="463"/>
      <c r="G47" s="463"/>
      <c r="H47" s="463"/>
      <c r="I47" s="463"/>
      <c r="J47" s="463"/>
      <c r="K47" s="463"/>
      <c r="L47" s="464"/>
      <c r="M47" s="464"/>
    </row>
    <row r="48" spans="1:13" s="465" customFormat="1" hidden="1" x14ac:dyDescent="0.2">
      <c r="A48" s="462"/>
      <c r="B48" s="462"/>
      <c r="C48" s="462"/>
      <c r="D48" s="463"/>
      <c r="E48" s="463"/>
      <c r="F48" s="463"/>
      <c r="G48" s="463"/>
      <c r="H48" s="463"/>
      <c r="I48" s="463"/>
      <c r="J48" s="463"/>
      <c r="K48" s="463"/>
      <c r="L48" s="464"/>
      <c r="M48" s="464"/>
    </row>
    <row r="49" spans="1:13" s="465" customFormat="1" hidden="1" x14ac:dyDescent="0.2">
      <c r="A49" s="462"/>
      <c r="B49" s="462"/>
      <c r="C49" s="462"/>
      <c r="D49" s="463"/>
      <c r="E49" s="463"/>
      <c r="F49" s="463"/>
      <c r="G49" s="463"/>
      <c r="H49" s="463"/>
      <c r="I49" s="463"/>
      <c r="J49" s="463"/>
      <c r="K49" s="463"/>
      <c r="L49" s="464"/>
      <c r="M49" s="464"/>
    </row>
    <row r="50" spans="1:13" s="465" customFormat="1" hidden="1" x14ac:dyDescent="0.2">
      <c r="A50" s="462"/>
      <c r="B50" s="462"/>
      <c r="C50" s="462"/>
      <c r="D50" s="463"/>
      <c r="E50" s="463"/>
      <c r="F50" s="463"/>
      <c r="G50" s="463"/>
      <c r="H50" s="463"/>
      <c r="I50" s="463"/>
      <c r="J50" s="463"/>
      <c r="K50" s="463"/>
      <c r="L50" s="464"/>
      <c r="M50" s="464"/>
    </row>
    <row r="51" spans="1:13" s="465" customFormat="1" hidden="1" x14ac:dyDescent="0.2">
      <c r="A51" s="462"/>
      <c r="B51" s="462"/>
      <c r="C51" s="462"/>
      <c r="D51" s="463"/>
      <c r="E51" s="463"/>
      <c r="F51" s="463"/>
      <c r="G51" s="463"/>
      <c r="H51" s="463"/>
      <c r="I51" s="463"/>
      <c r="J51" s="463"/>
      <c r="K51" s="463"/>
      <c r="L51" s="464"/>
      <c r="M51" s="464"/>
    </row>
    <row r="52" spans="1:13" s="465" customFormat="1" hidden="1" x14ac:dyDescent="0.2">
      <c r="A52" s="462"/>
      <c r="B52" s="462"/>
      <c r="C52" s="462"/>
      <c r="D52" s="463"/>
      <c r="E52" s="463"/>
      <c r="F52" s="463"/>
      <c r="G52" s="463"/>
      <c r="H52" s="463"/>
      <c r="I52" s="463"/>
      <c r="J52" s="463"/>
      <c r="K52" s="463"/>
      <c r="L52" s="464"/>
      <c r="M52" s="464"/>
    </row>
    <row r="53" spans="1:13" s="465" customFormat="1" hidden="1" x14ac:dyDescent="0.2">
      <c r="A53" s="462"/>
      <c r="B53" s="462"/>
      <c r="C53" s="462"/>
      <c r="D53" s="463"/>
      <c r="E53" s="463"/>
      <c r="F53" s="463"/>
      <c r="G53" s="463"/>
      <c r="H53" s="463"/>
      <c r="I53" s="463"/>
      <c r="J53" s="463"/>
      <c r="K53" s="463"/>
      <c r="L53" s="464"/>
      <c r="M53" s="464"/>
    </row>
    <row r="54" spans="1:13" s="465" customFormat="1" hidden="1" x14ac:dyDescent="0.2">
      <c r="A54" s="462"/>
      <c r="B54" s="462"/>
      <c r="C54" s="462"/>
      <c r="D54" s="463"/>
      <c r="E54" s="463"/>
      <c r="F54" s="463"/>
      <c r="G54" s="463"/>
      <c r="H54" s="463"/>
      <c r="I54" s="463"/>
      <c r="J54" s="463"/>
      <c r="K54" s="463"/>
      <c r="L54" s="464"/>
      <c r="M54" s="464"/>
    </row>
    <row r="55" spans="1:13" s="465" customFormat="1" hidden="1" x14ac:dyDescent="0.2">
      <c r="A55" s="462"/>
      <c r="B55" s="462"/>
      <c r="C55" s="462"/>
      <c r="D55" s="463"/>
      <c r="E55" s="463"/>
      <c r="F55" s="463"/>
      <c r="G55" s="463"/>
      <c r="H55" s="463"/>
      <c r="I55" s="463"/>
      <c r="J55" s="463"/>
      <c r="K55" s="463"/>
      <c r="L55" s="464"/>
      <c r="M55" s="464"/>
    </row>
    <row r="56" spans="1:13" s="465" customFormat="1" hidden="1" x14ac:dyDescent="0.2">
      <c r="A56" s="462"/>
      <c r="B56" s="462"/>
      <c r="C56" s="462"/>
      <c r="D56" s="463"/>
      <c r="E56" s="463"/>
      <c r="F56" s="463"/>
      <c r="G56" s="463"/>
      <c r="H56" s="463"/>
      <c r="I56" s="463"/>
      <c r="J56" s="463"/>
      <c r="K56" s="463"/>
      <c r="L56" s="464"/>
      <c r="M56" s="464"/>
    </row>
    <row r="57" spans="1:13" s="465" customFormat="1" hidden="1" x14ac:dyDescent="0.2">
      <c r="A57" s="462"/>
      <c r="B57" s="462"/>
      <c r="C57" s="462"/>
      <c r="D57" s="463"/>
      <c r="E57" s="463"/>
      <c r="F57" s="463"/>
      <c r="G57" s="463"/>
      <c r="H57" s="463"/>
      <c r="I57" s="463"/>
      <c r="J57" s="463"/>
      <c r="K57" s="463"/>
      <c r="L57" s="464"/>
      <c r="M57" s="464"/>
    </row>
    <row r="58" spans="1:13" s="465" customFormat="1" hidden="1" x14ac:dyDescent="0.2">
      <c r="A58" s="462"/>
      <c r="B58" s="462"/>
      <c r="C58" s="462"/>
      <c r="D58" s="463"/>
      <c r="E58" s="463"/>
      <c r="F58" s="463"/>
      <c r="G58" s="463"/>
      <c r="H58" s="463"/>
      <c r="I58" s="463"/>
      <c r="J58" s="463"/>
      <c r="K58" s="463"/>
      <c r="L58" s="464"/>
      <c r="M58" s="464"/>
    </row>
    <row r="59" spans="1:13" s="465" customFormat="1" hidden="1" x14ac:dyDescent="0.2">
      <c r="A59" s="462"/>
      <c r="B59" s="462"/>
      <c r="C59" s="462"/>
      <c r="D59" s="463"/>
      <c r="E59" s="463"/>
      <c r="F59" s="463"/>
      <c r="G59" s="463"/>
      <c r="H59" s="463"/>
      <c r="I59" s="463"/>
      <c r="J59" s="463"/>
      <c r="K59" s="463"/>
      <c r="L59" s="464"/>
      <c r="M59" s="464"/>
    </row>
    <row r="60" spans="1:13" s="465" customFormat="1" hidden="1" x14ac:dyDescent="0.2">
      <c r="A60" s="462"/>
      <c r="B60" s="462"/>
      <c r="C60" s="462"/>
      <c r="D60" s="463"/>
      <c r="E60" s="463"/>
      <c r="F60" s="463"/>
      <c r="G60" s="463"/>
      <c r="H60" s="463"/>
      <c r="I60" s="463"/>
      <c r="J60" s="463"/>
      <c r="K60" s="463"/>
      <c r="L60" s="464"/>
      <c r="M60" s="464"/>
    </row>
    <row r="61" spans="1:13" s="465" customFormat="1" hidden="1" x14ac:dyDescent="0.2">
      <c r="A61" s="462"/>
      <c r="B61" s="462"/>
      <c r="C61" s="462"/>
      <c r="D61" s="463"/>
      <c r="E61" s="463"/>
      <c r="F61" s="463"/>
      <c r="G61" s="463"/>
      <c r="H61" s="463"/>
      <c r="I61" s="463"/>
      <c r="J61" s="463"/>
      <c r="K61" s="463"/>
      <c r="L61" s="464"/>
      <c r="M61" s="464"/>
    </row>
    <row r="62" spans="1:13" s="465" customFormat="1" hidden="1" x14ac:dyDescent="0.2">
      <c r="A62" s="462"/>
      <c r="B62" s="462"/>
      <c r="C62" s="462"/>
      <c r="D62" s="463"/>
      <c r="E62" s="463"/>
      <c r="F62" s="463"/>
      <c r="G62" s="463"/>
      <c r="H62" s="463"/>
      <c r="I62" s="463"/>
      <c r="J62" s="463"/>
      <c r="K62" s="463"/>
      <c r="L62" s="464"/>
      <c r="M62" s="464"/>
    </row>
    <row r="63" spans="1:13" s="465" customFormat="1" hidden="1" x14ac:dyDescent="0.2">
      <c r="A63" s="462"/>
      <c r="B63" s="462"/>
      <c r="C63" s="462"/>
      <c r="D63" s="463"/>
      <c r="E63" s="463"/>
      <c r="F63" s="463"/>
      <c r="G63" s="463"/>
      <c r="H63" s="463"/>
      <c r="I63" s="463"/>
      <c r="J63" s="463"/>
      <c r="K63" s="463"/>
      <c r="L63" s="464"/>
      <c r="M63" s="464"/>
    </row>
    <row r="64" spans="1:13" s="465" customFormat="1" hidden="1" x14ac:dyDescent="0.2">
      <c r="A64" s="462"/>
      <c r="B64" s="462"/>
      <c r="C64" s="462"/>
      <c r="D64" s="463"/>
      <c r="E64" s="463"/>
      <c r="F64" s="463"/>
      <c r="G64" s="463"/>
      <c r="H64" s="463"/>
      <c r="I64" s="463"/>
      <c r="J64" s="463"/>
      <c r="K64" s="463"/>
      <c r="L64" s="464"/>
      <c r="M64" s="464"/>
    </row>
    <row r="65" spans="1:13" s="465" customFormat="1" hidden="1" x14ac:dyDescent="0.2">
      <c r="A65" s="462"/>
      <c r="B65" s="462"/>
      <c r="C65" s="462"/>
      <c r="D65" s="463"/>
      <c r="E65" s="463"/>
      <c r="F65" s="463"/>
      <c r="G65" s="463"/>
      <c r="H65" s="463"/>
      <c r="I65" s="463"/>
      <c r="J65" s="463"/>
      <c r="K65" s="463"/>
      <c r="L65" s="464"/>
      <c r="M65" s="464"/>
    </row>
    <row r="66" spans="1:13" s="465" customFormat="1" hidden="1" x14ac:dyDescent="0.2">
      <c r="A66" s="462"/>
      <c r="B66" s="462"/>
      <c r="C66" s="462"/>
      <c r="D66" s="463"/>
      <c r="E66" s="463"/>
      <c r="F66" s="463"/>
      <c r="G66" s="463"/>
      <c r="H66" s="463"/>
      <c r="I66" s="463"/>
      <c r="J66" s="463"/>
      <c r="K66" s="463"/>
      <c r="L66" s="464"/>
      <c r="M66" s="464"/>
    </row>
    <row r="67" spans="1:13" s="465" customFormat="1" hidden="1" x14ac:dyDescent="0.2">
      <c r="A67" s="462"/>
      <c r="B67" s="462"/>
      <c r="C67" s="462"/>
      <c r="D67" s="463"/>
      <c r="E67" s="463"/>
      <c r="F67" s="463"/>
      <c r="G67" s="463"/>
      <c r="H67" s="463"/>
      <c r="I67" s="463"/>
      <c r="J67" s="463"/>
      <c r="K67" s="463"/>
      <c r="L67" s="464"/>
      <c r="M67" s="464"/>
    </row>
    <row r="68" spans="1:13" s="465" customFormat="1" hidden="1" x14ac:dyDescent="0.2">
      <c r="A68" s="462"/>
      <c r="B68" s="462"/>
      <c r="C68" s="462"/>
      <c r="D68" s="463"/>
      <c r="E68" s="463"/>
      <c r="F68" s="463"/>
      <c r="G68" s="463"/>
      <c r="H68" s="463"/>
      <c r="I68" s="463"/>
      <c r="J68" s="463"/>
      <c r="K68" s="463"/>
      <c r="L68" s="464"/>
      <c r="M68" s="464"/>
    </row>
    <row r="69" spans="1:13" s="465" customFormat="1" hidden="1" x14ac:dyDescent="0.2">
      <c r="A69" s="462"/>
      <c r="B69" s="462"/>
      <c r="C69" s="462"/>
      <c r="D69" s="463"/>
      <c r="E69" s="463"/>
      <c r="F69" s="463"/>
      <c r="G69" s="463"/>
      <c r="H69" s="463"/>
      <c r="I69" s="463"/>
      <c r="J69" s="463"/>
      <c r="K69" s="463"/>
      <c r="L69" s="464"/>
      <c r="M69" s="464"/>
    </row>
    <row r="70" spans="1:13" s="465" customFormat="1" hidden="1" x14ac:dyDescent="0.2">
      <c r="A70" s="462"/>
      <c r="B70" s="462"/>
      <c r="C70" s="462"/>
      <c r="D70" s="463"/>
      <c r="E70" s="463"/>
      <c r="F70" s="463"/>
      <c r="G70" s="463"/>
      <c r="H70" s="463"/>
      <c r="I70" s="463"/>
      <c r="J70" s="463"/>
      <c r="K70" s="463"/>
      <c r="L70" s="464"/>
      <c r="M70" s="464"/>
    </row>
    <row r="71" spans="1:13" s="465" customFormat="1" hidden="1" x14ac:dyDescent="0.2">
      <c r="A71" s="462"/>
      <c r="B71" s="462"/>
      <c r="C71" s="462"/>
      <c r="D71" s="463"/>
      <c r="E71" s="463"/>
      <c r="F71" s="463"/>
      <c r="G71" s="463"/>
      <c r="H71" s="463"/>
      <c r="I71" s="463"/>
      <c r="J71" s="463"/>
      <c r="K71" s="463"/>
      <c r="L71" s="464"/>
      <c r="M71" s="464"/>
    </row>
    <row r="72" spans="1:13" s="465" customFormat="1" hidden="1" x14ac:dyDescent="0.2">
      <c r="A72" s="462"/>
      <c r="B72" s="462"/>
      <c r="C72" s="462"/>
      <c r="D72" s="463"/>
      <c r="E72" s="463"/>
      <c r="F72" s="463"/>
      <c r="G72" s="463"/>
      <c r="H72" s="463"/>
      <c r="I72" s="463"/>
      <c r="J72" s="463"/>
      <c r="K72" s="463"/>
      <c r="L72" s="464"/>
      <c r="M72" s="464"/>
    </row>
    <row r="73" spans="1:13" s="465" customFormat="1" hidden="1" x14ac:dyDescent="0.2">
      <c r="A73" s="462"/>
      <c r="B73" s="462"/>
      <c r="C73" s="462"/>
      <c r="D73" s="463"/>
      <c r="E73" s="463"/>
      <c r="F73" s="463"/>
      <c r="G73" s="463"/>
      <c r="H73" s="463"/>
      <c r="I73" s="463"/>
      <c r="J73" s="463"/>
      <c r="K73" s="463"/>
      <c r="L73" s="464"/>
      <c r="M73" s="464"/>
    </row>
    <row r="74" spans="1:13" s="465" customFormat="1" hidden="1" x14ac:dyDescent="0.2">
      <c r="A74" s="462"/>
      <c r="B74" s="462"/>
      <c r="C74" s="462"/>
      <c r="D74" s="463"/>
      <c r="E74" s="463"/>
      <c r="F74" s="463"/>
      <c r="G74" s="463"/>
      <c r="H74" s="463"/>
      <c r="I74" s="463"/>
      <c r="J74" s="463"/>
      <c r="K74" s="463"/>
      <c r="L74" s="464"/>
      <c r="M74" s="464"/>
    </row>
    <row r="75" spans="1:13" s="465" customFormat="1" hidden="1" x14ac:dyDescent="0.2">
      <c r="A75" s="462"/>
      <c r="B75" s="462"/>
      <c r="C75" s="462"/>
      <c r="D75" s="463"/>
      <c r="E75" s="463"/>
      <c r="F75" s="463"/>
      <c r="G75" s="463"/>
      <c r="H75" s="463"/>
      <c r="I75" s="463"/>
      <c r="J75" s="463"/>
      <c r="K75" s="463"/>
      <c r="L75" s="464"/>
      <c r="M75" s="464"/>
    </row>
    <row r="76" spans="1:13" s="465" customFormat="1" hidden="1" x14ac:dyDescent="0.2">
      <c r="A76" s="462"/>
      <c r="B76" s="462"/>
      <c r="C76" s="462"/>
      <c r="D76" s="463"/>
      <c r="E76" s="463"/>
      <c r="F76" s="463"/>
      <c r="G76" s="463"/>
      <c r="H76" s="463"/>
      <c r="I76" s="463"/>
      <c r="J76" s="463"/>
      <c r="K76" s="463"/>
      <c r="L76" s="464"/>
      <c r="M76" s="464"/>
    </row>
    <row r="77" spans="1:13" s="465" customFormat="1" hidden="1" x14ac:dyDescent="0.2">
      <c r="A77" s="462"/>
      <c r="B77" s="462"/>
      <c r="C77" s="462"/>
      <c r="D77" s="463"/>
      <c r="E77" s="463"/>
      <c r="F77" s="463"/>
      <c r="G77" s="463"/>
      <c r="H77" s="463"/>
      <c r="I77" s="463"/>
      <c r="J77" s="463"/>
      <c r="K77" s="463"/>
      <c r="L77" s="464"/>
      <c r="M77" s="464"/>
    </row>
    <row r="78" spans="1:13" s="465" customFormat="1" hidden="1" x14ac:dyDescent="0.2">
      <c r="A78" s="462"/>
      <c r="B78" s="462"/>
      <c r="C78" s="462"/>
      <c r="D78" s="463"/>
      <c r="E78" s="463"/>
      <c r="F78" s="463"/>
      <c r="G78" s="463"/>
      <c r="H78" s="463"/>
      <c r="I78" s="463"/>
      <c r="J78" s="463"/>
      <c r="K78" s="463"/>
      <c r="L78" s="464"/>
      <c r="M78" s="464"/>
    </row>
    <row r="79" spans="1:13" s="465" customFormat="1" hidden="1" x14ac:dyDescent="0.2">
      <c r="A79" s="462"/>
      <c r="B79" s="462"/>
      <c r="C79" s="462"/>
      <c r="D79" s="463"/>
      <c r="E79" s="463"/>
      <c r="F79" s="463"/>
      <c r="G79" s="463"/>
      <c r="H79" s="463"/>
      <c r="I79" s="463"/>
      <c r="J79" s="463"/>
      <c r="K79" s="463"/>
      <c r="L79" s="464"/>
      <c r="M79" s="464"/>
    </row>
    <row r="80" spans="1:13" s="465" customFormat="1" hidden="1" x14ac:dyDescent="0.2">
      <c r="A80" s="462"/>
      <c r="B80" s="462"/>
      <c r="C80" s="462"/>
      <c r="D80" s="463"/>
      <c r="E80" s="463"/>
      <c r="F80" s="463"/>
      <c r="G80" s="463"/>
      <c r="H80" s="463"/>
      <c r="I80" s="463"/>
      <c r="J80" s="463"/>
      <c r="K80" s="463"/>
      <c r="L80" s="464"/>
      <c r="M80" s="464"/>
    </row>
    <row r="81" spans="1:13" s="465" customFormat="1" hidden="1" x14ac:dyDescent="0.2">
      <c r="A81" s="462"/>
      <c r="B81" s="462"/>
      <c r="C81" s="462"/>
      <c r="D81" s="463"/>
      <c r="E81" s="463"/>
      <c r="F81" s="463"/>
      <c r="G81" s="463"/>
      <c r="H81" s="463"/>
      <c r="I81" s="463"/>
      <c r="J81" s="463"/>
      <c r="K81" s="463"/>
      <c r="L81" s="464"/>
      <c r="M81" s="464"/>
    </row>
    <row r="82" spans="1:13" s="465" customFormat="1" hidden="1" x14ac:dyDescent="0.2">
      <c r="A82" s="462"/>
      <c r="B82" s="462"/>
      <c r="C82" s="462"/>
      <c r="D82" s="463"/>
      <c r="E82" s="463"/>
      <c r="F82" s="463"/>
      <c r="G82" s="463"/>
      <c r="H82" s="463"/>
      <c r="I82" s="463"/>
      <c r="J82" s="463"/>
      <c r="K82" s="463"/>
      <c r="L82" s="464"/>
      <c r="M82" s="464"/>
    </row>
    <row r="83" spans="1:13" s="465" customFormat="1" hidden="1" x14ac:dyDescent="0.2">
      <c r="A83" s="462"/>
      <c r="B83" s="462"/>
      <c r="C83" s="462"/>
      <c r="D83" s="463"/>
      <c r="E83" s="463"/>
      <c r="F83" s="463"/>
      <c r="G83" s="463"/>
      <c r="H83" s="463"/>
      <c r="I83" s="463"/>
      <c r="J83" s="463"/>
      <c r="K83" s="463"/>
      <c r="L83" s="464"/>
      <c r="M83" s="464"/>
    </row>
    <row r="84" spans="1:13" s="465" customFormat="1" hidden="1" x14ac:dyDescent="0.2">
      <c r="A84" s="462"/>
      <c r="B84" s="462"/>
      <c r="C84" s="462"/>
      <c r="D84" s="463"/>
      <c r="E84" s="463"/>
      <c r="F84" s="463"/>
      <c r="G84" s="463"/>
      <c r="H84" s="463"/>
      <c r="I84" s="463"/>
      <c r="J84" s="463"/>
      <c r="K84" s="463"/>
      <c r="L84" s="464"/>
      <c r="M84" s="464"/>
    </row>
    <row r="85" spans="1:13" s="465" customFormat="1" hidden="1" x14ac:dyDescent="0.2">
      <c r="A85" s="462"/>
      <c r="B85" s="462"/>
      <c r="C85" s="462"/>
      <c r="D85" s="463"/>
      <c r="E85" s="463"/>
      <c r="F85" s="463"/>
      <c r="G85" s="463"/>
      <c r="H85" s="463"/>
      <c r="I85" s="463"/>
      <c r="J85" s="463"/>
      <c r="K85" s="463"/>
      <c r="L85" s="464"/>
      <c r="M85" s="464"/>
    </row>
    <row r="86" spans="1:13" s="465" customFormat="1" hidden="1" x14ac:dyDescent="0.2">
      <c r="A86" s="462"/>
      <c r="B86" s="462"/>
      <c r="C86" s="462"/>
      <c r="D86" s="463"/>
      <c r="E86" s="463"/>
      <c r="F86" s="463"/>
      <c r="G86" s="463"/>
      <c r="H86" s="463"/>
      <c r="I86" s="463"/>
      <c r="J86" s="463"/>
      <c r="K86" s="463"/>
      <c r="L86" s="464"/>
      <c r="M86" s="464"/>
    </row>
    <row r="87" spans="1:13" s="465" customFormat="1" hidden="1" x14ac:dyDescent="0.2">
      <c r="A87" s="462"/>
      <c r="B87" s="462"/>
      <c r="C87" s="462"/>
      <c r="D87" s="463"/>
      <c r="E87" s="463"/>
      <c r="F87" s="463"/>
      <c r="G87" s="463"/>
      <c r="H87" s="463"/>
      <c r="I87" s="463"/>
      <c r="J87" s="463"/>
      <c r="K87" s="463"/>
      <c r="L87" s="464"/>
      <c r="M87" s="464"/>
    </row>
    <row r="88" spans="1:13" s="465" customFormat="1" hidden="1" x14ac:dyDescent="0.2">
      <c r="A88" s="462"/>
      <c r="B88" s="462"/>
      <c r="C88" s="462"/>
      <c r="D88" s="463"/>
      <c r="E88" s="463"/>
      <c r="F88" s="463"/>
      <c r="G88" s="463"/>
      <c r="H88" s="463"/>
      <c r="I88" s="463"/>
      <c r="J88" s="463"/>
      <c r="K88" s="463"/>
      <c r="L88" s="464"/>
      <c r="M88" s="464"/>
    </row>
    <row r="89" spans="1:13" s="465" customFormat="1" hidden="1" x14ac:dyDescent="0.2">
      <c r="A89" s="462"/>
      <c r="B89" s="462"/>
      <c r="C89" s="462"/>
      <c r="D89" s="463"/>
      <c r="E89" s="463"/>
      <c r="F89" s="463"/>
      <c r="G89" s="463"/>
      <c r="H89" s="463"/>
      <c r="I89" s="463"/>
      <c r="J89" s="463"/>
      <c r="K89" s="463"/>
      <c r="L89" s="464"/>
      <c r="M89" s="464"/>
    </row>
    <row r="90" spans="1:13" s="465" customFormat="1" hidden="1" x14ac:dyDescent="0.2">
      <c r="A90" s="462"/>
      <c r="B90" s="462"/>
      <c r="C90" s="462"/>
      <c r="D90" s="463"/>
      <c r="E90" s="463"/>
      <c r="F90" s="463"/>
      <c r="G90" s="463"/>
      <c r="H90" s="463"/>
      <c r="I90" s="463"/>
      <c r="J90" s="463"/>
      <c r="K90" s="463"/>
      <c r="L90" s="464"/>
      <c r="M90" s="464"/>
    </row>
    <row r="91" spans="1:13" s="465" customFormat="1" hidden="1" x14ac:dyDescent="0.2">
      <c r="A91" s="462"/>
      <c r="B91" s="462"/>
      <c r="C91" s="462"/>
      <c r="D91" s="463"/>
      <c r="E91" s="463"/>
      <c r="F91" s="463"/>
      <c r="G91" s="463"/>
      <c r="H91" s="463"/>
      <c r="I91" s="463"/>
      <c r="J91" s="463"/>
      <c r="K91" s="463"/>
      <c r="L91" s="464"/>
      <c r="M91" s="464"/>
    </row>
    <row r="92" spans="1:13" s="465" customFormat="1" hidden="1" x14ac:dyDescent="0.2">
      <c r="A92" s="462"/>
      <c r="B92" s="462"/>
      <c r="C92" s="462"/>
      <c r="D92" s="463"/>
      <c r="E92" s="463"/>
      <c r="F92" s="463"/>
      <c r="G92" s="463"/>
      <c r="H92" s="463"/>
      <c r="I92" s="463"/>
      <c r="J92" s="463"/>
      <c r="K92" s="463"/>
      <c r="L92" s="464"/>
      <c r="M92" s="464"/>
    </row>
    <row r="93" spans="1:13" s="465" customFormat="1" hidden="1" x14ac:dyDescent="0.2">
      <c r="A93" s="462"/>
      <c r="B93" s="462"/>
      <c r="C93" s="462"/>
      <c r="D93" s="463"/>
      <c r="E93" s="463"/>
      <c r="F93" s="463"/>
      <c r="G93" s="463"/>
      <c r="H93" s="463"/>
      <c r="I93" s="463"/>
      <c r="J93" s="463"/>
      <c r="K93" s="463"/>
      <c r="L93" s="464"/>
      <c r="M93" s="464"/>
    </row>
    <row r="94" spans="1:13" s="465" customFormat="1" hidden="1" x14ac:dyDescent="0.2">
      <c r="A94" s="462"/>
      <c r="B94" s="462"/>
      <c r="C94" s="462"/>
      <c r="D94" s="463"/>
      <c r="E94" s="463"/>
      <c r="F94" s="463"/>
      <c r="G94" s="463"/>
      <c r="H94" s="463"/>
      <c r="I94" s="463"/>
      <c r="J94" s="463"/>
      <c r="K94" s="463"/>
      <c r="L94" s="464"/>
      <c r="M94" s="464"/>
    </row>
    <row r="95" spans="1:13" s="465" customFormat="1" hidden="1" x14ac:dyDescent="0.2">
      <c r="A95" s="462"/>
      <c r="B95" s="462"/>
      <c r="C95" s="462"/>
      <c r="D95" s="463"/>
      <c r="E95" s="463"/>
      <c r="F95" s="463"/>
      <c r="G95" s="463"/>
      <c r="H95" s="463"/>
      <c r="I95" s="463"/>
      <c r="J95" s="463"/>
      <c r="K95" s="463"/>
      <c r="L95" s="464"/>
      <c r="M95" s="464"/>
    </row>
    <row r="96" spans="1:13" s="465" customFormat="1" hidden="1" x14ac:dyDescent="0.2">
      <c r="A96" s="462"/>
      <c r="B96" s="462"/>
      <c r="C96" s="462"/>
      <c r="D96" s="463"/>
      <c r="E96" s="463"/>
      <c r="F96" s="463"/>
      <c r="G96" s="463"/>
      <c r="H96" s="463"/>
      <c r="I96" s="463"/>
      <c r="J96" s="463"/>
      <c r="K96" s="463"/>
      <c r="L96" s="464"/>
      <c r="M96" s="464"/>
    </row>
    <row r="97" spans="1:13" s="465" customFormat="1" hidden="1" x14ac:dyDescent="0.2">
      <c r="A97" s="462"/>
      <c r="B97" s="462"/>
      <c r="C97" s="462"/>
      <c r="D97" s="463"/>
      <c r="E97" s="463"/>
      <c r="F97" s="463"/>
      <c r="G97" s="463"/>
      <c r="H97" s="463"/>
      <c r="I97" s="463"/>
      <c r="J97" s="463"/>
      <c r="K97" s="463"/>
      <c r="L97" s="464"/>
      <c r="M97" s="464"/>
    </row>
    <row r="98" spans="1:13" s="465" customFormat="1" hidden="1" x14ac:dyDescent="0.2">
      <c r="A98" s="462"/>
      <c r="B98" s="462"/>
      <c r="C98" s="462"/>
      <c r="D98" s="463"/>
      <c r="E98" s="463"/>
      <c r="F98" s="463"/>
      <c r="G98" s="463"/>
      <c r="H98" s="463"/>
      <c r="I98" s="463"/>
      <c r="J98" s="463"/>
      <c r="K98" s="463"/>
      <c r="L98" s="464"/>
      <c r="M98" s="464"/>
    </row>
    <row r="99" spans="1:13" s="465" customFormat="1" hidden="1" x14ac:dyDescent="0.2">
      <c r="A99" s="462"/>
      <c r="B99" s="462"/>
      <c r="C99" s="462"/>
      <c r="D99" s="463"/>
      <c r="E99" s="463"/>
      <c r="F99" s="463"/>
      <c r="G99" s="463"/>
      <c r="H99" s="463"/>
      <c r="I99" s="463"/>
      <c r="J99" s="463"/>
      <c r="K99" s="463"/>
      <c r="L99" s="464"/>
      <c r="M99" s="464"/>
    </row>
    <row r="100" spans="1:13" s="465" customFormat="1" hidden="1" x14ac:dyDescent="0.2">
      <c r="A100" s="462"/>
      <c r="B100" s="462"/>
      <c r="C100" s="462"/>
      <c r="D100" s="463"/>
      <c r="E100" s="463"/>
      <c r="F100" s="463"/>
      <c r="G100" s="463"/>
      <c r="H100" s="463"/>
      <c r="I100" s="463"/>
      <c r="J100" s="463"/>
      <c r="K100" s="463"/>
      <c r="L100" s="464"/>
      <c r="M100" s="464"/>
    </row>
    <row r="101" spans="1:13" s="465" customFormat="1" hidden="1" x14ac:dyDescent="0.2">
      <c r="A101" s="462"/>
      <c r="B101" s="462"/>
      <c r="C101" s="462"/>
      <c r="D101" s="463"/>
      <c r="E101" s="463"/>
      <c r="F101" s="463"/>
      <c r="G101" s="463"/>
      <c r="H101" s="463"/>
      <c r="I101" s="463"/>
      <c r="J101" s="463"/>
      <c r="K101" s="463"/>
      <c r="L101" s="464"/>
      <c r="M101" s="464"/>
    </row>
    <row r="102" spans="1:13" s="465" customFormat="1" hidden="1" x14ac:dyDescent="0.2">
      <c r="A102" s="462"/>
      <c r="B102" s="462"/>
      <c r="C102" s="462"/>
      <c r="D102" s="463"/>
      <c r="E102" s="463"/>
      <c r="F102" s="463"/>
      <c r="G102" s="463"/>
      <c r="H102" s="463"/>
      <c r="I102" s="463"/>
      <c r="J102" s="463"/>
      <c r="K102" s="463"/>
      <c r="L102" s="464"/>
      <c r="M102" s="464"/>
    </row>
    <row r="103" spans="1:13" s="465" customFormat="1" hidden="1" x14ac:dyDescent="0.2">
      <c r="A103" s="462"/>
      <c r="B103" s="462"/>
      <c r="C103" s="462"/>
      <c r="D103" s="463"/>
      <c r="E103" s="463"/>
      <c r="F103" s="463"/>
      <c r="G103" s="463"/>
      <c r="H103" s="463"/>
      <c r="I103" s="463"/>
      <c r="J103" s="463"/>
      <c r="K103" s="463"/>
      <c r="L103" s="464"/>
      <c r="M103" s="464"/>
    </row>
    <row r="104" spans="1:13" s="465" customFormat="1" hidden="1" x14ac:dyDescent="0.2">
      <c r="A104" s="462"/>
      <c r="B104" s="462"/>
      <c r="C104" s="462"/>
      <c r="D104" s="463"/>
      <c r="E104" s="463"/>
      <c r="F104" s="463"/>
      <c r="G104" s="463"/>
      <c r="H104" s="463"/>
      <c r="I104" s="463"/>
      <c r="J104" s="463"/>
      <c r="K104" s="463"/>
      <c r="L104" s="464"/>
      <c r="M104" s="464"/>
    </row>
    <row r="105" spans="1:13" s="465" customFormat="1" hidden="1" x14ac:dyDescent="0.2">
      <c r="A105" s="462"/>
      <c r="B105" s="462"/>
      <c r="C105" s="462"/>
      <c r="D105" s="463"/>
      <c r="E105" s="463"/>
      <c r="F105" s="463"/>
      <c r="G105" s="463"/>
      <c r="H105" s="463"/>
      <c r="I105" s="463"/>
      <c r="J105" s="463"/>
      <c r="K105" s="463"/>
      <c r="L105" s="464"/>
      <c r="M105" s="464"/>
    </row>
    <row r="106" spans="1:13" s="465" customFormat="1" hidden="1" x14ac:dyDescent="0.2">
      <c r="A106" s="462"/>
      <c r="B106" s="462"/>
      <c r="C106" s="462"/>
      <c r="D106" s="463"/>
      <c r="E106" s="463"/>
      <c r="F106" s="463"/>
      <c r="G106" s="463"/>
      <c r="H106" s="463"/>
      <c r="I106" s="463"/>
      <c r="J106" s="463"/>
      <c r="K106" s="463"/>
      <c r="L106" s="464"/>
      <c r="M106" s="464"/>
    </row>
    <row r="107" spans="1:13" s="465" customFormat="1" hidden="1" x14ac:dyDescent="0.2">
      <c r="A107" s="462"/>
      <c r="B107" s="462"/>
      <c r="C107" s="462"/>
      <c r="D107" s="463"/>
      <c r="E107" s="463"/>
      <c r="F107" s="463"/>
      <c r="G107" s="463"/>
      <c r="H107" s="463"/>
      <c r="I107" s="463"/>
      <c r="J107" s="463"/>
      <c r="K107" s="463"/>
      <c r="L107" s="464"/>
      <c r="M107" s="464"/>
    </row>
    <row r="108" spans="1:13" s="465" customFormat="1" hidden="1" x14ac:dyDescent="0.2">
      <c r="A108" s="462"/>
      <c r="B108" s="462"/>
      <c r="C108" s="462"/>
      <c r="D108" s="463"/>
      <c r="E108" s="463"/>
      <c r="F108" s="463"/>
      <c r="G108" s="463"/>
      <c r="H108" s="463"/>
      <c r="I108" s="463"/>
      <c r="J108" s="463"/>
      <c r="K108" s="463"/>
      <c r="L108" s="464"/>
      <c r="M108" s="464"/>
    </row>
    <row r="109" spans="1:13" s="465" customFormat="1" hidden="1" x14ac:dyDescent="0.2">
      <c r="A109" s="462"/>
      <c r="B109" s="462"/>
      <c r="C109" s="462"/>
      <c r="D109" s="463"/>
      <c r="E109" s="463"/>
      <c r="F109" s="463"/>
      <c r="G109" s="463"/>
      <c r="H109" s="463"/>
      <c r="I109" s="463"/>
      <c r="J109" s="463"/>
      <c r="K109" s="463"/>
      <c r="L109" s="464"/>
      <c r="M109" s="464"/>
    </row>
    <row r="110" spans="1:13" s="465" customFormat="1" hidden="1" x14ac:dyDescent="0.2">
      <c r="A110" s="462"/>
      <c r="B110" s="462"/>
      <c r="C110" s="462"/>
      <c r="D110" s="463"/>
      <c r="E110" s="463"/>
      <c r="F110" s="463"/>
      <c r="G110" s="463"/>
      <c r="H110" s="463"/>
      <c r="I110" s="463"/>
      <c r="J110" s="463"/>
      <c r="K110" s="463"/>
      <c r="L110" s="464"/>
      <c r="M110" s="464"/>
    </row>
    <row r="111" spans="1:13" s="465" customFormat="1" hidden="1" x14ac:dyDescent="0.2">
      <c r="A111" s="462"/>
      <c r="B111" s="462"/>
      <c r="C111" s="462"/>
      <c r="D111" s="463"/>
      <c r="E111" s="463"/>
      <c r="F111" s="463"/>
      <c r="G111" s="463"/>
      <c r="H111" s="463"/>
      <c r="I111" s="463"/>
      <c r="J111" s="463"/>
      <c r="K111" s="463"/>
      <c r="L111" s="464"/>
      <c r="M111" s="464"/>
    </row>
    <row r="112" spans="1:13" s="465" customFormat="1" hidden="1" x14ac:dyDescent="0.2">
      <c r="A112" s="462"/>
      <c r="B112" s="462"/>
      <c r="C112" s="462"/>
      <c r="D112" s="463"/>
      <c r="E112" s="463"/>
      <c r="F112" s="463"/>
      <c r="G112" s="463"/>
      <c r="H112" s="463"/>
      <c r="I112" s="463"/>
      <c r="J112" s="463"/>
      <c r="K112" s="463"/>
      <c r="L112" s="464"/>
      <c r="M112" s="464"/>
    </row>
    <row r="113" spans="1:13" s="465" customFormat="1" hidden="1" x14ac:dyDescent="0.2">
      <c r="A113" s="462"/>
      <c r="B113" s="462"/>
      <c r="C113" s="462"/>
      <c r="D113" s="463"/>
      <c r="E113" s="463"/>
      <c r="F113" s="463"/>
      <c r="G113" s="463"/>
      <c r="H113" s="463"/>
      <c r="I113" s="463"/>
      <c r="J113" s="463"/>
      <c r="K113" s="463"/>
      <c r="L113" s="464"/>
      <c r="M113" s="464"/>
    </row>
    <row r="114" spans="1:13" s="465" customFormat="1" hidden="1" x14ac:dyDescent="0.2">
      <c r="A114" s="462"/>
      <c r="B114" s="462"/>
      <c r="C114" s="462"/>
      <c r="D114" s="463"/>
      <c r="E114" s="463"/>
      <c r="F114" s="463"/>
      <c r="G114" s="463"/>
      <c r="H114" s="463"/>
      <c r="I114" s="463"/>
      <c r="J114" s="463"/>
      <c r="K114" s="463"/>
      <c r="L114" s="464"/>
      <c r="M114" s="464"/>
    </row>
    <row r="115" spans="1:13" s="465" customFormat="1" hidden="1" x14ac:dyDescent="0.2">
      <c r="A115" s="462"/>
      <c r="B115" s="462"/>
      <c r="C115" s="462"/>
      <c r="D115" s="463"/>
      <c r="E115" s="463"/>
      <c r="F115" s="463"/>
      <c r="G115" s="463"/>
      <c r="H115" s="463"/>
      <c r="I115" s="463"/>
      <c r="J115" s="463"/>
      <c r="K115" s="463"/>
      <c r="L115" s="464"/>
      <c r="M115" s="464"/>
    </row>
    <row r="116" spans="1:13" s="465" customFormat="1" hidden="1" x14ac:dyDescent="0.2">
      <c r="A116" s="462"/>
      <c r="B116" s="462"/>
      <c r="C116" s="462"/>
      <c r="D116" s="463"/>
      <c r="E116" s="463"/>
      <c r="F116" s="463"/>
      <c r="G116" s="463"/>
      <c r="H116" s="463"/>
      <c r="I116" s="463"/>
      <c r="J116" s="463"/>
      <c r="K116" s="463"/>
      <c r="L116" s="464"/>
      <c r="M116" s="464"/>
    </row>
    <row r="117" spans="1:13" s="465" customFormat="1" hidden="1" x14ac:dyDescent="0.2">
      <c r="A117" s="462"/>
      <c r="B117" s="462"/>
      <c r="C117" s="462"/>
      <c r="D117" s="463"/>
      <c r="E117" s="463"/>
      <c r="F117" s="463"/>
      <c r="G117" s="463"/>
      <c r="H117" s="463"/>
      <c r="I117" s="463"/>
      <c r="J117" s="463"/>
      <c r="K117" s="463"/>
      <c r="L117" s="464"/>
      <c r="M117" s="464"/>
    </row>
    <row r="118" spans="1:13" s="465" customFormat="1" hidden="1" x14ac:dyDescent="0.2">
      <c r="A118" s="462"/>
      <c r="B118" s="462"/>
      <c r="C118" s="462"/>
      <c r="D118" s="463"/>
      <c r="E118" s="463"/>
      <c r="F118" s="463"/>
      <c r="G118" s="463"/>
      <c r="H118" s="463"/>
      <c r="I118" s="463"/>
      <c r="J118" s="463"/>
      <c r="K118" s="463"/>
      <c r="L118" s="464"/>
      <c r="M118" s="464"/>
    </row>
    <row r="119" spans="1:13" s="465" customFormat="1" hidden="1" x14ac:dyDescent="0.2">
      <c r="A119" s="462"/>
      <c r="B119" s="462"/>
      <c r="C119" s="462"/>
      <c r="D119" s="463"/>
      <c r="E119" s="463"/>
      <c r="F119" s="463"/>
      <c r="G119" s="463"/>
      <c r="H119" s="463"/>
      <c r="I119" s="463"/>
      <c r="J119" s="463"/>
      <c r="K119" s="463"/>
      <c r="L119" s="464"/>
      <c r="M119" s="464"/>
    </row>
    <row r="120" spans="1:13" s="465" customFormat="1" hidden="1" x14ac:dyDescent="0.2">
      <c r="A120" s="462"/>
      <c r="B120" s="462"/>
      <c r="C120" s="462"/>
      <c r="D120" s="463"/>
      <c r="E120" s="463"/>
      <c r="F120" s="463"/>
      <c r="G120" s="463"/>
      <c r="H120" s="463"/>
      <c r="I120" s="463"/>
      <c r="J120" s="463"/>
      <c r="K120" s="463"/>
      <c r="L120" s="464"/>
      <c r="M120" s="464"/>
    </row>
    <row r="121" spans="1:13" s="465" customFormat="1" hidden="1" x14ac:dyDescent="0.2">
      <c r="A121" s="462"/>
      <c r="B121" s="462"/>
      <c r="C121" s="462"/>
      <c r="D121" s="463"/>
      <c r="E121" s="463"/>
      <c r="F121" s="463"/>
      <c r="G121" s="463"/>
      <c r="H121" s="463"/>
      <c r="I121" s="463"/>
      <c r="J121" s="463"/>
      <c r="K121" s="463"/>
      <c r="L121" s="464"/>
      <c r="M121" s="464"/>
    </row>
    <row r="122" spans="1:13" s="465" customFormat="1" hidden="1" x14ac:dyDescent="0.2">
      <c r="A122" s="462"/>
      <c r="B122" s="462"/>
      <c r="C122" s="462"/>
      <c r="D122" s="463"/>
      <c r="E122" s="463"/>
      <c r="F122" s="463"/>
      <c r="G122" s="463"/>
      <c r="H122" s="463"/>
      <c r="I122" s="463"/>
      <c r="J122" s="463"/>
      <c r="K122" s="463"/>
      <c r="L122" s="464"/>
      <c r="M122" s="464"/>
    </row>
    <row r="123" spans="1:13" s="465" customFormat="1" hidden="1" x14ac:dyDescent="0.2">
      <c r="A123" s="462"/>
      <c r="B123" s="462"/>
      <c r="C123" s="462"/>
      <c r="D123" s="463"/>
      <c r="E123" s="463"/>
      <c r="F123" s="463"/>
      <c r="G123" s="463"/>
      <c r="H123" s="463"/>
      <c r="I123" s="463"/>
      <c r="J123" s="463"/>
      <c r="K123" s="463"/>
      <c r="L123" s="464"/>
      <c r="M123" s="464"/>
    </row>
    <row r="124" spans="1:13" s="465" customFormat="1" hidden="1" x14ac:dyDescent="0.2">
      <c r="A124" s="462"/>
      <c r="B124" s="462"/>
      <c r="C124" s="462"/>
      <c r="D124" s="463"/>
      <c r="E124" s="463"/>
      <c r="F124" s="463"/>
      <c r="G124" s="463"/>
      <c r="H124" s="463"/>
      <c r="I124" s="463"/>
      <c r="J124" s="463"/>
      <c r="K124" s="463"/>
      <c r="L124" s="464"/>
      <c r="M124" s="464"/>
    </row>
    <row r="125" spans="1:13" s="465" customFormat="1" hidden="1" x14ac:dyDescent="0.2">
      <c r="A125" s="462"/>
      <c r="B125" s="462"/>
      <c r="C125" s="462"/>
      <c r="D125" s="463"/>
      <c r="E125" s="463"/>
      <c r="F125" s="463"/>
      <c r="G125" s="463"/>
      <c r="H125" s="463"/>
      <c r="I125" s="463"/>
      <c r="J125" s="463"/>
      <c r="K125" s="463"/>
      <c r="L125" s="464"/>
      <c r="M125" s="464"/>
    </row>
    <row r="126" spans="1:13" s="465" customFormat="1" hidden="1" x14ac:dyDescent="0.2">
      <c r="A126" s="462"/>
      <c r="B126" s="462"/>
      <c r="C126" s="462"/>
      <c r="D126" s="463"/>
      <c r="E126" s="463"/>
      <c r="F126" s="463"/>
      <c r="G126" s="463"/>
      <c r="H126" s="463"/>
      <c r="I126" s="463"/>
      <c r="J126" s="463"/>
      <c r="K126" s="463"/>
      <c r="L126" s="464"/>
      <c r="M126" s="464"/>
    </row>
    <row r="127" spans="1:13" s="465" customFormat="1" hidden="1" x14ac:dyDescent="0.2">
      <c r="A127" s="462"/>
      <c r="B127" s="462"/>
      <c r="C127" s="462"/>
      <c r="D127" s="463"/>
      <c r="E127" s="463"/>
      <c r="F127" s="463"/>
      <c r="G127" s="463"/>
      <c r="H127" s="463"/>
      <c r="I127" s="463"/>
      <c r="J127" s="463"/>
      <c r="K127" s="463"/>
      <c r="L127" s="464"/>
      <c r="M127" s="464"/>
    </row>
    <row r="128" spans="1:13" s="465" customFormat="1" hidden="1" x14ac:dyDescent="0.2">
      <c r="A128" s="462"/>
      <c r="B128" s="462"/>
      <c r="C128" s="462"/>
      <c r="D128" s="463"/>
      <c r="E128" s="463"/>
      <c r="F128" s="463"/>
      <c r="G128" s="463"/>
      <c r="H128" s="463"/>
      <c r="I128" s="463"/>
      <c r="J128" s="463"/>
      <c r="K128" s="463"/>
      <c r="L128" s="464"/>
      <c r="M128" s="464"/>
    </row>
    <row r="129" spans="1:13" s="465" customFormat="1" hidden="1" x14ac:dyDescent="0.2">
      <c r="A129" s="462"/>
      <c r="B129" s="462"/>
      <c r="C129" s="462"/>
      <c r="D129" s="463"/>
      <c r="E129" s="463"/>
      <c r="F129" s="463"/>
      <c r="G129" s="463"/>
      <c r="H129" s="463"/>
      <c r="I129" s="463"/>
      <c r="J129" s="463"/>
      <c r="K129" s="463"/>
      <c r="L129" s="464"/>
      <c r="M129" s="464"/>
    </row>
    <row r="130" spans="1:13" s="465" customFormat="1" hidden="1" x14ac:dyDescent="0.2">
      <c r="A130" s="462"/>
      <c r="B130" s="462"/>
      <c r="C130" s="462"/>
      <c r="D130" s="463"/>
      <c r="E130" s="463"/>
      <c r="F130" s="463"/>
      <c r="G130" s="463"/>
      <c r="H130" s="463"/>
      <c r="I130" s="463"/>
      <c r="J130" s="463"/>
      <c r="K130" s="463"/>
      <c r="L130" s="464"/>
      <c r="M130" s="464"/>
    </row>
    <row r="131" spans="1:13" s="465" customFormat="1" hidden="1" x14ac:dyDescent="0.2">
      <c r="A131" s="462"/>
      <c r="B131" s="462"/>
      <c r="C131" s="462"/>
      <c r="D131" s="463"/>
      <c r="E131" s="463"/>
      <c r="F131" s="463"/>
      <c r="G131" s="463"/>
      <c r="H131" s="463"/>
      <c r="I131" s="463"/>
      <c r="J131" s="463"/>
      <c r="K131" s="463"/>
      <c r="L131" s="464"/>
      <c r="M131" s="464"/>
    </row>
    <row r="132" spans="1:13" s="465" customFormat="1" hidden="1" x14ac:dyDescent="0.2">
      <c r="A132" s="462"/>
      <c r="B132" s="462"/>
      <c r="C132" s="462"/>
      <c r="D132" s="463"/>
      <c r="E132" s="463"/>
      <c r="F132" s="463"/>
      <c r="G132" s="463"/>
      <c r="H132" s="463"/>
      <c r="I132" s="463"/>
      <c r="J132" s="463"/>
      <c r="K132" s="463"/>
      <c r="L132" s="464"/>
      <c r="M132" s="464"/>
    </row>
    <row r="133" spans="1:13" s="465" customFormat="1" hidden="1" x14ac:dyDescent="0.2">
      <c r="A133" s="462"/>
      <c r="B133" s="462"/>
      <c r="C133" s="462"/>
      <c r="D133" s="463"/>
      <c r="E133" s="463"/>
      <c r="F133" s="463"/>
      <c r="G133" s="463"/>
      <c r="H133" s="463"/>
      <c r="I133" s="463"/>
      <c r="J133" s="463"/>
      <c r="K133" s="463"/>
      <c r="L133" s="464"/>
      <c r="M133" s="464"/>
    </row>
    <row r="134" spans="1:13" s="465" customFormat="1" hidden="1" x14ac:dyDescent="0.2">
      <c r="A134" s="462"/>
      <c r="B134" s="462"/>
      <c r="C134" s="462"/>
      <c r="D134" s="463"/>
      <c r="E134" s="463"/>
      <c r="F134" s="463"/>
      <c r="G134" s="463"/>
      <c r="H134" s="463"/>
      <c r="I134" s="463"/>
      <c r="J134" s="463"/>
      <c r="K134" s="463"/>
      <c r="L134" s="464"/>
      <c r="M134" s="464"/>
    </row>
    <row r="135" spans="1:13" s="465" customFormat="1" hidden="1" x14ac:dyDescent="0.2">
      <c r="A135" s="462"/>
      <c r="B135" s="462"/>
      <c r="C135" s="462"/>
      <c r="D135" s="463"/>
      <c r="E135" s="463"/>
      <c r="F135" s="463"/>
      <c r="G135" s="463"/>
      <c r="H135" s="463"/>
      <c r="I135" s="463"/>
      <c r="J135" s="463"/>
      <c r="K135" s="463"/>
      <c r="L135" s="464"/>
      <c r="M135" s="464"/>
    </row>
    <row r="136" spans="1:13" s="465" customFormat="1" hidden="1" x14ac:dyDescent="0.2">
      <c r="A136" s="462"/>
      <c r="B136" s="462"/>
      <c r="C136" s="462"/>
      <c r="D136" s="463"/>
      <c r="E136" s="463"/>
      <c r="F136" s="463"/>
      <c r="G136" s="463"/>
      <c r="H136" s="463"/>
      <c r="I136" s="463"/>
      <c r="J136" s="463"/>
      <c r="K136" s="463"/>
      <c r="L136" s="464"/>
      <c r="M136" s="464"/>
    </row>
    <row r="137" spans="1:13" s="465" customFormat="1" hidden="1" x14ac:dyDescent="0.2">
      <c r="A137" s="462"/>
      <c r="B137" s="462"/>
      <c r="C137" s="462"/>
      <c r="D137" s="463"/>
      <c r="E137" s="463"/>
      <c r="F137" s="463"/>
      <c r="G137" s="463"/>
      <c r="H137" s="463"/>
      <c r="I137" s="463"/>
      <c r="J137" s="463"/>
      <c r="K137" s="463"/>
      <c r="L137" s="464"/>
      <c r="M137" s="464"/>
    </row>
    <row r="138" spans="1:13" s="465" customFormat="1" hidden="1" x14ac:dyDescent="0.2">
      <c r="A138" s="462"/>
      <c r="B138" s="462"/>
      <c r="C138" s="462"/>
      <c r="D138" s="463"/>
      <c r="E138" s="463"/>
      <c r="F138" s="463"/>
      <c r="G138" s="463"/>
      <c r="H138" s="463"/>
      <c r="I138" s="463"/>
      <c r="J138" s="463"/>
      <c r="K138" s="463"/>
      <c r="L138" s="464"/>
      <c r="M138" s="464"/>
    </row>
    <row r="139" spans="1:13" s="465" customFormat="1" hidden="1" x14ac:dyDescent="0.2">
      <c r="A139" s="462"/>
      <c r="B139" s="462"/>
      <c r="C139" s="462"/>
      <c r="D139" s="463"/>
      <c r="E139" s="463"/>
      <c r="F139" s="463"/>
      <c r="G139" s="463"/>
      <c r="H139" s="463"/>
      <c r="I139" s="463"/>
      <c r="J139" s="463"/>
      <c r="K139" s="463"/>
      <c r="L139" s="464"/>
      <c r="M139" s="464"/>
    </row>
    <row r="140" spans="1:13" s="465" customFormat="1" hidden="1" x14ac:dyDescent="0.2">
      <c r="A140" s="462"/>
      <c r="B140" s="462"/>
      <c r="C140" s="462"/>
      <c r="D140" s="463"/>
      <c r="E140" s="463"/>
      <c r="F140" s="463"/>
      <c r="G140" s="463"/>
      <c r="H140" s="463"/>
      <c r="I140" s="463"/>
      <c r="J140" s="463"/>
      <c r="K140" s="463"/>
      <c r="L140" s="464"/>
      <c r="M140" s="464"/>
    </row>
    <row r="141" spans="1:13" s="465" customFormat="1" hidden="1" x14ac:dyDescent="0.2">
      <c r="A141" s="462"/>
      <c r="B141" s="462"/>
      <c r="C141" s="462"/>
      <c r="D141" s="463"/>
      <c r="E141" s="463"/>
      <c r="F141" s="463"/>
      <c r="G141" s="463"/>
      <c r="H141" s="463"/>
      <c r="I141" s="463"/>
      <c r="J141" s="463"/>
      <c r="K141" s="463"/>
      <c r="L141" s="464"/>
      <c r="M141" s="464"/>
    </row>
    <row r="142" spans="1:13" s="465" customFormat="1" hidden="1" x14ac:dyDescent="0.2">
      <c r="A142" s="462"/>
      <c r="B142" s="462"/>
      <c r="C142" s="462"/>
      <c r="D142" s="463"/>
      <c r="E142" s="463"/>
      <c r="F142" s="463"/>
      <c r="G142" s="463"/>
      <c r="H142" s="463"/>
      <c r="I142" s="463"/>
      <c r="J142" s="463"/>
      <c r="K142" s="463"/>
      <c r="L142" s="464"/>
      <c r="M142" s="464"/>
    </row>
    <row r="143" spans="1:13" s="465" customFormat="1" hidden="1" x14ac:dyDescent="0.2">
      <c r="A143" s="462"/>
      <c r="B143" s="462"/>
      <c r="C143" s="462"/>
      <c r="D143" s="463"/>
      <c r="E143" s="463"/>
      <c r="F143" s="463"/>
      <c r="G143" s="463"/>
      <c r="H143" s="463"/>
      <c r="I143" s="463"/>
      <c r="J143" s="463"/>
      <c r="K143" s="463"/>
      <c r="L143" s="464"/>
      <c r="M143" s="464"/>
    </row>
    <row r="144" spans="1:13" s="465" customFormat="1" hidden="1" x14ac:dyDescent="0.2">
      <c r="A144" s="462"/>
      <c r="B144" s="462"/>
      <c r="C144" s="462"/>
      <c r="D144" s="463"/>
      <c r="E144" s="463"/>
      <c r="F144" s="463"/>
      <c r="G144" s="463"/>
      <c r="H144" s="463"/>
      <c r="I144" s="463"/>
      <c r="J144" s="463"/>
      <c r="K144" s="463"/>
      <c r="L144" s="464"/>
      <c r="M144" s="464"/>
    </row>
    <row r="145" spans="1:13" s="465" customFormat="1" hidden="1" x14ac:dyDescent="0.2">
      <c r="A145" s="462"/>
      <c r="B145" s="462"/>
      <c r="C145" s="462"/>
      <c r="D145" s="463"/>
      <c r="E145" s="463"/>
      <c r="F145" s="463"/>
      <c r="G145" s="463"/>
      <c r="H145" s="463"/>
      <c r="I145" s="463"/>
      <c r="J145" s="463"/>
      <c r="K145" s="463"/>
      <c r="L145" s="464"/>
      <c r="M145" s="464"/>
    </row>
    <row r="146" spans="1:13" s="465" customFormat="1" hidden="1" x14ac:dyDescent="0.2">
      <c r="A146" s="462"/>
      <c r="B146" s="462"/>
      <c r="C146" s="462"/>
      <c r="D146" s="463"/>
      <c r="E146" s="463"/>
      <c r="F146" s="463"/>
      <c r="G146" s="463"/>
      <c r="H146" s="463"/>
      <c r="I146" s="463"/>
      <c r="J146" s="463"/>
      <c r="K146" s="463"/>
      <c r="L146" s="464"/>
      <c r="M146" s="464"/>
    </row>
    <row r="147" spans="1:13" s="465" customFormat="1" hidden="1" x14ac:dyDescent="0.2">
      <c r="A147" s="462"/>
      <c r="B147" s="462"/>
      <c r="C147" s="462"/>
      <c r="D147" s="463"/>
      <c r="E147" s="463"/>
      <c r="F147" s="463"/>
      <c r="G147" s="463"/>
      <c r="H147" s="463"/>
      <c r="I147" s="463"/>
      <c r="J147" s="463"/>
      <c r="K147" s="463"/>
      <c r="L147" s="464"/>
      <c r="M147" s="464"/>
    </row>
    <row r="148" spans="1:13" s="465" customFormat="1" hidden="1" x14ac:dyDescent="0.2">
      <c r="A148" s="462"/>
      <c r="B148" s="462"/>
      <c r="C148" s="462"/>
      <c r="D148" s="463"/>
      <c r="E148" s="463"/>
      <c r="F148" s="463"/>
      <c r="G148" s="463"/>
      <c r="H148" s="463"/>
      <c r="I148" s="463"/>
      <c r="J148" s="463"/>
      <c r="K148" s="463"/>
      <c r="L148" s="464"/>
      <c r="M148" s="464"/>
    </row>
    <row r="149" spans="1:13" s="465" customFormat="1" hidden="1" x14ac:dyDescent="0.2">
      <c r="A149" s="462"/>
      <c r="B149" s="462"/>
      <c r="C149" s="462"/>
      <c r="D149" s="463"/>
      <c r="E149" s="463"/>
      <c r="F149" s="463"/>
      <c r="G149" s="463"/>
      <c r="H149" s="463"/>
      <c r="I149" s="463"/>
      <c r="J149" s="463"/>
      <c r="K149" s="463"/>
      <c r="L149" s="464"/>
      <c r="M149" s="464"/>
    </row>
    <row r="150" spans="1:13" s="465" customFormat="1" hidden="1" x14ac:dyDescent="0.2">
      <c r="A150" s="462"/>
      <c r="B150" s="462"/>
      <c r="C150" s="462"/>
      <c r="D150" s="463"/>
      <c r="E150" s="463"/>
      <c r="F150" s="463"/>
      <c r="G150" s="463"/>
      <c r="H150" s="463"/>
      <c r="I150" s="463"/>
      <c r="J150" s="463"/>
      <c r="K150" s="463"/>
      <c r="L150" s="464"/>
      <c r="M150" s="464"/>
    </row>
    <row r="151" spans="1:13" s="465" customFormat="1" hidden="1" x14ac:dyDescent="0.2">
      <c r="A151" s="462"/>
      <c r="B151" s="462"/>
      <c r="C151" s="462"/>
      <c r="D151" s="463"/>
      <c r="E151" s="463"/>
      <c r="F151" s="463"/>
      <c r="G151" s="463"/>
      <c r="H151" s="463"/>
      <c r="I151" s="463"/>
      <c r="J151" s="463"/>
      <c r="K151" s="463"/>
      <c r="L151" s="464"/>
      <c r="M151" s="464"/>
    </row>
    <row r="152" spans="1:13" s="465" customFormat="1" hidden="1" x14ac:dyDescent="0.2">
      <c r="A152" s="462"/>
      <c r="B152" s="462"/>
      <c r="C152" s="462"/>
      <c r="D152" s="463"/>
      <c r="E152" s="463"/>
      <c r="F152" s="463"/>
      <c r="G152" s="463"/>
      <c r="H152" s="463"/>
      <c r="I152" s="463"/>
      <c r="J152" s="463"/>
      <c r="K152" s="463"/>
      <c r="L152" s="464"/>
      <c r="M152" s="464"/>
    </row>
    <row r="153" spans="1:13" s="465" customFormat="1" hidden="1" x14ac:dyDescent="0.2">
      <c r="A153" s="462"/>
      <c r="B153" s="462"/>
      <c r="C153" s="462"/>
      <c r="D153" s="463"/>
      <c r="E153" s="463"/>
      <c r="F153" s="463"/>
      <c r="G153" s="463"/>
      <c r="H153" s="463"/>
      <c r="I153" s="463"/>
      <c r="J153" s="463"/>
      <c r="K153" s="463"/>
      <c r="L153" s="464"/>
      <c r="M153" s="464"/>
    </row>
    <row r="154" spans="1:13" s="465" customFormat="1" hidden="1" x14ac:dyDescent="0.2">
      <c r="A154" s="462"/>
      <c r="B154" s="462"/>
      <c r="C154" s="462"/>
      <c r="D154" s="463"/>
      <c r="E154" s="463"/>
      <c r="F154" s="463"/>
      <c r="G154" s="463"/>
      <c r="H154" s="463"/>
      <c r="I154" s="463"/>
      <c r="J154" s="463"/>
      <c r="K154" s="463"/>
      <c r="L154" s="464"/>
      <c r="M154" s="464"/>
    </row>
    <row r="155" spans="1:13" s="465" customFormat="1" hidden="1" x14ac:dyDescent="0.2">
      <c r="A155" s="462"/>
      <c r="B155" s="462"/>
      <c r="C155" s="462"/>
      <c r="D155" s="463"/>
      <c r="E155" s="463"/>
      <c r="F155" s="463"/>
      <c r="G155" s="463"/>
      <c r="H155" s="463"/>
      <c r="I155" s="463"/>
      <c r="J155" s="463"/>
      <c r="K155" s="463"/>
      <c r="L155" s="464"/>
      <c r="M155" s="464"/>
    </row>
    <row r="156" spans="1:13" s="465" customFormat="1" hidden="1" x14ac:dyDescent="0.2">
      <c r="A156" s="462"/>
      <c r="B156" s="462"/>
      <c r="C156" s="462"/>
      <c r="D156" s="463"/>
      <c r="E156" s="463"/>
      <c r="F156" s="463"/>
      <c r="G156" s="463"/>
      <c r="H156" s="463"/>
      <c r="I156" s="463"/>
      <c r="J156" s="463"/>
      <c r="K156" s="463"/>
      <c r="L156" s="464"/>
      <c r="M156" s="464"/>
    </row>
    <row r="157" spans="1:13" s="465" customFormat="1" hidden="1" x14ac:dyDescent="0.2">
      <c r="A157" s="462"/>
      <c r="B157" s="462"/>
      <c r="C157" s="462"/>
      <c r="D157" s="463"/>
      <c r="E157" s="463"/>
      <c r="F157" s="463"/>
      <c r="G157" s="463"/>
      <c r="H157" s="463"/>
      <c r="I157" s="463"/>
      <c r="J157" s="463"/>
      <c r="K157" s="463"/>
      <c r="L157" s="464"/>
      <c r="M157" s="464"/>
    </row>
    <row r="158" spans="1:13" s="465" customFormat="1" hidden="1" x14ac:dyDescent="0.2">
      <c r="A158" s="462"/>
      <c r="B158" s="462"/>
      <c r="C158" s="462"/>
      <c r="D158" s="463"/>
      <c r="E158" s="463"/>
      <c r="F158" s="463"/>
      <c r="G158" s="463"/>
      <c r="H158" s="463"/>
      <c r="I158" s="463"/>
      <c r="J158" s="463"/>
      <c r="K158" s="463"/>
      <c r="L158" s="464"/>
      <c r="M158" s="464"/>
    </row>
    <row r="159" spans="1:13" s="465" customFormat="1" hidden="1" x14ac:dyDescent="0.2">
      <c r="A159" s="462"/>
      <c r="B159" s="462"/>
      <c r="C159" s="462"/>
      <c r="D159" s="463"/>
      <c r="E159" s="463"/>
      <c r="F159" s="463"/>
      <c r="G159" s="463"/>
      <c r="H159" s="463"/>
      <c r="I159" s="463"/>
      <c r="J159" s="463"/>
      <c r="K159" s="463"/>
      <c r="L159" s="464"/>
      <c r="M159" s="464"/>
    </row>
    <row r="160" spans="1:13" s="465" customFormat="1" hidden="1" x14ac:dyDescent="0.2">
      <c r="A160" s="462"/>
      <c r="B160" s="462"/>
      <c r="C160" s="462"/>
      <c r="D160" s="463"/>
      <c r="E160" s="463"/>
      <c r="F160" s="463"/>
      <c r="G160" s="463"/>
      <c r="H160" s="463"/>
      <c r="I160" s="463"/>
      <c r="J160" s="463"/>
      <c r="K160" s="463"/>
      <c r="L160" s="464"/>
      <c r="M160" s="464"/>
    </row>
    <row r="161" spans="1:13" s="465" customFormat="1" hidden="1" x14ac:dyDescent="0.2">
      <c r="A161" s="462"/>
      <c r="B161" s="462"/>
      <c r="C161" s="462"/>
      <c r="D161" s="463"/>
      <c r="E161" s="463"/>
      <c r="F161" s="463"/>
      <c r="G161" s="463"/>
      <c r="H161" s="463"/>
      <c r="I161" s="463"/>
      <c r="J161" s="463"/>
      <c r="K161" s="463"/>
      <c r="L161" s="464"/>
      <c r="M161" s="464"/>
    </row>
    <row r="162" spans="1:13" s="465" customFormat="1" hidden="1" x14ac:dyDescent="0.2">
      <c r="A162" s="462"/>
      <c r="B162" s="462"/>
      <c r="C162" s="462"/>
      <c r="D162" s="463"/>
      <c r="E162" s="463"/>
      <c r="F162" s="463"/>
      <c r="G162" s="463"/>
      <c r="H162" s="463"/>
      <c r="I162" s="463"/>
      <c r="J162" s="463"/>
      <c r="K162" s="463"/>
      <c r="L162" s="464"/>
      <c r="M162" s="464"/>
    </row>
    <row r="163" spans="1:13" s="465" customFormat="1" hidden="1" x14ac:dyDescent="0.2">
      <c r="A163" s="462"/>
      <c r="B163" s="462"/>
      <c r="C163" s="462"/>
      <c r="D163" s="463"/>
      <c r="E163" s="463"/>
      <c r="F163" s="463"/>
      <c r="G163" s="463"/>
      <c r="H163" s="463"/>
      <c r="I163" s="463"/>
      <c r="J163" s="463"/>
      <c r="K163" s="463"/>
      <c r="L163" s="464"/>
      <c r="M163" s="464"/>
    </row>
    <row r="164" spans="1:13" s="465" customFormat="1" hidden="1" x14ac:dyDescent="0.2">
      <c r="A164" s="462"/>
      <c r="B164" s="462"/>
      <c r="C164" s="462"/>
      <c r="D164" s="463"/>
      <c r="E164" s="463"/>
      <c r="F164" s="463"/>
      <c r="G164" s="463"/>
      <c r="H164" s="463"/>
      <c r="I164" s="463"/>
      <c r="J164" s="463"/>
      <c r="K164" s="463"/>
      <c r="L164" s="464"/>
      <c r="M164" s="464"/>
    </row>
    <row r="165" spans="1:13" s="465" customFormat="1" hidden="1" x14ac:dyDescent="0.2">
      <c r="A165" s="462"/>
      <c r="B165" s="462"/>
      <c r="C165" s="462"/>
      <c r="D165" s="463"/>
      <c r="E165" s="463"/>
      <c r="F165" s="463"/>
      <c r="G165" s="463"/>
      <c r="H165" s="463"/>
      <c r="I165" s="463"/>
      <c r="J165" s="463"/>
      <c r="K165" s="463"/>
      <c r="L165" s="464"/>
      <c r="M165" s="464"/>
    </row>
    <row r="166" spans="1:13" s="465" customFormat="1" hidden="1" x14ac:dyDescent="0.2">
      <c r="A166" s="462"/>
      <c r="B166" s="462"/>
      <c r="C166" s="462"/>
      <c r="D166" s="463"/>
      <c r="E166" s="463"/>
      <c r="F166" s="463"/>
      <c r="G166" s="463"/>
      <c r="H166" s="463"/>
      <c r="I166" s="463"/>
      <c r="J166" s="463"/>
      <c r="K166" s="463"/>
      <c r="L166" s="464"/>
      <c r="M166" s="464"/>
    </row>
    <row r="167" spans="1:13" s="465" customFormat="1" hidden="1" x14ac:dyDescent="0.2">
      <c r="A167" s="462"/>
      <c r="B167" s="462"/>
      <c r="C167" s="462"/>
      <c r="D167" s="463"/>
      <c r="E167" s="463"/>
      <c r="F167" s="463"/>
      <c r="G167" s="463"/>
      <c r="H167" s="463"/>
      <c r="I167" s="463"/>
      <c r="J167" s="463"/>
      <c r="K167" s="463"/>
      <c r="L167" s="464"/>
      <c r="M167" s="464"/>
    </row>
    <row r="168" spans="1:13" s="465" customFormat="1" hidden="1" x14ac:dyDescent="0.2">
      <c r="A168" s="462"/>
      <c r="B168" s="462"/>
      <c r="C168" s="462"/>
      <c r="D168" s="463"/>
      <c r="E168" s="463"/>
      <c r="F168" s="463"/>
      <c r="G168" s="463"/>
      <c r="H168" s="463"/>
      <c r="I168" s="463"/>
      <c r="J168" s="463"/>
      <c r="K168" s="463"/>
      <c r="L168" s="464"/>
      <c r="M168" s="464"/>
    </row>
    <row r="169" spans="1:13" s="465" customFormat="1" hidden="1" x14ac:dyDescent="0.2">
      <c r="A169" s="462"/>
      <c r="B169" s="462"/>
      <c r="C169" s="462"/>
      <c r="D169" s="463"/>
      <c r="E169" s="463"/>
      <c r="F169" s="463"/>
      <c r="G169" s="463"/>
      <c r="H169" s="463"/>
      <c r="I169" s="463"/>
      <c r="J169" s="463"/>
      <c r="K169" s="463"/>
      <c r="L169" s="464"/>
      <c r="M169" s="464"/>
    </row>
    <row r="170" spans="1:13" s="465" customFormat="1" hidden="1" x14ac:dyDescent="0.2">
      <c r="A170" s="462"/>
      <c r="B170" s="462"/>
      <c r="C170" s="462"/>
      <c r="D170" s="463"/>
      <c r="E170" s="463"/>
      <c r="F170" s="463"/>
      <c r="G170" s="463"/>
      <c r="H170" s="463"/>
      <c r="I170" s="463"/>
      <c r="J170" s="463"/>
      <c r="K170" s="463"/>
      <c r="L170" s="464"/>
      <c r="M170" s="464"/>
    </row>
    <row r="171" spans="1:13" s="465" customFormat="1" hidden="1" x14ac:dyDescent="0.2">
      <c r="A171" s="462"/>
      <c r="B171" s="462"/>
      <c r="C171" s="462"/>
      <c r="D171" s="463"/>
      <c r="E171" s="463"/>
      <c r="F171" s="463"/>
      <c r="G171" s="463"/>
      <c r="H171" s="463"/>
      <c r="I171" s="463"/>
      <c r="J171" s="463"/>
      <c r="K171" s="463"/>
      <c r="L171" s="464"/>
      <c r="M171" s="464"/>
    </row>
    <row r="172" spans="1:13" s="465" customFormat="1" hidden="1" x14ac:dyDescent="0.2">
      <c r="A172" s="462"/>
      <c r="B172" s="462"/>
      <c r="C172" s="462"/>
      <c r="D172" s="463"/>
      <c r="E172" s="463"/>
      <c r="F172" s="463"/>
      <c r="G172" s="463"/>
      <c r="H172" s="463"/>
      <c r="I172" s="463"/>
      <c r="J172" s="463"/>
      <c r="K172" s="463"/>
      <c r="L172" s="464"/>
      <c r="M172" s="464"/>
    </row>
    <row r="173" spans="1:13" s="465" customFormat="1" hidden="1" x14ac:dyDescent="0.2">
      <c r="A173" s="462"/>
      <c r="B173" s="462"/>
      <c r="C173" s="462"/>
      <c r="D173" s="463"/>
      <c r="E173" s="463"/>
      <c r="F173" s="463"/>
      <c r="G173" s="463"/>
      <c r="H173" s="463"/>
      <c r="I173" s="463"/>
      <c r="J173" s="463"/>
      <c r="K173" s="463"/>
      <c r="L173" s="464"/>
      <c r="M173" s="464"/>
    </row>
    <row r="174" spans="1:13" s="465" customFormat="1" hidden="1" x14ac:dyDescent="0.2">
      <c r="A174" s="462"/>
      <c r="B174" s="462"/>
      <c r="C174" s="462"/>
      <c r="D174" s="463"/>
      <c r="E174" s="463"/>
      <c r="F174" s="463"/>
      <c r="G174" s="463"/>
      <c r="H174" s="463"/>
      <c r="I174" s="463"/>
      <c r="J174" s="463"/>
      <c r="K174" s="463"/>
      <c r="L174" s="464"/>
      <c r="M174" s="464"/>
    </row>
    <row r="175" spans="1:13" s="465" customFormat="1" hidden="1" x14ac:dyDescent="0.2">
      <c r="A175" s="462"/>
      <c r="B175" s="462"/>
      <c r="C175" s="462"/>
      <c r="D175" s="463"/>
      <c r="E175" s="463"/>
      <c r="F175" s="463"/>
      <c r="G175" s="463"/>
      <c r="H175" s="463"/>
      <c r="I175" s="463"/>
      <c r="J175" s="463"/>
      <c r="K175" s="463"/>
      <c r="L175" s="464"/>
      <c r="M175" s="464"/>
    </row>
    <row r="176" spans="1:13" s="465" customFormat="1" hidden="1" x14ac:dyDescent="0.2">
      <c r="A176" s="462"/>
      <c r="B176" s="462"/>
      <c r="C176" s="462"/>
      <c r="D176" s="463"/>
      <c r="E176" s="463"/>
      <c r="F176" s="463"/>
      <c r="G176" s="463"/>
      <c r="H176" s="463"/>
      <c r="I176" s="463"/>
      <c r="J176" s="463"/>
      <c r="K176" s="463"/>
      <c r="L176" s="464"/>
      <c r="M176" s="464"/>
    </row>
    <row r="177" spans="1:13" s="465" customFormat="1" hidden="1" x14ac:dyDescent="0.2">
      <c r="A177" s="462"/>
      <c r="B177" s="462"/>
      <c r="C177" s="462"/>
      <c r="D177" s="463"/>
      <c r="E177" s="463"/>
      <c r="F177" s="463"/>
      <c r="G177" s="463"/>
      <c r="H177" s="463"/>
      <c r="I177" s="463"/>
      <c r="J177" s="463"/>
      <c r="K177" s="463"/>
      <c r="L177" s="464"/>
      <c r="M177" s="464"/>
    </row>
    <row r="178" spans="1:13" s="465" customFormat="1" hidden="1" x14ac:dyDescent="0.2">
      <c r="A178" s="462"/>
      <c r="B178" s="462"/>
      <c r="C178" s="462"/>
      <c r="D178" s="463"/>
      <c r="E178" s="463"/>
      <c r="F178" s="463"/>
      <c r="G178" s="463"/>
      <c r="H178" s="463"/>
      <c r="I178" s="463"/>
      <c r="J178" s="463"/>
      <c r="K178" s="463"/>
      <c r="L178" s="464"/>
      <c r="M178" s="464"/>
    </row>
    <row r="179" spans="1:13" s="465" customFormat="1" hidden="1" x14ac:dyDescent="0.2">
      <c r="A179" s="462"/>
      <c r="B179" s="462"/>
      <c r="C179" s="462"/>
      <c r="D179" s="463"/>
      <c r="E179" s="463"/>
      <c r="F179" s="463"/>
      <c r="G179" s="463"/>
      <c r="H179" s="463"/>
      <c r="I179" s="463"/>
      <c r="J179" s="463"/>
      <c r="K179" s="463"/>
      <c r="L179" s="464"/>
      <c r="M179" s="464"/>
    </row>
    <row r="180" spans="1:13" s="465" customFormat="1" hidden="1" x14ac:dyDescent="0.2">
      <c r="A180" s="462"/>
      <c r="B180" s="462"/>
      <c r="C180" s="462"/>
      <c r="D180" s="463"/>
      <c r="E180" s="463"/>
      <c r="F180" s="463"/>
      <c r="G180" s="463"/>
      <c r="H180" s="463"/>
      <c r="I180" s="463"/>
      <c r="J180" s="463"/>
      <c r="K180" s="463"/>
      <c r="L180" s="464"/>
      <c r="M180" s="464"/>
    </row>
    <row r="181" spans="1:13" s="465" customFormat="1" hidden="1" x14ac:dyDescent="0.2">
      <c r="A181" s="462"/>
      <c r="B181" s="462"/>
      <c r="C181" s="462"/>
      <c r="D181" s="463"/>
      <c r="E181" s="463"/>
      <c r="F181" s="463"/>
      <c r="G181" s="463"/>
      <c r="H181" s="463"/>
      <c r="I181" s="463"/>
      <c r="J181" s="463"/>
      <c r="K181" s="463"/>
      <c r="L181" s="464"/>
      <c r="M181" s="464"/>
    </row>
    <row r="182" spans="1:13" s="465" customFormat="1" hidden="1" x14ac:dyDescent="0.2">
      <c r="A182" s="462"/>
      <c r="B182" s="462"/>
      <c r="C182" s="462"/>
      <c r="D182" s="463"/>
      <c r="E182" s="463"/>
      <c r="F182" s="463"/>
      <c r="G182" s="463"/>
      <c r="H182" s="463"/>
      <c r="I182" s="463"/>
      <c r="J182" s="463"/>
      <c r="K182" s="463"/>
      <c r="L182" s="464"/>
      <c r="M182" s="464"/>
    </row>
    <row r="183" spans="1:13" s="465" customFormat="1" hidden="1" x14ac:dyDescent="0.2">
      <c r="A183" s="462"/>
      <c r="B183" s="462"/>
      <c r="C183" s="462"/>
      <c r="D183" s="463"/>
      <c r="E183" s="463"/>
      <c r="F183" s="463"/>
      <c r="G183" s="463"/>
      <c r="H183" s="463"/>
      <c r="I183" s="463"/>
      <c r="J183" s="463"/>
      <c r="K183" s="463"/>
      <c r="L183" s="464"/>
      <c r="M183" s="464"/>
    </row>
    <row r="184" spans="1:13" s="465" customFormat="1" hidden="1" x14ac:dyDescent="0.2">
      <c r="A184" s="462"/>
      <c r="B184" s="462"/>
      <c r="C184" s="462"/>
      <c r="D184" s="463"/>
      <c r="E184" s="463"/>
      <c r="F184" s="463"/>
      <c r="G184" s="463"/>
      <c r="H184" s="463"/>
      <c r="I184" s="463"/>
      <c r="J184" s="463"/>
      <c r="K184" s="463"/>
      <c r="L184" s="464"/>
      <c r="M184" s="464"/>
    </row>
    <row r="185" spans="1:13" s="465" customFormat="1" hidden="1" x14ac:dyDescent="0.2">
      <c r="A185" s="462"/>
      <c r="B185" s="462"/>
      <c r="C185" s="462"/>
      <c r="D185" s="463"/>
      <c r="E185" s="463"/>
      <c r="F185" s="463"/>
      <c r="G185" s="463"/>
      <c r="H185" s="463"/>
      <c r="I185" s="463"/>
      <c r="J185" s="463"/>
      <c r="K185" s="463"/>
      <c r="L185" s="464"/>
      <c r="M185" s="464"/>
    </row>
    <row r="186" spans="1:13" s="465" customFormat="1" hidden="1" x14ac:dyDescent="0.2">
      <c r="A186" s="462"/>
      <c r="B186" s="462"/>
      <c r="C186" s="462"/>
      <c r="D186" s="463"/>
      <c r="E186" s="463"/>
      <c r="F186" s="463"/>
      <c r="G186" s="463"/>
      <c r="H186" s="463"/>
      <c r="I186" s="463"/>
      <c r="J186" s="463"/>
      <c r="K186" s="463"/>
      <c r="L186" s="464"/>
      <c r="M186" s="464"/>
    </row>
    <row r="187" spans="1:13" s="465" customFormat="1" hidden="1" x14ac:dyDescent="0.2">
      <c r="A187" s="462"/>
      <c r="B187" s="462"/>
      <c r="C187" s="462"/>
      <c r="D187" s="463"/>
      <c r="E187" s="463"/>
      <c r="F187" s="463"/>
      <c r="G187" s="463"/>
      <c r="H187" s="463"/>
      <c r="I187" s="463"/>
      <c r="J187" s="463"/>
      <c r="K187" s="463"/>
      <c r="L187" s="464"/>
      <c r="M187" s="464"/>
    </row>
    <row r="188" spans="1:13" s="465" customFormat="1" hidden="1" x14ac:dyDescent="0.2">
      <c r="A188" s="462"/>
      <c r="B188" s="462"/>
      <c r="C188" s="462"/>
      <c r="D188" s="463"/>
      <c r="E188" s="463"/>
      <c r="F188" s="463"/>
      <c r="G188" s="463"/>
      <c r="H188" s="463"/>
      <c r="I188" s="463"/>
      <c r="J188" s="463"/>
      <c r="K188" s="463"/>
      <c r="L188" s="464"/>
      <c r="M188" s="464"/>
    </row>
    <row r="189" spans="1:13" s="465" customFormat="1" hidden="1" x14ac:dyDescent="0.2">
      <c r="A189" s="462"/>
      <c r="B189" s="462"/>
      <c r="C189" s="462"/>
      <c r="D189" s="463"/>
      <c r="E189" s="463"/>
      <c r="F189" s="463"/>
      <c r="G189" s="463"/>
      <c r="H189" s="463"/>
      <c r="I189" s="463"/>
      <c r="J189" s="463"/>
      <c r="K189" s="463"/>
      <c r="L189" s="464"/>
      <c r="M189" s="464"/>
    </row>
    <row r="190" spans="1:13" s="465" customFormat="1" hidden="1" x14ac:dyDescent="0.2">
      <c r="A190" s="462"/>
      <c r="B190" s="462"/>
      <c r="C190" s="462"/>
      <c r="D190" s="463"/>
      <c r="E190" s="463"/>
      <c r="F190" s="463"/>
      <c r="G190" s="463"/>
      <c r="H190" s="463"/>
      <c r="I190" s="463"/>
      <c r="J190" s="463"/>
      <c r="K190" s="463"/>
      <c r="L190" s="464"/>
      <c r="M190" s="464"/>
    </row>
    <row r="191" spans="1:13" s="465" customFormat="1" hidden="1" x14ac:dyDescent="0.2">
      <c r="A191" s="462"/>
      <c r="B191" s="462"/>
      <c r="C191" s="462"/>
      <c r="D191" s="463"/>
      <c r="E191" s="463"/>
      <c r="F191" s="463"/>
      <c r="G191" s="463"/>
      <c r="H191" s="463"/>
      <c r="I191" s="463"/>
      <c r="J191" s="463"/>
      <c r="K191" s="463"/>
      <c r="L191" s="464"/>
      <c r="M191" s="464"/>
    </row>
    <row r="192" spans="1:13" s="465" customFormat="1" hidden="1" x14ac:dyDescent="0.2">
      <c r="A192" s="462"/>
      <c r="B192" s="462"/>
      <c r="C192" s="462"/>
      <c r="D192" s="463"/>
      <c r="E192" s="463"/>
      <c r="F192" s="463"/>
      <c r="G192" s="463"/>
      <c r="H192" s="463"/>
      <c r="I192" s="463"/>
      <c r="J192" s="463"/>
      <c r="K192" s="463"/>
      <c r="L192" s="464"/>
      <c r="M192" s="464"/>
    </row>
    <row r="193" spans="1:13" s="465" customFormat="1" hidden="1" x14ac:dyDescent="0.2">
      <c r="A193" s="462"/>
      <c r="B193" s="462"/>
      <c r="C193" s="462"/>
      <c r="D193" s="463"/>
      <c r="E193" s="463"/>
      <c r="F193" s="463"/>
      <c r="G193" s="463"/>
      <c r="H193" s="463"/>
      <c r="I193" s="463"/>
      <c r="J193" s="463"/>
      <c r="K193" s="463"/>
      <c r="L193" s="464"/>
      <c r="M193" s="464"/>
    </row>
    <row r="194" spans="1:13" s="465" customFormat="1" hidden="1" x14ac:dyDescent="0.2">
      <c r="A194" s="462"/>
      <c r="B194" s="462"/>
      <c r="C194" s="462"/>
      <c r="D194" s="463"/>
      <c r="E194" s="463"/>
      <c r="F194" s="463"/>
      <c r="G194" s="463"/>
      <c r="H194" s="463"/>
      <c r="I194" s="463"/>
      <c r="J194" s="463"/>
      <c r="K194" s="463"/>
      <c r="L194" s="464"/>
      <c r="M194" s="464"/>
    </row>
    <row r="195" spans="1:13" s="465" customFormat="1" hidden="1" x14ac:dyDescent="0.2">
      <c r="A195" s="462"/>
      <c r="B195" s="462"/>
      <c r="C195" s="462"/>
      <c r="D195" s="463"/>
      <c r="E195" s="463"/>
      <c r="F195" s="463"/>
      <c r="G195" s="463"/>
      <c r="H195" s="463"/>
      <c r="I195" s="463"/>
      <c r="J195" s="463"/>
      <c r="K195" s="463"/>
      <c r="L195" s="464"/>
      <c r="M195" s="464"/>
    </row>
    <row r="196" spans="1:13" s="465" customFormat="1" hidden="1" x14ac:dyDescent="0.2">
      <c r="A196" s="462"/>
      <c r="B196" s="462"/>
      <c r="C196" s="462"/>
      <c r="D196" s="463"/>
      <c r="E196" s="463"/>
      <c r="F196" s="463"/>
      <c r="G196" s="463"/>
      <c r="H196" s="463"/>
      <c r="I196" s="463"/>
      <c r="J196" s="463"/>
      <c r="K196" s="463"/>
      <c r="L196" s="464"/>
      <c r="M196" s="464"/>
    </row>
    <row r="197" spans="1:13" s="465" customFormat="1" hidden="1" x14ac:dyDescent="0.2">
      <c r="A197" s="462"/>
      <c r="B197" s="462"/>
      <c r="C197" s="462"/>
      <c r="D197" s="463"/>
      <c r="E197" s="463"/>
      <c r="F197" s="463"/>
      <c r="G197" s="463"/>
      <c r="H197" s="463"/>
      <c r="I197" s="463"/>
      <c r="J197" s="463"/>
      <c r="K197" s="463"/>
      <c r="L197" s="464"/>
      <c r="M197" s="464"/>
    </row>
    <row r="198" spans="1:13" s="465" customFormat="1" hidden="1" x14ac:dyDescent="0.2">
      <c r="A198" s="462"/>
      <c r="B198" s="462"/>
      <c r="C198" s="462"/>
      <c r="D198" s="463"/>
      <c r="E198" s="463"/>
      <c r="F198" s="463"/>
      <c r="G198" s="463"/>
      <c r="H198" s="463"/>
      <c r="I198" s="463"/>
      <c r="J198" s="463"/>
      <c r="K198" s="463"/>
      <c r="L198" s="464"/>
      <c r="M198" s="464"/>
    </row>
    <row r="199" spans="1:13" s="465" customFormat="1" hidden="1" x14ac:dyDescent="0.2">
      <c r="A199" s="462"/>
      <c r="B199" s="462"/>
      <c r="C199" s="462"/>
      <c r="D199" s="463"/>
      <c r="E199" s="463"/>
      <c r="F199" s="463"/>
      <c r="G199" s="463"/>
      <c r="H199" s="463"/>
      <c r="I199" s="463"/>
      <c r="J199" s="463"/>
      <c r="K199" s="463"/>
      <c r="L199" s="464"/>
      <c r="M199" s="464"/>
    </row>
    <row r="200" spans="1:13" s="465" customFormat="1" hidden="1" x14ac:dyDescent="0.2">
      <c r="A200" s="462"/>
      <c r="B200" s="462"/>
      <c r="C200" s="462"/>
      <c r="D200" s="463"/>
      <c r="E200" s="463"/>
      <c r="F200" s="463"/>
      <c r="G200" s="463"/>
      <c r="H200" s="463"/>
      <c r="I200" s="463"/>
      <c r="J200" s="463"/>
      <c r="K200" s="463"/>
      <c r="L200" s="464"/>
      <c r="M200" s="464"/>
    </row>
    <row r="201" spans="1:13" s="465" customFormat="1" hidden="1" x14ac:dyDescent="0.2">
      <c r="A201" s="462"/>
      <c r="B201" s="462"/>
      <c r="C201" s="462"/>
      <c r="D201" s="463"/>
      <c r="E201" s="463"/>
      <c r="F201" s="463"/>
      <c r="G201" s="463"/>
      <c r="H201" s="463"/>
      <c r="I201" s="463"/>
      <c r="J201" s="463"/>
      <c r="K201" s="463"/>
      <c r="L201" s="464"/>
      <c r="M201" s="464"/>
    </row>
    <row r="202" spans="1:13" s="465" customFormat="1" hidden="1" x14ac:dyDescent="0.2">
      <c r="A202" s="462"/>
      <c r="B202" s="462"/>
      <c r="C202" s="462"/>
      <c r="D202" s="463"/>
      <c r="E202" s="463"/>
      <c r="F202" s="463"/>
      <c r="G202" s="463"/>
      <c r="H202" s="463"/>
      <c r="I202" s="463"/>
      <c r="J202" s="463"/>
      <c r="K202" s="463"/>
      <c r="L202" s="464"/>
      <c r="M202" s="464"/>
    </row>
    <row r="203" spans="1:13" s="465" customFormat="1" hidden="1" x14ac:dyDescent="0.2">
      <c r="A203" s="462"/>
      <c r="B203" s="462"/>
      <c r="C203" s="462"/>
      <c r="D203" s="463"/>
      <c r="E203" s="463"/>
      <c r="F203" s="463"/>
      <c r="G203" s="463"/>
      <c r="H203" s="463"/>
      <c r="I203" s="463"/>
      <c r="J203" s="463"/>
      <c r="K203" s="463"/>
      <c r="L203" s="464"/>
      <c r="M203" s="464"/>
    </row>
    <row r="204" spans="1:13" s="465" customFormat="1" hidden="1" x14ac:dyDescent="0.2">
      <c r="A204" s="462"/>
      <c r="B204" s="462"/>
      <c r="C204" s="462"/>
      <c r="D204" s="463"/>
      <c r="E204" s="463"/>
      <c r="F204" s="463"/>
      <c r="G204" s="463"/>
      <c r="H204" s="463"/>
      <c r="I204" s="463"/>
      <c r="J204" s="463"/>
      <c r="K204" s="463"/>
      <c r="L204" s="464"/>
      <c r="M204" s="464"/>
    </row>
    <row r="205" spans="1:13" s="465" customFormat="1" hidden="1" x14ac:dyDescent="0.2">
      <c r="A205" s="462"/>
      <c r="B205" s="462"/>
      <c r="C205" s="462"/>
      <c r="D205" s="463"/>
      <c r="E205" s="463"/>
      <c r="F205" s="463"/>
      <c r="G205" s="463"/>
      <c r="H205" s="463"/>
      <c r="I205" s="463"/>
      <c r="J205" s="463"/>
      <c r="K205" s="463"/>
      <c r="L205" s="464"/>
      <c r="M205" s="464"/>
    </row>
    <row r="206" spans="1:13" s="465" customFormat="1" hidden="1" x14ac:dyDescent="0.2">
      <c r="A206" s="462"/>
      <c r="B206" s="462"/>
      <c r="C206" s="462"/>
      <c r="D206" s="463"/>
      <c r="E206" s="463"/>
      <c r="F206" s="463"/>
      <c r="G206" s="463"/>
      <c r="H206" s="463"/>
      <c r="I206" s="463"/>
      <c r="J206" s="463"/>
      <c r="K206" s="463"/>
      <c r="L206" s="464"/>
      <c r="M206" s="464"/>
    </row>
    <row r="207" spans="1:13" s="465" customFormat="1" hidden="1" x14ac:dyDescent="0.2">
      <c r="A207" s="462"/>
      <c r="B207" s="462"/>
      <c r="C207" s="462"/>
      <c r="D207" s="463"/>
      <c r="E207" s="463"/>
      <c r="F207" s="463"/>
      <c r="G207" s="463"/>
      <c r="H207" s="463"/>
      <c r="I207" s="463"/>
      <c r="J207" s="463"/>
      <c r="K207" s="463"/>
      <c r="L207" s="464"/>
      <c r="M207" s="464"/>
    </row>
    <row r="208" spans="1:13" s="465" customFormat="1" hidden="1" x14ac:dyDescent="0.2">
      <c r="A208" s="462"/>
      <c r="B208" s="462"/>
      <c r="C208" s="462"/>
      <c r="D208" s="463"/>
      <c r="E208" s="463"/>
      <c r="F208" s="463"/>
      <c r="G208" s="463"/>
      <c r="H208" s="463"/>
      <c r="I208" s="463"/>
      <c r="J208" s="463"/>
      <c r="K208" s="463"/>
      <c r="L208" s="464"/>
      <c r="M208" s="464"/>
    </row>
    <row r="209" spans="1:13" s="465" customFormat="1" hidden="1" x14ac:dyDescent="0.2">
      <c r="A209" s="462"/>
      <c r="B209" s="462"/>
      <c r="C209" s="462"/>
      <c r="D209" s="463"/>
      <c r="E209" s="463"/>
      <c r="F209" s="463"/>
      <c r="G209" s="463"/>
      <c r="H209" s="463"/>
      <c r="I209" s="463"/>
      <c r="J209" s="463"/>
      <c r="K209" s="463"/>
      <c r="L209" s="464"/>
      <c r="M209" s="464"/>
    </row>
    <row r="210" spans="1:13" s="465" customFormat="1" hidden="1" x14ac:dyDescent="0.2">
      <c r="A210" s="462"/>
      <c r="B210" s="462"/>
      <c r="C210" s="462"/>
      <c r="D210" s="463"/>
      <c r="E210" s="463"/>
      <c r="F210" s="463"/>
      <c r="G210" s="463"/>
      <c r="H210" s="463"/>
      <c r="I210" s="463"/>
      <c r="J210" s="463"/>
      <c r="K210" s="463"/>
      <c r="L210" s="464"/>
      <c r="M210" s="464"/>
    </row>
    <row r="211" spans="1:13" s="465" customFormat="1" hidden="1" x14ac:dyDescent="0.2">
      <c r="A211" s="462"/>
      <c r="B211" s="462"/>
      <c r="C211" s="462"/>
      <c r="D211" s="463"/>
      <c r="E211" s="463"/>
      <c r="F211" s="463"/>
      <c r="G211" s="463"/>
      <c r="H211" s="463"/>
      <c r="I211" s="463"/>
      <c r="J211" s="463"/>
      <c r="K211" s="463"/>
      <c r="L211" s="464"/>
      <c r="M211" s="464"/>
    </row>
    <row r="212" spans="1:13" s="465" customFormat="1" hidden="1" x14ac:dyDescent="0.2">
      <c r="A212" s="462"/>
      <c r="B212" s="462"/>
      <c r="C212" s="462"/>
      <c r="D212" s="463"/>
      <c r="E212" s="463"/>
      <c r="F212" s="463"/>
      <c r="G212" s="463"/>
      <c r="H212" s="463"/>
      <c r="I212" s="463"/>
      <c r="J212" s="463"/>
      <c r="K212" s="463"/>
      <c r="L212" s="464"/>
      <c r="M212" s="464"/>
    </row>
    <row r="213" spans="1:13" s="465" customFormat="1" hidden="1" x14ac:dyDescent="0.2">
      <c r="A213" s="462"/>
      <c r="B213" s="462"/>
      <c r="C213" s="462"/>
      <c r="D213" s="463"/>
      <c r="E213" s="463"/>
      <c r="F213" s="463"/>
      <c r="G213" s="463"/>
      <c r="H213" s="463"/>
      <c r="I213" s="463"/>
      <c r="J213" s="463"/>
      <c r="K213" s="463"/>
      <c r="L213" s="464"/>
      <c r="M213" s="464"/>
    </row>
    <row r="214" spans="1:13" s="465" customFormat="1" hidden="1" x14ac:dyDescent="0.2">
      <c r="A214" s="462"/>
      <c r="B214" s="462"/>
      <c r="C214" s="462"/>
      <c r="D214" s="463"/>
      <c r="E214" s="463"/>
      <c r="F214" s="463"/>
      <c r="G214" s="463"/>
      <c r="H214" s="463"/>
      <c r="I214" s="463"/>
      <c r="J214" s="463"/>
      <c r="K214" s="463"/>
      <c r="L214" s="464"/>
      <c r="M214" s="464"/>
    </row>
    <row r="215" spans="1:13" s="465" customFormat="1" hidden="1" x14ac:dyDescent="0.2">
      <c r="A215" s="462"/>
      <c r="B215" s="462"/>
      <c r="C215" s="462"/>
      <c r="D215" s="463"/>
      <c r="E215" s="463"/>
      <c r="F215" s="463"/>
      <c r="G215" s="463"/>
      <c r="H215" s="463"/>
      <c r="I215" s="463"/>
      <c r="J215" s="463"/>
      <c r="K215" s="463"/>
      <c r="L215" s="464"/>
      <c r="M215" s="464"/>
    </row>
    <row r="216" spans="1:13" s="465" customFormat="1" hidden="1" x14ac:dyDescent="0.2">
      <c r="A216" s="462"/>
      <c r="B216" s="462"/>
      <c r="C216" s="462"/>
      <c r="D216" s="463"/>
      <c r="E216" s="463"/>
      <c r="F216" s="463"/>
      <c r="G216" s="463"/>
      <c r="H216" s="463"/>
      <c r="I216" s="463"/>
      <c r="J216" s="463"/>
      <c r="K216" s="463"/>
      <c r="L216" s="464"/>
      <c r="M216" s="464"/>
    </row>
    <row r="217" spans="1:13" s="465" customFormat="1" hidden="1" x14ac:dyDescent="0.2">
      <c r="A217" s="462"/>
      <c r="B217" s="462"/>
      <c r="C217" s="462"/>
      <c r="D217" s="463"/>
      <c r="E217" s="463"/>
      <c r="F217" s="463"/>
      <c r="G217" s="463"/>
      <c r="H217" s="463"/>
      <c r="I217" s="463"/>
      <c r="J217" s="463"/>
      <c r="K217" s="463"/>
      <c r="L217" s="464"/>
      <c r="M217" s="464"/>
    </row>
    <row r="218" spans="1:13" s="465" customFormat="1" hidden="1" x14ac:dyDescent="0.2">
      <c r="A218" s="462"/>
      <c r="B218" s="462"/>
      <c r="C218" s="462"/>
      <c r="D218" s="463"/>
      <c r="E218" s="463"/>
      <c r="F218" s="463"/>
      <c r="G218" s="463"/>
      <c r="H218" s="463"/>
      <c r="I218" s="463"/>
      <c r="J218" s="463"/>
      <c r="K218" s="463"/>
      <c r="L218" s="464"/>
      <c r="M218" s="464"/>
    </row>
    <row r="219" spans="1:13" s="465" customFormat="1" hidden="1" x14ac:dyDescent="0.2">
      <c r="A219" s="462"/>
      <c r="B219" s="462"/>
      <c r="C219" s="462"/>
      <c r="D219" s="463"/>
      <c r="E219" s="463"/>
      <c r="F219" s="463"/>
      <c r="G219" s="463"/>
      <c r="H219" s="463"/>
      <c r="I219" s="463"/>
      <c r="J219" s="463"/>
      <c r="K219" s="463"/>
      <c r="L219" s="464"/>
      <c r="M219" s="464"/>
    </row>
    <row r="220" spans="1:13" s="465" customFormat="1" hidden="1" x14ac:dyDescent="0.2">
      <c r="A220" s="462"/>
      <c r="B220" s="462"/>
      <c r="C220" s="462"/>
      <c r="D220" s="463"/>
      <c r="E220" s="463"/>
      <c r="F220" s="463"/>
      <c r="G220" s="463"/>
      <c r="H220" s="463"/>
      <c r="I220" s="463"/>
      <c r="J220" s="463"/>
      <c r="K220" s="463"/>
      <c r="L220" s="464"/>
      <c r="M220" s="464"/>
    </row>
    <row r="221" spans="1:13" s="465" customFormat="1" hidden="1" x14ac:dyDescent="0.2">
      <c r="A221" s="462"/>
      <c r="B221" s="462"/>
      <c r="C221" s="462"/>
      <c r="D221" s="463"/>
      <c r="E221" s="463"/>
      <c r="F221" s="463"/>
      <c r="G221" s="463"/>
      <c r="H221" s="463"/>
      <c r="I221" s="463"/>
      <c r="J221" s="463"/>
      <c r="K221" s="463"/>
      <c r="L221" s="464"/>
      <c r="M221" s="464"/>
    </row>
    <row r="222" spans="1:13" s="465" customFormat="1" hidden="1" x14ac:dyDescent="0.2">
      <c r="A222" s="462"/>
      <c r="B222" s="462"/>
      <c r="C222" s="462"/>
      <c r="D222" s="463"/>
      <c r="E222" s="463"/>
      <c r="F222" s="463"/>
      <c r="G222" s="463"/>
      <c r="H222" s="463"/>
      <c r="I222" s="463"/>
      <c r="J222" s="463"/>
      <c r="K222" s="463"/>
      <c r="L222" s="464"/>
      <c r="M222" s="464"/>
    </row>
    <row r="223" spans="1:13" s="465" customFormat="1" hidden="1" x14ac:dyDescent="0.2">
      <c r="A223" s="462"/>
      <c r="B223" s="462"/>
      <c r="C223" s="462"/>
      <c r="D223" s="463"/>
      <c r="E223" s="463"/>
      <c r="F223" s="463"/>
      <c r="G223" s="463"/>
      <c r="H223" s="463"/>
      <c r="I223" s="463"/>
      <c r="J223" s="463"/>
      <c r="K223" s="463"/>
      <c r="L223" s="464"/>
      <c r="M223" s="464"/>
    </row>
    <row r="224" spans="1:13" s="465" customFormat="1" hidden="1" x14ac:dyDescent="0.2">
      <c r="A224" s="462"/>
      <c r="B224" s="462"/>
      <c r="C224" s="462"/>
      <c r="D224" s="463"/>
      <c r="E224" s="463"/>
      <c r="F224" s="463"/>
      <c r="G224" s="463"/>
      <c r="H224" s="463"/>
      <c r="I224" s="463"/>
      <c r="J224" s="463"/>
      <c r="K224" s="463"/>
      <c r="L224" s="464"/>
      <c r="M224" s="464"/>
    </row>
    <row r="225" spans="1:13" s="465" customFormat="1" hidden="1" x14ac:dyDescent="0.2">
      <c r="A225" s="462"/>
      <c r="B225" s="462"/>
      <c r="C225" s="462"/>
      <c r="D225" s="463"/>
      <c r="E225" s="463"/>
      <c r="F225" s="463"/>
      <c r="G225" s="463"/>
      <c r="H225" s="463"/>
      <c r="I225" s="463"/>
      <c r="J225" s="463"/>
      <c r="K225" s="463"/>
      <c r="L225" s="464"/>
      <c r="M225" s="464"/>
    </row>
    <row r="226" spans="1:13" s="465" customFormat="1" hidden="1" x14ac:dyDescent="0.2">
      <c r="A226" s="462"/>
      <c r="B226" s="462"/>
      <c r="C226" s="462"/>
      <c r="D226" s="463"/>
      <c r="E226" s="463"/>
      <c r="F226" s="463"/>
      <c r="G226" s="463"/>
      <c r="H226" s="463"/>
      <c r="I226" s="463"/>
      <c r="J226" s="463"/>
      <c r="K226" s="463"/>
      <c r="L226" s="464"/>
      <c r="M226" s="464"/>
    </row>
    <row r="227" spans="1:13" s="465" customFormat="1" hidden="1" x14ac:dyDescent="0.2">
      <c r="A227" s="462"/>
      <c r="B227" s="462"/>
      <c r="C227" s="462"/>
      <c r="D227" s="463"/>
      <c r="E227" s="463"/>
      <c r="F227" s="463"/>
      <c r="G227" s="463"/>
      <c r="H227" s="463"/>
      <c r="I227" s="463"/>
      <c r="J227" s="463"/>
      <c r="K227" s="463"/>
      <c r="L227" s="464"/>
      <c r="M227" s="464"/>
    </row>
    <row r="228" spans="1:13" s="465" customFormat="1" hidden="1" x14ac:dyDescent="0.2">
      <c r="A228" s="462"/>
      <c r="B228" s="462"/>
      <c r="C228" s="462"/>
      <c r="D228" s="463"/>
      <c r="E228" s="463"/>
      <c r="F228" s="463"/>
      <c r="G228" s="463"/>
      <c r="H228" s="463"/>
      <c r="I228" s="463"/>
      <c r="J228" s="463"/>
      <c r="K228" s="463"/>
      <c r="L228" s="464"/>
      <c r="M228" s="464"/>
    </row>
    <row r="229" spans="1:13" s="465" customFormat="1" hidden="1" x14ac:dyDescent="0.2">
      <c r="A229" s="462"/>
      <c r="B229" s="462"/>
      <c r="C229" s="462"/>
      <c r="D229" s="463"/>
      <c r="E229" s="463"/>
      <c r="F229" s="463"/>
      <c r="G229" s="463"/>
      <c r="H229" s="463"/>
      <c r="I229" s="463"/>
      <c r="J229" s="463"/>
      <c r="K229" s="463"/>
      <c r="L229" s="464"/>
      <c r="M229" s="464"/>
    </row>
    <row r="230" spans="1:13" s="465" customFormat="1" hidden="1" x14ac:dyDescent="0.2">
      <c r="A230" s="462"/>
      <c r="B230" s="462"/>
      <c r="C230" s="462"/>
      <c r="D230" s="463"/>
      <c r="E230" s="463"/>
      <c r="F230" s="463"/>
      <c r="G230" s="463"/>
      <c r="H230" s="463"/>
      <c r="I230" s="463"/>
      <c r="J230" s="463"/>
      <c r="K230" s="463"/>
      <c r="L230" s="464"/>
      <c r="M230" s="464"/>
    </row>
    <row r="231" spans="1:13" s="465" customFormat="1" hidden="1" x14ac:dyDescent="0.2">
      <c r="A231" s="462"/>
      <c r="B231" s="462"/>
      <c r="C231" s="462"/>
      <c r="D231" s="463"/>
      <c r="E231" s="463"/>
      <c r="F231" s="463"/>
      <c r="G231" s="463"/>
      <c r="H231" s="463"/>
      <c r="I231" s="463"/>
      <c r="J231" s="463"/>
      <c r="K231" s="463"/>
      <c r="L231" s="464"/>
      <c r="M231" s="464"/>
    </row>
    <row r="232" spans="1:13" s="465" customFormat="1" hidden="1" x14ac:dyDescent="0.2">
      <c r="A232" s="462"/>
      <c r="B232" s="462"/>
      <c r="C232" s="462"/>
      <c r="D232" s="463"/>
      <c r="E232" s="463"/>
      <c r="F232" s="463"/>
      <c r="G232" s="463"/>
      <c r="H232" s="463"/>
      <c r="I232" s="463"/>
      <c r="J232" s="463"/>
      <c r="K232" s="463"/>
      <c r="L232" s="464"/>
      <c r="M232" s="464"/>
    </row>
    <row r="233" spans="1:13" s="465" customFormat="1" hidden="1" x14ac:dyDescent="0.2">
      <c r="A233" s="462"/>
      <c r="B233" s="462"/>
      <c r="C233" s="462"/>
      <c r="D233" s="463"/>
      <c r="E233" s="463"/>
      <c r="F233" s="463"/>
      <c r="G233" s="463"/>
      <c r="H233" s="463"/>
      <c r="I233" s="463"/>
      <c r="J233" s="463"/>
      <c r="K233" s="463"/>
      <c r="L233" s="464"/>
      <c r="M233" s="464"/>
    </row>
    <row r="234" spans="1:13" s="465" customFormat="1" hidden="1" x14ac:dyDescent="0.2">
      <c r="A234" s="462"/>
      <c r="B234" s="462"/>
      <c r="C234" s="462"/>
      <c r="D234" s="463"/>
      <c r="E234" s="463"/>
      <c r="F234" s="463"/>
      <c r="G234" s="463"/>
      <c r="H234" s="463"/>
      <c r="I234" s="463"/>
      <c r="J234" s="463"/>
      <c r="K234" s="463"/>
      <c r="L234" s="464"/>
      <c r="M234" s="464"/>
    </row>
    <row r="235" spans="1:13" s="465" customFormat="1" hidden="1" x14ac:dyDescent="0.2">
      <c r="A235" s="462"/>
      <c r="B235" s="462"/>
      <c r="C235" s="462"/>
      <c r="D235" s="463"/>
      <c r="E235" s="463"/>
      <c r="F235" s="463"/>
      <c r="G235" s="463"/>
      <c r="H235" s="463"/>
      <c r="I235" s="463"/>
      <c r="J235" s="463"/>
      <c r="K235" s="463"/>
      <c r="L235" s="464"/>
      <c r="M235" s="464"/>
    </row>
    <row r="236" spans="1:13" s="465" customFormat="1" hidden="1" x14ac:dyDescent="0.2">
      <c r="A236" s="462"/>
      <c r="B236" s="462"/>
      <c r="C236" s="462"/>
      <c r="D236" s="463"/>
      <c r="E236" s="463"/>
      <c r="F236" s="463"/>
      <c r="G236" s="463"/>
      <c r="H236" s="463"/>
      <c r="I236" s="463"/>
      <c r="J236" s="463"/>
      <c r="K236" s="463"/>
      <c r="L236" s="464"/>
      <c r="M236" s="464"/>
    </row>
    <row r="237" spans="1:13" s="465" customFormat="1" hidden="1" x14ac:dyDescent="0.2">
      <c r="A237" s="462"/>
      <c r="B237" s="462"/>
      <c r="C237" s="462"/>
      <c r="D237" s="463"/>
      <c r="E237" s="463"/>
      <c r="F237" s="463"/>
      <c r="G237" s="463"/>
      <c r="H237" s="463"/>
      <c r="I237" s="463"/>
      <c r="J237" s="463"/>
      <c r="K237" s="463"/>
      <c r="L237" s="464"/>
      <c r="M237" s="464"/>
    </row>
    <row r="238" spans="1:13" s="465" customFormat="1" hidden="1" x14ac:dyDescent="0.2">
      <c r="A238" s="462"/>
      <c r="B238" s="462"/>
      <c r="C238" s="462"/>
      <c r="D238" s="463"/>
      <c r="E238" s="463"/>
      <c r="F238" s="463"/>
      <c r="G238" s="463"/>
      <c r="H238" s="463"/>
      <c r="I238" s="463"/>
      <c r="J238" s="463"/>
      <c r="K238" s="463"/>
      <c r="L238" s="464"/>
      <c r="M238" s="464"/>
    </row>
    <row r="239" spans="1:13" s="465" customFormat="1" hidden="1" x14ac:dyDescent="0.2">
      <c r="A239" s="462"/>
      <c r="B239" s="462"/>
      <c r="C239" s="462"/>
      <c r="D239" s="463"/>
      <c r="E239" s="463"/>
      <c r="F239" s="463"/>
      <c r="G239" s="463"/>
      <c r="H239" s="463"/>
      <c r="I239" s="463"/>
      <c r="J239" s="463"/>
      <c r="K239" s="463"/>
      <c r="L239" s="464"/>
      <c r="M239" s="464"/>
    </row>
    <row r="240" spans="1:13" s="465" customFormat="1" hidden="1" x14ac:dyDescent="0.2">
      <c r="A240" s="462"/>
      <c r="B240" s="462"/>
      <c r="C240" s="462"/>
      <c r="D240" s="463"/>
      <c r="E240" s="463"/>
      <c r="F240" s="463"/>
      <c r="G240" s="463"/>
      <c r="H240" s="463"/>
      <c r="I240" s="463"/>
      <c r="J240" s="463"/>
      <c r="K240" s="463"/>
      <c r="L240" s="464"/>
      <c r="M240" s="464"/>
    </row>
    <row r="241" spans="1:13" s="465" customFormat="1" hidden="1" x14ac:dyDescent="0.2">
      <c r="A241" s="462"/>
      <c r="B241" s="462"/>
      <c r="C241" s="462"/>
      <c r="D241" s="463"/>
      <c r="E241" s="463"/>
      <c r="F241" s="463"/>
      <c r="G241" s="463"/>
      <c r="H241" s="463"/>
      <c r="I241" s="463"/>
      <c r="J241" s="463"/>
      <c r="K241" s="463"/>
      <c r="L241" s="464"/>
      <c r="M241" s="464"/>
    </row>
    <row r="242" spans="1:13" s="465" customFormat="1" hidden="1" x14ac:dyDescent="0.2">
      <c r="A242" s="462"/>
      <c r="B242" s="462"/>
      <c r="C242" s="462"/>
      <c r="D242" s="463"/>
      <c r="E242" s="463"/>
      <c r="F242" s="463"/>
      <c r="G242" s="463"/>
      <c r="H242" s="463"/>
      <c r="I242" s="463"/>
      <c r="J242" s="463"/>
      <c r="K242" s="463"/>
      <c r="L242" s="464"/>
      <c r="M242" s="464"/>
    </row>
    <row r="243" spans="1:13" s="465" customFormat="1" hidden="1" x14ac:dyDescent="0.2">
      <c r="A243" s="462"/>
      <c r="B243" s="462"/>
      <c r="C243" s="462"/>
      <c r="D243" s="463"/>
      <c r="E243" s="463"/>
      <c r="F243" s="463"/>
      <c r="G243" s="463"/>
      <c r="H243" s="463"/>
      <c r="I243" s="463"/>
      <c r="J243" s="463"/>
      <c r="K243" s="463"/>
      <c r="L243" s="464"/>
      <c r="M243" s="464"/>
    </row>
    <row r="244" spans="1:13" s="465" customFormat="1" hidden="1" x14ac:dyDescent="0.2">
      <c r="A244" s="462"/>
      <c r="B244" s="462"/>
      <c r="C244" s="462"/>
      <c r="D244" s="463"/>
      <c r="E244" s="463"/>
      <c r="F244" s="463"/>
      <c r="G244" s="463"/>
      <c r="H244" s="463"/>
      <c r="I244" s="463"/>
      <c r="J244" s="463"/>
      <c r="K244" s="463"/>
      <c r="L244" s="464"/>
      <c r="M244" s="464"/>
    </row>
    <row r="245" spans="1:13" s="465" customFormat="1" hidden="1" x14ac:dyDescent="0.2">
      <c r="A245" s="462"/>
      <c r="B245" s="462"/>
      <c r="C245" s="462"/>
      <c r="D245" s="463"/>
      <c r="E245" s="463"/>
      <c r="F245" s="463"/>
      <c r="G245" s="463"/>
      <c r="H245" s="463"/>
      <c r="I245" s="463"/>
      <c r="J245" s="463"/>
      <c r="K245" s="463"/>
      <c r="L245" s="464"/>
      <c r="M245" s="464"/>
    </row>
    <row r="246" spans="1:13" s="465" customFormat="1" hidden="1" x14ac:dyDescent="0.2">
      <c r="A246" s="462"/>
      <c r="B246" s="462"/>
      <c r="C246" s="462"/>
      <c r="D246" s="463"/>
      <c r="E246" s="463"/>
      <c r="F246" s="463"/>
      <c r="G246" s="463"/>
      <c r="H246" s="463"/>
      <c r="I246" s="463"/>
      <c r="J246" s="463"/>
      <c r="K246" s="463"/>
      <c r="L246" s="464"/>
      <c r="M246" s="464"/>
    </row>
    <row r="247" spans="1:13" s="465" customFormat="1" hidden="1" x14ac:dyDescent="0.2">
      <c r="A247" s="462"/>
      <c r="B247" s="462"/>
      <c r="C247" s="462"/>
      <c r="D247" s="463"/>
      <c r="E247" s="463"/>
      <c r="F247" s="463"/>
      <c r="G247" s="463"/>
      <c r="H247" s="463"/>
      <c r="I247" s="463"/>
      <c r="J247" s="463"/>
      <c r="K247" s="463"/>
      <c r="L247" s="464"/>
      <c r="M247" s="464"/>
    </row>
    <row r="248" spans="1:13" s="465" customFormat="1" hidden="1" x14ac:dyDescent="0.2">
      <c r="A248" s="462"/>
      <c r="B248" s="462"/>
      <c r="C248" s="462"/>
      <c r="D248" s="463"/>
      <c r="E248" s="463"/>
      <c r="F248" s="463"/>
      <c r="G248" s="463"/>
      <c r="H248" s="463"/>
      <c r="I248" s="463"/>
      <c r="J248" s="463"/>
      <c r="K248" s="463"/>
      <c r="L248" s="464"/>
      <c r="M248" s="464"/>
    </row>
    <row r="249" spans="1:13" s="465" customFormat="1" hidden="1" x14ac:dyDescent="0.2">
      <c r="A249" s="462"/>
      <c r="B249" s="462"/>
      <c r="C249" s="462"/>
      <c r="D249" s="463"/>
      <c r="E249" s="463"/>
      <c r="F249" s="463"/>
      <c r="G249" s="463"/>
      <c r="H249" s="463"/>
      <c r="I249" s="463"/>
      <c r="J249" s="463"/>
      <c r="K249" s="463"/>
      <c r="L249" s="464"/>
      <c r="M249" s="464"/>
    </row>
    <row r="250" spans="1:13" s="465" customFormat="1" hidden="1" x14ac:dyDescent="0.2">
      <c r="A250" s="462"/>
      <c r="B250" s="462"/>
      <c r="C250" s="462"/>
      <c r="D250" s="463"/>
      <c r="E250" s="463"/>
      <c r="F250" s="463"/>
      <c r="G250" s="463"/>
      <c r="H250" s="463"/>
      <c r="I250" s="463"/>
      <c r="J250" s="463"/>
      <c r="K250" s="463"/>
      <c r="L250" s="464"/>
      <c r="M250" s="464"/>
    </row>
    <row r="251" spans="1:13" s="465" customFormat="1" hidden="1" x14ac:dyDescent="0.2">
      <c r="A251" s="462"/>
      <c r="B251" s="462"/>
      <c r="C251" s="462"/>
      <c r="D251" s="463"/>
      <c r="E251" s="463"/>
      <c r="F251" s="463"/>
      <c r="G251" s="463"/>
      <c r="H251" s="463"/>
      <c r="I251" s="463"/>
      <c r="J251" s="463"/>
      <c r="K251" s="463"/>
      <c r="L251" s="464"/>
      <c r="M251" s="464"/>
    </row>
    <row r="252" spans="1:13" s="465" customFormat="1" hidden="1" x14ac:dyDescent="0.2">
      <c r="A252" s="462"/>
      <c r="B252" s="462"/>
      <c r="C252" s="462"/>
      <c r="D252" s="463"/>
      <c r="E252" s="463"/>
      <c r="F252" s="463"/>
      <c r="G252" s="463"/>
      <c r="H252" s="463"/>
      <c r="I252" s="463"/>
      <c r="J252" s="463"/>
      <c r="K252" s="463"/>
      <c r="L252" s="464"/>
      <c r="M252" s="464"/>
    </row>
    <row r="253" spans="1:13" s="465" customFormat="1" hidden="1" x14ac:dyDescent="0.2">
      <c r="A253" s="462"/>
      <c r="B253" s="462"/>
      <c r="C253" s="462"/>
      <c r="D253" s="463"/>
      <c r="E253" s="463"/>
      <c r="F253" s="463"/>
      <c r="G253" s="463"/>
      <c r="H253" s="463"/>
      <c r="I253" s="463"/>
      <c r="J253" s="463"/>
      <c r="K253" s="463"/>
      <c r="L253" s="464"/>
      <c r="M253" s="464"/>
    </row>
    <row r="254" spans="1:13" s="465" customFormat="1" hidden="1" x14ac:dyDescent="0.2">
      <c r="A254" s="462"/>
      <c r="B254" s="462"/>
      <c r="C254" s="462"/>
      <c r="D254" s="463"/>
      <c r="E254" s="463"/>
      <c r="F254" s="463"/>
      <c r="G254" s="463"/>
      <c r="H254" s="463"/>
      <c r="I254" s="463"/>
      <c r="J254" s="463"/>
      <c r="K254" s="463"/>
      <c r="L254" s="464"/>
      <c r="M254" s="464"/>
    </row>
    <row r="255" spans="1:13" s="465" customFormat="1" hidden="1" x14ac:dyDescent="0.2">
      <c r="A255" s="462"/>
      <c r="B255" s="462"/>
      <c r="C255" s="462"/>
      <c r="D255" s="463"/>
      <c r="E255" s="463"/>
      <c r="F255" s="463"/>
      <c r="G255" s="463"/>
      <c r="H255" s="463"/>
      <c r="I255" s="463"/>
      <c r="J255" s="463"/>
      <c r="K255" s="463"/>
      <c r="L255" s="464"/>
      <c r="M255" s="464"/>
    </row>
    <row r="256" spans="1:13" s="465" customFormat="1" hidden="1" x14ac:dyDescent="0.2">
      <c r="A256" s="462"/>
      <c r="B256" s="462"/>
      <c r="C256" s="462"/>
      <c r="D256" s="463"/>
      <c r="E256" s="463"/>
      <c r="F256" s="463"/>
      <c r="G256" s="463"/>
      <c r="H256" s="463"/>
      <c r="I256" s="463"/>
      <c r="J256" s="463"/>
      <c r="K256" s="463"/>
      <c r="L256" s="464"/>
      <c r="M256" s="464"/>
    </row>
    <row r="257" spans="1:13" s="465" customFormat="1" hidden="1" x14ac:dyDescent="0.2">
      <c r="A257" s="462"/>
      <c r="B257" s="462"/>
      <c r="C257" s="462"/>
      <c r="D257" s="463"/>
      <c r="E257" s="463"/>
      <c r="F257" s="463"/>
      <c r="G257" s="463"/>
      <c r="H257" s="463"/>
      <c r="I257" s="463"/>
      <c r="J257" s="463"/>
      <c r="K257" s="463"/>
      <c r="L257" s="464"/>
      <c r="M257" s="464"/>
    </row>
    <row r="258" spans="1:13" s="465" customFormat="1" hidden="1" x14ac:dyDescent="0.2">
      <c r="A258" s="462"/>
      <c r="B258" s="462"/>
      <c r="C258" s="462"/>
      <c r="D258" s="463"/>
      <c r="E258" s="463"/>
      <c r="F258" s="463"/>
      <c r="G258" s="463"/>
      <c r="H258" s="463"/>
      <c r="I258" s="463"/>
      <c r="J258" s="463"/>
      <c r="K258" s="463"/>
      <c r="L258" s="464"/>
      <c r="M258" s="464"/>
    </row>
    <row r="259" spans="1:13" s="465" customFormat="1" hidden="1" x14ac:dyDescent="0.2">
      <c r="A259" s="462"/>
      <c r="B259" s="462"/>
      <c r="C259" s="462"/>
      <c r="D259" s="463"/>
      <c r="E259" s="463"/>
      <c r="F259" s="463"/>
      <c r="G259" s="463"/>
      <c r="H259" s="463"/>
      <c r="I259" s="463"/>
      <c r="J259" s="463"/>
      <c r="K259" s="463"/>
      <c r="L259" s="464"/>
      <c r="M259" s="464"/>
    </row>
    <row r="260" spans="1:13" s="465" customFormat="1" hidden="1" x14ac:dyDescent="0.2">
      <c r="A260" s="462"/>
      <c r="B260" s="462"/>
      <c r="C260" s="462"/>
      <c r="D260" s="463"/>
      <c r="E260" s="463"/>
      <c r="F260" s="463"/>
      <c r="G260" s="463"/>
      <c r="H260" s="463"/>
      <c r="I260" s="463"/>
      <c r="J260" s="463"/>
      <c r="K260" s="463"/>
      <c r="L260" s="464"/>
      <c r="M260" s="464"/>
    </row>
    <row r="261" spans="1:13" s="465" customFormat="1" hidden="1" x14ac:dyDescent="0.2">
      <c r="A261" s="462"/>
      <c r="B261" s="462"/>
      <c r="C261" s="462"/>
      <c r="D261" s="463"/>
      <c r="E261" s="463"/>
      <c r="F261" s="463"/>
      <c r="G261" s="463"/>
      <c r="H261" s="463"/>
      <c r="I261" s="463"/>
      <c r="J261" s="463"/>
      <c r="K261" s="463"/>
      <c r="L261" s="464"/>
      <c r="M261" s="464"/>
    </row>
    <row r="262" spans="1:13" s="465" customFormat="1" hidden="1" x14ac:dyDescent="0.2">
      <c r="A262" s="462"/>
      <c r="B262" s="462"/>
      <c r="C262" s="462"/>
      <c r="D262" s="463"/>
      <c r="E262" s="463"/>
      <c r="F262" s="463"/>
      <c r="G262" s="463"/>
      <c r="H262" s="463"/>
      <c r="I262" s="463"/>
      <c r="J262" s="463"/>
      <c r="K262" s="463"/>
      <c r="L262" s="464"/>
      <c r="M262" s="464"/>
    </row>
    <row r="263" spans="1:13" s="465" customFormat="1" hidden="1" x14ac:dyDescent="0.2">
      <c r="A263" s="462"/>
      <c r="B263" s="462"/>
      <c r="C263" s="462"/>
      <c r="D263" s="463"/>
      <c r="E263" s="463"/>
      <c r="F263" s="463"/>
      <c r="G263" s="463"/>
      <c r="H263" s="463"/>
      <c r="I263" s="463"/>
      <c r="J263" s="463"/>
      <c r="K263" s="463"/>
      <c r="L263" s="464"/>
      <c r="M263" s="464"/>
    </row>
    <row r="264" spans="1:13" s="465" customFormat="1" hidden="1" x14ac:dyDescent="0.2">
      <c r="A264" s="462"/>
      <c r="B264" s="462"/>
      <c r="C264" s="462"/>
      <c r="D264" s="463"/>
      <c r="E264" s="463"/>
      <c r="F264" s="463"/>
      <c r="G264" s="463"/>
      <c r="H264" s="463"/>
      <c r="I264" s="463"/>
      <c r="J264" s="463"/>
      <c r="K264" s="463"/>
      <c r="L264" s="464"/>
      <c r="M264" s="464"/>
    </row>
    <row r="265" spans="1:13" s="465" customFormat="1" hidden="1" x14ac:dyDescent="0.2">
      <c r="A265" s="462"/>
      <c r="B265" s="462"/>
      <c r="C265" s="462"/>
      <c r="D265" s="463"/>
      <c r="E265" s="463"/>
      <c r="F265" s="463"/>
      <c r="G265" s="463"/>
      <c r="H265" s="463"/>
      <c r="I265" s="463"/>
      <c r="J265" s="463"/>
      <c r="K265" s="463"/>
      <c r="L265" s="464"/>
      <c r="M265" s="464"/>
    </row>
    <row r="266" spans="1:13" s="465" customFormat="1" hidden="1" x14ac:dyDescent="0.2">
      <c r="A266" s="462"/>
      <c r="B266" s="462"/>
      <c r="C266" s="462"/>
      <c r="D266" s="463"/>
      <c r="E266" s="463"/>
      <c r="F266" s="463"/>
      <c r="G266" s="463"/>
      <c r="H266" s="463"/>
      <c r="I266" s="463"/>
      <c r="J266" s="463"/>
      <c r="K266" s="463"/>
      <c r="L266" s="464"/>
      <c r="M266" s="464"/>
    </row>
    <row r="267" spans="1:13" s="465" customFormat="1" hidden="1" x14ac:dyDescent="0.2">
      <c r="A267" s="462"/>
      <c r="B267" s="462"/>
      <c r="C267" s="462"/>
      <c r="D267" s="463"/>
      <c r="E267" s="463"/>
      <c r="F267" s="463"/>
      <c r="G267" s="463"/>
      <c r="H267" s="463"/>
      <c r="I267" s="463"/>
      <c r="J267" s="463"/>
      <c r="K267" s="463"/>
      <c r="L267" s="464"/>
      <c r="M267" s="464"/>
    </row>
    <row r="268" spans="1:13" s="465" customFormat="1" hidden="1" x14ac:dyDescent="0.2">
      <c r="A268" s="462"/>
      <c r="B268" s="462"/>
      <c r="C268" s="462"/>
      <c r="D268" s="463"/>
      <c r="E268" s="463"/>
      <c r="F268" s="463"/>
      <c r="G268" s="463"/>
      <c r="H268" s="463"/>
      <c r="I268" s="463"/>
      <c r="J268" s="463"/>
      <c r="K268" s="463"/>
      <c r="L268" s="464"/>
      <c r="M268" s="464"/>
    </row>
    <row r="269" spans="1:13" s="465" customFormat="1" hidden="1" x14ac:dyDescent="0.2">
      <c r="A269" s="462"/>
      <c r="B269" s="462"/>
      <c r="C269" s="462"/>
      <c r="D269" s="463"/>
      <c r="E269" s="463"/>
      <c r="F269" s="463"/>
      <c r="G269" s="463"/>
      <c r="H269" s="463"/>
      <c r="I269" s="463"/>
      <c r="J269" s="463"/>
      <c r="K269" s="463"/>
      <c r="L269" s="464"/>
      <c r="M269" s="464"/>
    </row>
    <row r="270" spans="1:13" s="465" customFormat="1" hidden="1" x14ac:dyDescent="0.2">
      <c r="A270" s="462"/>
      <c r="B270" s="462"/>
      <c r="C270" s="462"/>
      <c r="D270" s="463"/>
      <c r="E270" s="463"/>
      <c r="F270" s="463"/>
      <c r="G270" s="463"/>
      <c r="H270" s="463"/>
      <c r="I270" s="463"/>
      <c r="J270" s="463"/>
      <c r="K270" s="463"/>
      <c r="L270" s="464"/>
      <c r="M270" s="464"/>
    </row>
    <row r="271" spans="1:13" s="465" customFormat="1" hidden="1" x14ac:dyDescent="0.2">
      <c r="A271" s="462"/>
      <c r="B271" s="462"/>
      <c r="C271" s="462"/>
      <c r="D271" s="463"/>
      <c r="E271" s="463"/>
      <c r="F271" s="463"/>
      <c r="G271" s="463"/>
      <c r="H271" s="463"/>
      <c r="I271" s="463"/>
      <c r="J271" s="463"/>
      <c r="K271" s="463"/>
      <c r="L271" s="464"/>
      <c r="M271" s="464"/>
    </row>
    <row r="272" spans="1:13" s="465" customFormat="1" hidden="1" x14ac:dyDescent="0.2">
      <c r="A272" s="462"/>
      <c r="B272" s="462"/>
      <c r="C272" s="462"/>
      <c r="D272" s="463"/>
      <c r="E272" s="463"/>
      <c r="F272" s="463"/>
      <c r="G272" s="463"/>
      <c r="H272" s="463"/>
      <c r="I272" s="463"/>
      <c r="J272" s="463"/>
      <c r="K272" s="463"/>
      <c r="L272" s="464"/>
      <c r="M272" s="464"/>
    </row>
    <row r="273" spans="1:13" s="465" customFormat="1" hidden="1" x14ac:dyDescent="0.2">
      <c r="A273" s="462"/>
      <c r="B273" s="462"/>
      <c r="C273" s="462"/>
      <c r="D273" s="463"/>
      <c r="E273" s="463"/>
      <c r="F273" s="463"/>
      <c r="G273" s="463"/>
      <c r="H273" s="463"/>
      <c r="I273" s="463"/>
      <c r="J273" s="463"/>
      <c r="K273" s="463"/>
      <c r="L273" s="464"/>
      <c r="M273" s="464"/>
    </row>
    <row r="274" spans="1:13" s="465" customFormat="1" hidden="1" x14ac:dyDescent="0.2">
      <c r="A274" s="462"/>
      <c r="B274" s="462"/>
      <c r="C274" s="462"/>
      <c r="D274" s="463"/>
      <c r="E274" s="463"/>
      <c r="F274" s="463"/>
      <c r="G274" s="463"/>
      <c r="H274" s="463"/>
      <c r="I274" s="463"/>
      <c r="J274" s="463"/>
      <c r="K274" s="463"/>
      <c r="L274" s="464"/>
      <c r="M274" s="464"/>
    </row>
    <row r="275" spans="1:13" s="465" customFormat="1" hidden="1" x14ac:dyDescent="0.2">
      <c r="A275" s="462"/>
      <c r="B275" s="462"/>
      <c r="C275" s="462"/>
      <c r="D275" s="463"/>
      <c r="E275" s="463"/>
      <c r="F275" s="463"/>
      <c r="G275" s="463"/>
      <c r="H275" s="463"/>
      <c r="I275" s="463"/>
      <c r="J275" s="463"/>
      <c r="K275" s="463"/>
      <c r="L275" s="464"/>
      <c r="M275" s="464"/>
    </row>
    <row r="276" spans="1:13" s="465" customFormat="1" hidden="1" x14ac:dyDescent="0.2">
      <c r="A276" s="462"/>
      <c r="B276" s="462"/>
      <c r="C276" s="462"/>
      <c r="D276" s="463"/>
      <c r="E276" s="463"/>
      <c r="F276" s="463"/>
      <c r="G276" s="463"/>
      <c r="H276" s="463"/>
      <c r="I276" s="463"/>
      <c r="J276" s="463"/>
      <c r="K276" s="463"/>
      <c r="L276" s="464"/>
      <c r="M276" s="464"/>
    </row>
    <row r="277" spans="1:13" s="465" customFormat="1" hidden="1" x14ac:dyDescent="0.2">
      <c r="A277" s="462"/>
      <c r="B277" s="462"/>
      <c r="C277" s="462"/>
      <c r="D277" s="463"/>
      <c r="E277" s="463"/>
      <c r="F277" s="463"/>
      <c r="G277" s="463"/>
      <c r="H277" s="463"/>
      <c r="I277" s="463"/>
      <c r="J277" s="463"/>
      <c r="K277" s="463"/>
      <c r="L277" s="464"/>
      <c r="M277" s="464"/>
    </row>
    <row r="278" spans="1:13" s="465" customFormat="1" hidden="1" x14ac:dyDescent="0.2">
      <c r="A278" s="462"/>
      <c r="B278" s="462"/>
      <c r="C278" s="462"/>
      <c r="D278" s="463"/>
      <c r="E278" s="463"/>
      <c r="F278" s="463"/>
      <c r="G278" s="463"/>
      <c r="H278" s="463"/>
      <c r="I278" s="463"/>
      <c r="J278" s="463"/>
      <c r="K278" s="463"/>
      <c r="L278" s="464"/>
      <c r="M278" s="464"/>
    </row>
    <row r="279" spans="1:13" s="465" customFormat="1" hidden="1" x14ac:dyDescent="0.2">
      <c r="A279" s="462"/>
      <c r="B279" s="462"/>
      <c r="C279" s="462"/>
      <c r="D279" s="463"/>
      <c r="E279" s="463"/>
      <c r="F279" s="463"/>
      <c r="G279" s="463"/>
      <c r="H279" s="463"/>
      <c r="I279" s="463"/>
      <c r="J279" s="463"/>
      <c r="K279" s="463"/>
      <c r="L279" s="464"/>
      <c r="M279" s="464"/>
    </row>
    <row r="280" spans="1:13" s="465" customFormat="1" hidden="1" x14ac:dyDescent="0.2">
      <c r="A280" s="462"/>
      <c r="B280" s="462"/>
      <c r="C280" s="462"/>
      <c r="D280" s="463"/>
      <c r="E280" s="463"/>
      <c r="F280" s="463"/>
      <c r="G280" s="463"/>
      <c r="H280" s="463"/>
      <c r="I280" s="463"/>
      <c r="J280" s="463"/>
      <c r="K280" s="463"/>
      <c r="L280" s="464"/>
      <c r="M280" s="464"/>
    </row>
    <row r="281" spans="1:13" s="465" customFormat="1" hidden="1" x14ac:dyDescent="0.2">
      <c r="A281" s="462"/>
      <c r="B281" s="462"/>
      <c r="C281" s="462"/>
      <c r="D281" s="463"/>
      <c r="E281" s="463"/>
      <c r="F281" s="463"/>
      <c r="G281" s="463"/>
      <c r="H281" s="463"/>
      <c r="I281" s="463"/>
      <c r="J281" s="463"/>
      <c r="K281" s="463"/>
      <c r="L281" s="464"/>
      <c r="M281" s="464"/>
    </row>
    <row r="282" spans="1:13" s="465" customFormat="1" hidden="1" x14ac:dyDescent="0.2">
      <c r="A282" s="462"/>
      <c r="B282" s="462"/>
      <c r="C282" s="462"/>
      <c r="D282" s="463"/>
      <c r="E282" s="463"/>
      <c r="F282" s="463"/>
      <c r="G282" s="463"/>
      <c r="H282" s="463"/>
      <c r="I282" s="463"/>
      <c r="J282" s="463"/>
      <c r="K282" s="463"/>
      <c r="L282" s="464"/>
      <c r="M282" s="464"/>
    </row>
    <row r="283" spans="1:13" s="465" customFormat="1" hidden="1" x14ac:dyDescent="0.2">
      <c r="A283" s="462"/>
      <c r="B283" s="462"/>
      <c r="C283" s="462"/>
      <c r="D283" s="463"/>
      <c r="E283" s="463"/>
      <c r="F283" s="463"/>
      <c r="G283" s="463"/>
      <c r="H283" s="463"/>
      <c r="I283" s="463"/>
      <c r="J283" s="463"/>
      <c r="K283" s="463"/>
      <c r="L283" s="464"/>
      <c r="M283" s="464"/>
    </row>
    <row r="284" spans="1:13" s="465" customFormat="1" hidden="1" x14ac:dyDescent="0.2">
      <c r="A284" s="462"/>
      <c r="B284" s="462"/>
      <c r="C284" s="462"/>
      <c r="D284" s="463"/>
      <c r="E284" s="463"/>
      <c r="F284" s="463"/>
      <c r="G284" s="463"/>
      <c r="H284" s="463"/>
      <c r="I284" s="463"/>
      <c r="J284" s="463"/>
      <c r="K284" s="463"/>
      <c r="L284" s="464"/>
      <c r="M284" s="464"/>
    </row>
    <row r="285" spans="1:13" s="465" customFormat="1" hidden="1" x14ac:dyDescent="0.2">
      <c r="A285" s="462"/>
      <c r="B285" s="462"/>
      <c r="C285" s="462"/>
      <c r="D285" s="463"/>
      <c r="E285" s="463"/>
      <c r="F285" s="463"/>
      <c r="G285" s="463"/>
      <c r="H285" s="463"/>
      <c r="I285" s="463"/>
      <c r="J285" s="463"/>
      <c r="K285" s="463"/>
      <c r="L285" s="464"/>
      <c r="M285" s="464"/>
    </row>
    <row r="286" spans="1:13" s="465" customFormat="1" hidden="1" x14ac:dyDescent="0.2">
      <c r="A286" s="462"/>
      <c r="B286" s="462"/>
      <c r="C286" s="462"/>
      <c r="D286" s="463"/>
      <c r="E286" s="463"/>
      <c r="F286" s="463"/>
      <c r="G286" s="463"/>
      <c r="H286" s="463"/>
      <c r="I286" s="463"/>
      <c r="J286" s="463"/>
      <c r="K286" s="463"/>
      <c r="L286" s="464"/>
      <c r="M286" s="464"/>
    </row>
    <row r="287" spans="1:13" s="465" customFormat="1" hidden="1" x14ac:dyDescent="0.2">
      <c r="A287" s="462"/>
      <c r="B287" s="462"/>
      <c r="C287" s="462"/>
      <c r="D287" s="463"/>
      <c r="E287" s="463"/>
      <c r="F287" s="463"/>
      <c r="G287" s="463"/>
      <c r="H287" s="463"/>
      <c r="I287" s="463"/>
      <c r="J287" s="463"/>
      <c r="K287" s="463"/>
      <c r="L287" s="464"/>
      <c r="M287" s="464"/>
    </row>
    <row r="288" spans="1:13" s="465" customFormat="1" hidden="1" x14ac:dyDescent="0.2">
      <c r="A288" s="462"/>
      <c r="B288" s="462"/>
      <c r="C288" s="462"/>
      <c r="D288" s="463"/>
      <c r="E288" s="463"/>
      <c r="F288" s="463"/>
      <c r="G288" s="463"/>
      <c r="H288" s="463"/>
      <c r="I288" s="463"/>
      <c r="J288" s="463"/>
      <c r="K288" s="463"/>
      <c r="L288" s="464"/>
      <c r="M288" s="464"/>
    </row>
    <row r="289" spans="1:13" s="465" customFormat="1" hidden="1" x14ac:dyDescent="0.2">
      <c r="A289" s="462"/>
      <c r="B289" s="462"/>
      <c r="C289" s="462"/>
      <c r="D289" s="463"/>
      <c r="E289" s="463"/>
      <c r="F289" s="463"/>
      <c r="G289" s="463"/>
      <c r="H289" s="463"/>
      <c r="I289" s="463"/>
      <c r="J289" s="463"/>
      <c r="K289" s="463"/>
      <c r="L289" s="464"/>
      <c r="M289" s="464"/>
    </row>
    <row r="290" spans="1:13" s="465" customFormat="1" hidden="1" x14ac:dyDescent="0.2">
      <c r="A290" s="462"/>
      <c r="B290" s="462"/>
      <c r="C290" s="462"/>
      <c r="D290" s="463"/>
      <c r="E290" s="463"/>
      <c r="F290" s="463"/>
      <c r="G290" s="463"/>
      <c r="H290" s="463"/>
      <c r="I290" s="463"/>
      <c r="J290" s="463"/>
      <c r="K290" s="463"/>
      <c r="L290" s="464"/>
      <c r="M290" s="464"/>
    </row>
    <row r="291" spans="1:13" s="465" customFormat="1" hidden="1" x14ac:dyDescent="0.2">
      <c r="A291" s="462"/>
      <c r="B291" s="462"/>
      <c r="C291" s="462"/>
      <c r="D291" s="463"/>
      <c r="E291" s="463"/>
      <c r="F291" s="463"/>
      <c r="G291" s="463"/>
      <c r="H291" s="463"/>
      <c r="I291" s="463"/>
      <c r="J291" s="463"/>
      <c r="K291" s="463"/>
      <c r="L291" s="464"/>
      <c r="M291" s="464"/>
    </row>
    <row r="292" spans="1:13" s="465" customFormat="1" hidden="1" x14ac:dyDescent="0.2">
      <c r="A292" s="462"/>
      <c r="B292" s="462"/>
      <c r="C292" s="462"/>
      <c r="D292" s="463"/>
      <c r="E292" s="463"/>
      <c r="F292" s="463"/>
      <c r="G292" s="463"/>
      <c r="H292" s="463"/>
      <c r="I292" s="463"/>
      <c r="J292" s="463"/>
      <c r="K292" s="463"/>
      <c r="L292" s="464"/>
      <c r="M292" s="464"/>
    </row>
    <row r="293" spans="1:13" s="465" customFormat="1" hidden="1" x14ac:dyDescent="0.2">
      <c r="A293" s="462"/>
      <c r="B293" s="462"/>
      <c r="C293" s="462"/>
      <c r="D293" s="463"/>
      <c r="E293" s="463"/>
      <c r="F293" s="463"/>
      <c r="G293" s="463"/>
      <c r="H293" s="463"/>
      <c r="I293" s="463"/>
      <c r="J293" s="463"/>
      <c r="K293" s="463"/>
      <c r="L293" s="464"/>
      <c r="M293" s="464"/>
    </row>
    <row r="294" spans="1:13" s="465" customFormat="1" hidden="1" x14ac:dyDescent="0.2">
      <c r="A294" s="462"/>
      <c r="B294" s="462"/>
      <c r="C294" s="462"/>
      <c r="D294" s="463"/>
      <c r="E294" s="463"/>
      <c r="F294" s="463"/>
      <c r="G294" s="463"/>
      <c r="H294" s="463"/>
      <c r="I294" s="463"/>
      <c r="J294" s="463"/>
      <c r="K294" s="463"/>
      <c r="L294" s="464"/>
      <c r="M294" s="464"/>
    </row>
    <row r="295" spans="1:13" s="465" customFormat="1" hidden="1" x14ac:dyDescent="0.2">
      <c r="A295" s="462"/>
      <c r="B295" s="462"/>
      <c r="C295" s="462"/>
      <c r="D295" s="463"/>
      <c r="E295" s="463"/>
      <c r="F295" s="463"/>
      <c r="G295" s="463"/>
      <c r="H295" s="463"/>
      <c r="I295" s="463"/>
      <c r="J295" s="463"/>
      <c r="K295" s="463"/>
      <c r="L295" s="464"/>
      <c r="M295" s="464"/>
    </row>
    <row r="296" spans="1:13" s="465" customFormat="1" hidden="1" x14ac:dyDescent="0.2">
      <c r="A296" s="462"/>
      <c r="B296" s="462"/>
      <c r="C296" s="462"/>
      <c r="D296" s="463"/>
      <c r="E296" s="463"/>
      <c r="F296" s="463"/>
      <c r="G296" s="463"/>
      <c r="H296" s="463"/>
      <c r="I296" s="463"/>
      <c r="J296" s="463"/>
      <c r="K296" s="463"/>
      <c r="L296" s="464"/>
      <c r="M296" s="464"/>
    </row>
    <row r="297" spans="1:13" s="465" customFormat="1" hidden="1" x14ac:dyDescent="0.2">
      <c r="A297" s="462"/>
      <c r="B297" s="462"/>
      <c r="C297" s="462"/>
      <c r="D297" s="463"/>
      <c r="E297" s="463"/>
      <c r="F297" s="463"/>
      <c r="G297" s="463"/>
      <c r="H297" s="463"/>
      <c r="I297" s="463"/>
      <c r="J297" s="463"/>
      <c r="K297" s="463"/>
      <c r="L297" s="464"/>
      <c r="M297" s="464"/>
    </row>
    <row r="298" spans="1:13" s="465" customFormat="1" hidden="1" x14ac:dyDescent="0.2">
      <c r="A298" s="462"/>
      <c r="B298" s="462"/>
      <c r="C298" s="462"/>
      <c r="D298" s="463"/>
      <c r="E298" s="463"/>
      <c r="F298" s="463"/>
      <c r="G298" s="463"/>
      <c r="H298" s="463"/>
      <c r="I298" s="463"/>
      <c r="J298" s="463"/>
      <c r="K298" s="463"/>
      <c r="L298" s="464"/>
      <c r="M298" s="464"/>
    </row>
    <row r="299" spans="1:13" s="465" customFormat="1" hidden="1" x14ac:dyDescent="0.2">
      <c r="A299" s="462"/>
      <c r="B299" s="462"/>
      <c r="C299" s="462"/>
      <c r="D299" s="463"/>
      <c r="E299" s="463"/>
      <c r="F299" s="463"/>
      <c r="G299" s="463"/>
      <c r="H299" s="463"/>
      <c r="I299" s="463"/>
      <c r="J299" s="463"/>
      <c r="K299" s="463"/>
      <c r="L299" s="464"/>
      <c r="M299" s="464"/>
    </row>
    <row r="300" spans="1:13" s="465" customFormat="1" hidden="1" x14ac:dyDescent="0.2">
      <c r="A300" s="462"/>
      <c r="B300" s="462"/>
      <c r="C300" s="462"/>
      <c r="D300" s="463"/>
      <c r="E300" s="463"/>
      <c r="F300" s="463"/>
      <c r="G300" s="463"/>
      <c r="H300" s="463"/>
      <c r="I300" s="463"/>
      <c r="J300" s="463"/>
      <c r="K300" s="463"/>
      <c r="L300" s="464"/>
      <c r="M300" s="464"/>
    </row>
    <row r="301" spans="1:13" s="465" customFormat="1" hidden="1" x14ac:dyDescent="0.2">
      <c r="A301" s="462"/>
      <c r="B301" s="462"/>
      <c r="C301" s="462"/>
      <c r="D301" s="463"/>
      <c r="E301" s="463"/>
      <c r="F301" s="463"/>
      <c r="G301" s="463"/>
      <c r="H301" s="463"/>
      <c r="I301" s="463"/>
      <c r="J301" s="463"/>
      <c r="K301" s="463"/>
      <c r="L301" s="464"/>
      <c r="M301" s="464"/>
    </row>
    <row r="302" spans="1:13" s="465" customFormat="1" hidden="1" x14ac:dyDescent="0.2">
      <c r="A302" s="462"/>
      <c r="B302" s="462"/>
      <c r="C302" s="462"/>
      <c r="D302" s="463"/>
      <c r="E302" s="463"/>
      <c r="F302" s="463"/>
      <c r="G302" s="463"/>
      <c r="H302" s="463"/>
      <c r="I302" s="463"/>
      <c r="J302" s="463"/>
      <c r="K302" s="463"/>
      <c r="L302" s="464"/>
      <c r="M302" s="464"/>
    </row>
    <row r="303" spans="1:13" s="465" customFormat="1" hidden="1" x14ac:dyDescent="0.2">
      <c r="A303" s="462"/>
      <c r="B303" s="462"/>
      <c r="C303" s="462"/>
      <c r="D303" s="463"/>
      <c r="E303" s="463"/>
      <c r="F303" s="463"/>
      <c r="G303" s="463"/>
      <c r="H303" s="463"/>
      <c r="I303" s="463"/>
      <c r="J303" s="463"/>
      <c r="K303" s="463"/>
      <c r="L303" s="464"/>
      <c r="M303" s="464"/>
    </row>
    <row r="304" spans="1:13" s="465" customFormat="1" hidden="1" x14ac:dyDescent="0.2">
      <c r="A304" s="462"/>
      <c r="B304" s="462"/>
      <c r="C304" s="462"/>
      <c r="D304" s="463"/>
      <c r="E304" s="463"/>
      <c r="F304" s="463"/>
      <c r="G304" s="463"/>
      <c r="H304" s="463"/>
      <c r="I304" s="463"/>
      <c r="J304" s="463"/>
      <c r="K304" s="463"/>
      <c r="L304" s="464"/>
      <c r="M304" s="464"/>
    </row>
    <row r="305" spans="1:17" s="465" customFormat="1" hidden="1" x14ac:dyDescent="0.2">
      <c r="A305" s="462"/>
      <c r="B305" s="462"/>
      <c r="C305" s="462"/>
      <c r="D305" s="463"/>
      <c r="E305" s="463"/>
      <c r="F305" s="463"/>
      <c r="G305" s="463"/>
      <c r="H305" s="463"/>
      <c r="I305" s="463"/>
      <c r="J305" s="463"/>
      <c r="K305" s="463"/>
      <c r="L305" s="464"/>
      <c r="M305" s="464"/>
    </row>
    <row r="306" spans="1:17" s="465" customFormat="1" hidden="1" x14ac:dyDescent="0.2">
      <c r="A306" s="462"/>
      <c r="B306" s="462"/>
      <c r="C306" s="462"/>
      <c r="D306" s="463"/>
      <c r="E306" s="463"/>
      <c r="F306" s="463"/>
      <c r="G306" s="463"/>
      <c r="H306" s="463"/>
      <c r="I306" s="463"/>
      <c r="J306" s="463"/>
      <c r="K306" s="463"/>
      <c r="L306" s="464"/>
      <c r="M306" s="464"/>
    </row>
    <row r="307" spans="1:17" s="465" customFormat="1" hidden="1" x14ac:dyDescent="0.2">
      <c r="A307" s="462"/>
      <c r="B307" s="462"/>
      <c r="C307" s="462"/>
      <c r="D307" s="463"/>
      <c r="E307" s="463"/>
      <c r="F307" s="463"/>
      <c r="G307" s="463"/>
      <c r="H307" s="463"/>
      <c r="I307" s="463"/>
      <c r="J307" s="463"/>
      <c r="K307" s="463"/>
      <c r="L307" s="464"/>
      <c r="M307" s="464"/>
    </row>
    <row r="308" spans="1:17" s="465" customFormat="1" hidden="1" x14ac:dyDescent="0.2">
      <c r="A308" s="462"/>
      <c r="B308" s="462"/>
      <c r="C308" s="462"/>
      <c r="D308" s="463"/>
      <c r="E308" s="463"/>
      <c r="F308" s="463"/>
      <c r="G308" s="463"/>
      <c r="H308" s="463"/>
      <c r="I308" s="463"/>
      <c r="J308" s="463"/>
      <c r="K308" s="463"/>
      <c r="L308" s="464"/>
      <c r="M308" s="464"/>
    </row>
    <row r="309" spans="1:17" s="465" customFormat="1" hidden="1" x14ac:dyDescent="0.2">
      <c r="A309" s="462"/>
      <c r="B309" s="462"/>
      <c r="C309" s="462"/>
      <c r="D309" s="463"/>
      <c r="E309" s="463"/>
      <c r="F309" s="463"/>
      <c r="G309" s="463"/>
      <c r="H309" s="463"/>
      <c r="I309" s="463"/>
      <c r="J309" s="463"/>
      <c r="K309" s="463"/>
      <c r="L309" s="464"/>
      <c r="M309" s="464"/>
    </row>
    <row r="310" spans="1:17" x14ac:dyDescent="0.2">
      <c r="A310" s="337">
        <v>310</v>
      </c>
      <c r="B310" s="334">
        <v>24.79</v>
      </c>
      <c r="C310" s="334">
        <v>61.97</v>
      </c>
      <c r="D310" s="334">
        <v>31.62</v>
      </c>
      <c r="E310" s="335">
        <f>'soust.uk.JMK př.č.2'!$M$58+'soust.uk.JMK př.č.2'!$N$58</f>
        <v>30098</v>
      </c>
      <c r="F310" s="335">
        <f>'soust.uk.JMK př.č.2'!$O$58+'soust.uk.JMK př.č.2'!$P$58</f>
        <v>18571</v>
      </c>
      <c r="G310" s="335">
        <f>'soust.uk.JMK př.č.2'!$L$58</f>
        <v>372</v>
      </c>
      <c r="H310" s="336">
        <f t="shared" ref="H310:H373" si="0">SUM(I310,L310,G310)</f>
        <v>29771</v>
      </c>
      <c r="I310" s="336">
        <f>ROUND(1/B310*E310*12+1/D310*F310*12,0)</f>
        <v>21617</v>
      </c>
      <c r="J310" s="336">
        <f t="shared" ref="J310:J373" si="1">SUM(K310,M310,G310)</f>
        <v>17883</v>
      </c>
      <c r="K310" s="336">
        <f>ROUND(1/C310*E310*12+1/D310*F310*12,0)</f>
        <v>12876</v>
      </c>
      <c r="L310" s="336">
        <f>ROUND((I310*36%),0)</f>
        <v>7782</v>
      </c>
      <c r="M310" s="336">
        <f>ROUND((K310*36%),0)</f>
        <v>4635</v>
      </c>
      <c r="Q310" s="411"/>
    </row>
    <row r="311" spans="1:17" x14ac:dyDescent="0.2">
      <c r="A311" s="337">
        <v>311</v>
      </c>
      <c r="B311" s="334">
        <v>24.79</v>
      </c>
      <c r="C311" s="334">
        <v>61.97</v>
      </c>
      <c r="D311" s="334">
        <v>31.62</v>
      </c>
      <c r="E311" s="335">
        <f>'soust.uk.JMK př.č.2'!$M$58+'soust.uk.JMK př.č.2'!$N$58</f>
        <v>30098</v>
      </c>
      <c r="F311" s="335">
        <f>'soust.uk.JMK př.č.2'!$O$58+'soust.uk.JMK př.č.2'!$P$58</f>
        <v>18571</v>
      </c>
      <c r="G311" s="335">
        <f>'soust.uk.JMK př.č.2'!$L$58</f>
        <v>372</v>
      </c>
      <c r="H311" s="336">
        <f t="shared" si="0"/>
        <v>29771</v>
      </c>
      <c r="I311" s="336">
        <f t="shared" ref="I311:I374" si="2">ROUND(1/B311*E311*12+1/D311*F311*12,0)</f>
        <v>21617</v>
      </c>
      <c r="J311" s="336">
        <f t="shared" si="1"/>
        <v>17883</v>
      </c>
      <c r="K311" s="336">
        <f t="shared" ref="K311:K374" si="3">ROUND(1/C311*E311*12+1/D311*F311*12,0)</f>
        <v>12876</v>
      </c>
      <c r="L311" s="336">
        <f t="shared" ref="L311:L374" si="4">ROUND((I311*36%),0)</f>
        <v>7782</v>
      </c>
      <c r="M311" s="336">
        <f t="shared" ref="M311:M374" si="5">ROUND((K311*36%),0)</f>
        <v>4635</v>
      </c>
      <c r="Q311" s="411"/>
    </row>
    <row r="312" spans="1:17" x14ac:dyDescent="0.2">
      <c r="A312" s="337">
        <v>312</v>
      </c>
      <c r="B312" s="334">
        <v>24.79</v>
      </c>
      <c r="C312" s="334">
        <v>61.98</v>
      </c>
      <c r="D312" s="334">
        <v>31.62</v>
      </c>
      <c r="E312" s="335">
        <f>'soust.uk.JMK př.č.2'!$M$58+'soust.uk.JMK př.č.2'!$N$58</f>
        <v>30098</v>
      </c>
      <c r="F312" s="335">
        <f>'soust.uk.JMK př.č.2'!$O$58+'soust.uk.JMK př.č.2'!$P$58</f>
        <v>18571</v>
      </c>
      <c r="G312" s="335">
        <f>'soust.uk.JMK př.č.2'!$L$58</f>
        <v>372</v>
      </c>
      <c r="H312" s="336">
        <f t="shared" si="0"/>
        <v>29771</v>
      </c>
      <c r="I312" s="336">
        <f t="shared" si="2"/>
        <v>21617</v>
      </c>
      <c r="J312" s="336">
        <f t="shared" si="1"/>
        <v>17882</v>
      </c>
      <c r="K312" s="336">
        <f t="shared" si="3"/>
        <v>12875</v>
      </c>
      <c r="L312" s="336">
        <f t="shared" si="4"/>
        <v>7782</v>
      </c>
      <c r="M312" s="336">
        <f t="shared" si="5"/>
        <v>4635</v>
      </c>
      <c r="Q312" s="411"/>
    </row>
    <row r="313" spans="1:17" x14ac:dyDescent="0.2">
      <c r="A313" s="337">
        <v>313</v>
      </c>
      <c r="B313" s="334">
        <v>24.8</v>
      </c>
      <c r="C313" s="334">
        <v>61.99</v>
      </c>
      <c r="D313" s="334">
        <v>31.62</v>
      </c>
      <c r="E313" s="335">
        <f>'soust.uk.JMK př.č.2'!$M$58+'soust.uk.JMK př.č.2'!$N$58</f>
        <v>30098</v>
      </c>
      <c r="F313" s="335">
        <f>'soust.uk.JMK př.č.2'!$O$58+'soust.uk.JMK př.č.2'!$P$58</f>
        <v>18571</v>
      </c>
      <c r="G313" s="335">
        <f>'soust.uk.JMK př.č.2'!$L$58</f>
        <v>372</v>
      </c>
      <c r="H313" s="336">
        <f t="shared" si="0"/>
        <v>29763</v>
      </c>
      <c r="I313" s="336">
        <f t="shared" si="2"/>
        <v>21611</v>
      </c>
      <c r="J313" s="336">
        <f t="shared" si="1"/>
        <v>17881</v>
      </c>
      <c r="K313" s="336">
        <f t="shared" si="3"/>
        <v>12874</v>
      </c>
      <c r="L313" s="336">
        <f t="shared" si="4"/>
        <v>7780</v>
      </c>
      <c r="M313" s="336">
        <f t="shared" si="5"/>
        <v>4635</v>
      </c>
      <c r="Q313" s="411"/>
    </row>
    <row r="314" spans="1:17" x14ac:dyDescent="0.2">
      <c r="A314" s="337">
        <v>314</v>
      </c>
      <c r="B314" s="334">
        <v>24.8</v>
      </c>
      <c r="C314" s="334">
        <v>62</v>
      </c>
      <c r="D314" s="334">
        <v>31.62</v>
      </c>
      <c r="E314" s="335">
        <f>'soust.uk.JMK př.č.2'!$M$58+'soust.uk.JMK př.č.2'!$N$58</f>
        <v>30098</v>
      </c>
      <c r="F314" s="335">
        <f>'soust.uk.JMK př.č.2'!$O$58+'soust.uk.JMK př.č.2'!$P$58</f>
        <v>18571</v>
      </c>
      <c r="G314" s="335">
        <f>'soust.uk.JMK př.č.2'!$L$58</f>
        <v>372</v>
      </c>
      <c r="H314" s="336">
        <f t="shared" si="0"/>
        <v>29763</v>
      </c>
      <c r="I314" s="336">
        <f t="shared" si="2"/>
        <v>21611</v>
      </c>
      <c r="J314" s="336">
        <f t="shared" si="1"/>
        <v>17879</v>
      </c>
      <c r="K314" s="336">
        <f t="shared" si="3"/>
        <v>12873</v>
      </c>
      <c r="L314" s="336">
        <f t="shared" si="4"/>
        <v>7780</v>
      </c>
      <c r="M314" s="336">
        <f t="shared" si="5"/>
        <v>4634</v>
      </c>
      <c r="Q314" s="411"/>
    </row>
    <row r="315" spans="1:17" x14ac:dyDescent="0.2">
      <c r="A315" s="337">
        <v>315</v>
      </c>
      <c r="B315" s="334">
        <v>24.8</v>
      </c>
      <c r="C315" s="334">
        <v>62.01</v>
      </c>
      <c r="D315" s="334">
        <v>31.62</v>
      </c>
      <c r="E315" s="335">
        <f>'soust.uk.JMK př.č.2'!$M$58+'soust.uk.JMK př.č.2'!$N$58</f>
        <v>30098</v>
      </c>
      <c r="F315" s="335">
        <f>'soust.uk.JMK př.č.2'!$O$58+'soust.uk.JMK př.č.2'!$P$58</f>
        <v>18571</v>
      </c>
      <c r="G315" s="335">
        <f>'soust.uk.JMK př.č.2'!$L$58</f>
        <v>372</v>
      </c>
      <c r="H315" s="336">
        <f t="shared" si="0"/>
        <v>29763</v>
      </c>
      <c r="I315" s="336">
        <f t="shared" si="2"/>
        <v>21611</v>
      </c>
      <c r="J315" s="336">
        <f t="shared" si="1"/>
        <v>17878</v>
      </c>
      <c r="K315" s="336">
        <f t="shared" si="3"/>
        <v>12872</v>
      </c>
      <c r="L315" s="336">
        <f t="shared" si="4"/>
        <v>7780</v>
      </c>
      <c r="M315" s="336">
        <f t="shared" si="5"/>
        <v>4634</v>
      </c>
      <c r="Q315" s="411"/>
    </row>
    <row r="316" spans="1:17" x14ac:dyDescent="0.2">
      <c r="A316" s="337">
        <v>316</v>
      </c>
      <c r="B316" s="334">
        <v>24.81</v>
      </c>
      <c r="C316" s="334">
        <v>62.01</v>
      </c>
      <c r="D316" s="334">
        <v>31.62</v>
      </c>
      <c r="E316" s="335">
        <f>'soust.uk.JMK př.č.2'!$M$58+'soust.uk.JMK př.č.2'!$N$58</f>
        <v>30098</v>
      </c>
      <c r="F316" s="335">
        <f>'soust.uk.JMK př.č.2'!$O$58+'soust.uk.JMK př.č.2'!$P$58</f>
        <v>18571</v>
      </c>
      <c r="G316" s="335">
        <f>'soust.uk.JMK př.č.2'!$L$58</f>
        <v>372</v>
      </c>
      <c r="H316" s="336">
        <f t="shared" si="0"/>
        <v>29755</v>
      </c>
      <c r="I316" s="336">
        <f t="shared" si="2"/>
        <v>21605</v>
      </c>
      <c r="J316" s="336">
        <f t="shared" si="1"/>
        <v>17878</v>
      </c>
      <c r="K316" s="336">
        <f t="shared" si="3"/>
        <v>12872</v>
      </c>
      <c r="L316" s="336">
        <f t="shared" si="4"/>
        <v>7778</v>
      </c>
      <c r="M316" s="336">
        <f t="shared" si="5"/>
        <v>4634</v>
      </c>
      <c r="Q316" s="411"/>
    </row>
    <row r="317" spans="1:17" x14ac:dyDescent="0.2">
      <c r="A317" s="337">
        <v>317</v>
      </c>
      <c r="B317" s="334">
        <v>24.81</v>
      </c>
      <c r="C317" s="334">
        <v>62.02</v>
      </c>
      <c r="D317" s="334">
        <v>31.62</v>
      </c>
      <c r="E317" s="335">
        <f>'soust.uk.JMK př.č.2'!$M$58+'soust.uk.JMK př.č.2'!$N$58</f>
        <v>30098</v>
      </c>
      <c r="F317" s="335">
        <f>'soust.uk.JMK př.č.2'!$O$58+'soust.uk.JMK př.č.2'!$P$58</f>
        <v>18571</v>
      </c>
      <c r="G317" s="335">
        <f>'soust.uk.JMK př.č.2'!$L$58</f>
        <v>372</v>
      </c>
      <c r="H317" s="336">
        <f t="shared" si="0"/>
        <v>29755</v>
      </c>
      <c r="I317" s="336">
        <f t="shared" si="2"/>
        <v>21605</v>
      </c>
      <c r="J317" s="336">
        <f t="shared" si="1"/>
        <v>17877</v>
      </c>
      <c r="K317" s="336">
        <f t="shared" si="3"/>
        <v>12871</v>
      </c>
      <c r="L317" s="336">
        <f t="shared" si="4"/>
        <v>7778</v>
      </c>
      <c r="M317" s="336">
        <f t="shared" si="5"/>
        <v>4634</v>
      </c>
      <c r="Q317" s="411"/>
    </row>
    <row r="318" spans="1:17" x14ac:dyDescent="0.2">
      <c r="A318" s="337">
        <v>318</v>
      </c>
      <c r="B318" s="334">
        <v>24.81</v>
      </c>
      <c r="C318" s="334">
        <v>62.03</v>
      </c>
      <c r="D318" s="334">
        <v>31.62</v>
      </c>
      <c r="E318" s="335">
        <f>'soust.uk.JMK př.č.2'!$M$58+'soust.uk.JMK př.č.2'!$N$58</f>
        <v>30098</v>
      </c>
      <c r="F318" s="335">
        <f>'soust.uk.JMK př.č.2'!$O$58+'soust.uk.JMK př.č.2'!$P$58</f>
        <v>18571</v>
      </c>
      <c r="G318" s="335">
        <f>'soust.uk.JMK př.č.2'!$L$58</f>
        <v>372</v>
      </c>
      <c r="H318" s="336">
        <f t="shared" si="0"/>
        <v>29755</v>
      </c>
      <c r="I318" s="336">
        <f t="shared" si="2"/>
        <v>21605</v>
      </c>
      <c r="J318" s="336">
        <f t="shared" si="1"/>
        <v>17875</v>
      </c>
      <c r="K318" s="336">
        <f t="shared" si="3"/>
        <v>12870</v>
      </c>
      <c r="L318" s="336">
        <f t="shared" si="4"/>
        <v>7778</v>
      </c>
      <c r="M318" s="336">
        <f t="shared" si="5"/>
        <v>4633</v>
      </c>
      <c r="Q318" s="411"/>
    </row>
    <row r="319" spans="1:17" x14ac:dyDescent="0.2">
      <c r="A319" s="337">
        <v>319</v>
      </c>
      <c r="B319" s="334">
        <v>24.82</v>
      </c>
      <c r="C319" s="334">
        <v>62.04</v>
      </c>
      <c r="D319" s="334">
        <v>31.62</v>
      </c>
      <c r="E319" s="335">
        <f>'soust.uk.JMK př.č.2'!$M$58+'soust.uk.JMK př.č.2'!$N$58</f>
        <v>30098</v>
      </c>
      <c r="F319" s="335">
        <f>'soust.uk.JMK př.č.2'!$O$58+'soust.uk.JMK př.č.2'!$P$58</f>
        <v>18571</v>
      </c>
      <c r="G319" s="335">
        <f>'soust.uk.JMK př.č.2'!$L$58</f>
        <v>372</v>
      </c>
      <c r="H319" s="336">
        <f t="shared" si="0"/>
        <v>29748</v>
      </c>
      <c r="I319" s="336">
        <f t="shared" si="2"/>
        <v>21600</v>
      </c>
      <c r="J319" s="336">
        <f t="shared" si="1"/>
        <v>17874</v>
      </c>
      <c r="K319" s="336">
        <f t="shared" si="3"/>
        <v>12869</v>
      </c>
      <c r="L319" s="336">
        <f t="shared" si="4"/>
        <v>7776</v>
      </c>
      <c r="M319" s="336">
        <f t="shared" si="5"/>
        <v>4633</v>
      </c>
      <c r="Q319" s="411"/>
    </row>
    <row r="320" spans="1:17" x14ac:dyDescent="0.2">
      <c r="A320" s="337">
        <v>320</v>
      </c>
      <c r="B320" s="334">
        <v>24.82</v>
      </c>
      <c r="C320" s="334">
        <v>62.05</v>
      </c>
      <c r="D320" s="334">
        <v>31.62</v>
      </c>
      <c r="E320" s="335">
        <f>'soust.uk.JMK př.č.2'!$M$58+'soust.uk.JMK př.č.2'!$N$58</f>
        <v>30098</v>
      </c>
      <c r="F320" s="335">
        <f>'soust.uk.JMK př.č.2'!$O$58+'soust.uk.JMK př.č.2'!$P$58</f>
        <v>18571</v>
      </c>
      <c r="G320" s="335">
        <f>'soust.uk.JMK př.č.2'!$L$58</f>
        <v>372</v>
      </c>
      <c r="H320" s="336">
        <f t="shared" si="0"/>
        <v>29748</v>
      </c>
      <c r="I320" s="336">
        <f t="shared" si="2"/>
        <v>21600</v>
      </c>
      <c r="J320" s="336">
        <f t="shared" si="1"/>
        <v>17874</v>
      </c>
      <c r="K320" s="336">
        <f t="shared" si="3"/>
        <v>12869</v>
      </c>
      <c r="L320" s="336">
        <f t="shared" si="4"/>
        <v>7776</v>
      </c>
      <c r="M320" s="336">
        <f t="shared" si="5"/>
        <v>4633</v>
      </c>
      <c r="Q320" s="411"/>
    </row>
    <row r="321" spans="1:17" x14ac:dyDescent="0.2">
      <c r="A321" s="337">
        <v>321</v>
      </c>
      <c r="B321" s="334">
        <v>24.82</v>
      </c>
      <c r="C321" s="334">
        <v>62.05</v>
      </c>
      <c r="D321" s="334">
        <v>31.62</v>
      </c>
      <c r="E321" s="335">
        <f>'soust.uk.JMK př.č.2'!$M$58+'soust.uk.JMK př.č.2'!$N$58</f>
        <v>30098</v>
      </c>
      <c r="F321" s="335">
        <f>'soust.uk.JMK př.č.2'!$O$58+'soust.uk.JMK př.č.2'!$P$58</f>
        <v>18571</v>
      </c>
      <c r="G321" s="335">
        <f>'soust.uk.JMK př.č.2'!$L$58</f>
        <v>372</v>
      </c>
      <c r="H321" s="336">
        <f t="shared" si="0"/>
        <v>29748</v>
      </c>
      <c r="I321" s="336">
        <f t="shared" si="2"/>
        <v>21600</v>
      </c>
      <c r="J321" s="336">
        <f t="shared" si="1"/>
        <v>17874</v>
      </c>
      <c r="K321" s="336">
        <f t="shared" si="3"/>
        <v>12869</v>
      </c>
      <c r="L321" s="336">
        <f t="shared" si="4"/>
        <v>7776</v>
      </c>
      <c r="M321" s="336">
        <f t="shared" si="5"/>
        <v>4633</v>
      </c>
      <c r="Q321" s="411"/>
    </row>
    <row r="322" spans="1:17" x14ac:dyDescent="0.2">
      <c r="A322" s="337">
        <v>322</v>
      </c>
      <c r="B322" s="334">
        <v>24.82</v>
      </c>
      <c r="C322" s="334">
        <v>62.06</v>
      </c>
      <c r="D322" s="334">
        <v>31.62</v>
      </c>
      <c r="E322" s="335">
        <f>'soust.uk.JMK př.č.2'!$M$58+'soust.uk.JMK př.č.2'!$N$58</f>
        <v>30098</v>
      </c>
      <c r="F322" s="335">
        <f>'soust.uk.JMK př.č.2'!$O$58+'soust.uk.JMK př.č.2'!$P$58</f>
        <v>18571</v>
      </c>
      <c r="G322" s="335">
        <f>'soust.uk.JMK př.č.2'!$L$58</f>
        <v>372</v>
      </c>
      <c r="H322" s="336">
        <f t="shared" si="0"/>
        <v>29748</v>
      </c>
      <c r="I322" s="336">
        <f t="shared" si="2"/>
        <v>21600</v>
      </c>
      <c r="J322" s="336">
        <f t="shared" si="1"/>
        <v>17872</v>
      </c>
      <c r="K322" s="336">
        <f t="shared" si="3"/>
        <v>12868</v>
      </c>
      <c r="L322" s="336">
        <f t="shared" si="4"/>
        <v>7776</v>
      </c>
      <c r="M322" s="336">
        <f t="shared" si="5"/>
        <v>4632</v>
      </c>
      <c r="Q322" s="411"/>
    </row>
    <row r="323" spans="1:17" x14ac:dyDescent="0.2">
      <c r="A323" s="337">
        <v>323</v>
      </c>
      <c r="B323" s="334">
        <v>24.83</v>
      </c>
      <c r="C323" s="334">
        <v>62.07</v>
      </c>
      <c r="D323" s="334">
        <v>31.62</v>
      </c>
      <c r="E323" s="335">
        <f>'soust.uk.JMK př.č.2'!$M$58+'soust.uk.JMK př.č.2'!$N$58</f>
        <v>30098</v>
      </c>
      <c r="F323" s="335">
        <f>'soust.uk.JMK př.č.2'!$O$58+'soust.uk.JMK př.č.2'!$P$58</f>
        <v>18571</v>
      </c>
      <c r="G323" s="335">
        <f>'soust.uk.JMK př.č.2'!$L$58</f>
        <v>372</v>
      </c>
      <c r="H323" s="336">
        <f t="shared" si="0"/>
        <v>29740</v>
      </c>
      <c r="I323" s="336">
        <f t="shared" si="2"/>
        <v>21594</v>
      </c>
      <c r="J323" s="336">
        <f t="shared" si="1"/>
        <v>17871</v>
      </c>
      <c r="K323" s="336">
        <f t="shared" si="3"/>
        <v>12867</v>
      </c>
      <c r="L323" s="336">
        <f t="shared" si="4"/>
        <v>7774</v>
      </c>
      <c r="M323" s="336">
        <f t="shared" si="5"/>
        <v>4632</v>
      </c>
      <c r="Q323" s="411"/>
    </row>
    <row r="324" spans="1:17" x14ac:dyDescent="0.2">
      <c r="A324" s="337">
        <v>324</v>
      </c>
      <c r="B324" s="334">
        <v>24.83</v>
      </c>
      <c r="C324" s="334">
        <v>62.08</v>
      </c>
      <c r="D324" s="334">
        <v>31.62</v>
      </c>
      <c r="E324" s="335">
        <f>'soust.uk.JMK př.č.2'!$M$58+'soust.uk.JMK př.č.2'!$N$58</f>
        <v>30098</v>
      </c>
      <c r="F324" s="335">
        <f>'soust.uk.JMK př.č.2'!$O$58+'soust.uk.JMK př.č.2'!$P$58</f>
        <v>18571</v>
      </c>
      <c r="G324" s="335">
        <f>'soust.uk.JMK př.č.2'!$L$58</f>
        <v>372</v>
      </c>
      <c r="H324" s="336">
        <f t="shared" si="0"/>
        <v>29740</v>
      </c>
      <c r="I324" s="336">
        <f t="shared" si="2"/>
        <v>21594</v>
      </c>
      <c r="J324" s="336">
        <f t="shared" si="1"/>
        <v>17870</v>
      </c>
      <c r="K324" s="336">
        <f t="shared" si="3"/>
        <v>12866</v>
      </c>
      <c r="L324" s="336">
        <f t="shared" si="4"/>
        <v>7774</v>
      </c>
      <c r="M324" s="336">
        <f t="shared" si="5"/>
        <v>4632</v>
      </c>
      <c r="Q324" s="411"/>
    </row>
    <row r="325" spans="1:17" x14ac:dyDescent="0.2">
      <c r="A325" s="337">
        <v>325</v>
      </c>
      <c r="B325" s="334">
        <v>24.83</v>
      </c>
      <c r="C325" s="334">
        <v>62.08</v>
      </c>
      <c r="D325" s="334">
        <v>31.62</v>
      </c>
      <c r="E325" s="335">
        <f>'soust.uk.JMK př.č.2'!$M$58+'soust.uk.JMK př.č.2'!$N$58</f>
        <v>30098</v>
      </c>
      <c r="F325" s="335">
        <f>'soust.uk.JMK př.č.2'!$O$58+'soust.uk.JMK př.č.2'!$P$58</f>
        <v>18571</v>
      </c>
      <c r="G325" s="335">
        <f>'soust.uk.JMK př.č.2'!$L$58</f>
        <v>372</v>
      </c>
      <c r="H325" s="336">
        <f t="shared" si="0"/>
        <v>29740</v>
      </c>
      <c r="I325" s="336">
        <f t="shared" si="2"/>
        <v>21594</v>
      </c>
      <c r="J325" s="336">
        <f t="shared" si="1"/>
        <v>17870</v>
      </c>
      <c r="K325" s="336">
        <f t="shared" si="3"/>
        <v>12866</v>
      </c>
      <c r="L325" s="336">
        <f t="shared" si="4"/>
        <v>7774</v>
      </c>
      <c r="M325" s="336">
        <f t="shared" si="5"/>
        <v>4632</v>
      </c>
      <c r="Q325" s="411"/>
    </row>
    <row r="326" spans="1:17" x14ac:dyDescent="0.2">
      <c r="A326" s="337">
        <v>326</v>
      </c>
      <c r="B326" s="334">
        <v>24.84</v>
      </c>
      <c r="C326" s="334">
        <v>62.09</v>
      </c>
      <c r="D326" s="334">
        <v>31.62</v>
      </c>
      <c r="E326" s="335">
        <f>'soust.uk.JMK př.č.2'!$M$58+'soust.uk.JMK př.č.2'!$N$58</f>
        <v>30098</v>
      </c>
      <c r="F326" s="335">
        <f>'soust.uk.JMK př.č.2'!$O$58+'soust.uk.JMK př.č.2'!$P$58</f>
        <v>18571</v>
      </c>
      <c r="G326" s="335">
        <f>'soust.uk.JMK př.č.2'!$L$58</f>
        <v>372</v>
      </c>
      <c r="H326" s="336">
        <f t="shared" si="0"/>
        <v>29732</v>
      </c>
      <c r="I326" s="336">
        <f t="shared" si="2"/>
        <v>21588</v>
      </c>
      <c r="J326" s="336">
        <f t="shared" si="1"/>
        <v>17868</v>
      </c>
      <c r="K326" s="336">
        <f t="shared" si="3"/>
        <v>12865</v>
      </c>
      <c r="L326" s="336">
        <f t="shared" si="4"/>
        <v>7772</v>
      </c>
      <c r="M326" s="336">
        <f t="shared" si="5"/>
        <v>4631</v>
      </c>
      <c r="Q326" s="411"/>
    </row>
    <row r="327" spans="1:17" x14ac:dyDescent="0.2">
      <c r="A327" s="337">
        <v>327</v>
      </c>
      <c r="B327" s="334">
        <v>24.84</v>
      </c>
      <c r="C327" s="334">
        <v>62.1</v>
      </c>
      <c r="D327" s="334">
        <v>31.62</v>
      </c>
      <c r="E327" s="335">
        <f>'soust.uk.JMK př.č.2'!$M$58+'soust.uk.JMK př.č.2'!$N$58</f>
        <v>30098</v>
      </c>
      <c r="F327" s="335">
        <f>'soust.uk.JMK př.č.2'!$O$58+'soust.uk.JMK př.č.2'!$P$58</f>
        <v>18571</v>
      </c>
      <c r="G327" s="335">
        <f>'soust.uk.JMK př.č.2'!$L$58</f>
        <v>372</v>
      </c>
      <c r="H327" s="336">
        <f t="shared" si="0"/>
        <v>29732</v>
      </c>
      <c r="I327" s="336">
        <f t="shared" si="2"/>
        <v>21588</v>
      </c>
      <c r="J327" s="336">
        <f t="shared" si="1"/>
        <v>17867</v>
      </c>
      <c r="K327" s="336">
        <f t="shared" si="3"/>
        <v>12864</v>
      </c>
      <c r="L327" s="336">
        <f t="shared" si="4"/>
        <v>7772</v>
      </c>
      <c r="M327" s="336">
        <f t="shared" si="5"/>
        <v>4631</v>
      </c>
      <c r="Q327" s="411"/>
    </row>
    <row r="328" spans="1:17" x14ac:dyDescent="0.2">
      <c r="A328" s="337">
        <v>328</v>
      </c>
      <c r="B328" s="334">
        <v>24.84</v>
      </c>
      <c r="C328" s="334">
        <v>62.11</v>
      </c>
      <c r="D328" s="334">
        <v>31.62</v>
      </c>
      <c r="E328" s="335">
        <f>'soust.uk.JMK př.č.2'!$M$58+'soust.uk.JMK př.č.2'!$N$58</f>
        <v>30098</v>
      </c>
      <c r="F328" s="335">
        <f>'soust.uk.JMK př.č.2'!$O$58+'soust.uk.JMK př.č.2'!$P$58</f>
        <v>18571</v>
      </c>
      <c r="G328" s="335">
        <f>'soust.uk.JMK př.č.2'!$L$58</f>
        <v>372</v>
      </c>
      <c r="H328" s="336">
        <f t="shared" si="0"/>
        <v>29732</v>
      </c>
      <c r="I328" s="336">
        <f t="shared" si="2"/>
        <v>21588</v>
      </c>
      <c r="J328" s="336">
        <f t="shared" si="1"/>
        <v>17866</v>
      </c>
      <c r="K328" s="336">
        <f t="shared" si="3"/>
        <v>12863</v>
      </c>
      <c r="L328" s="336">
        <f t="shared" si="4"/>
        <v>7772</v>
      </c>
      <c r="M328" s="336">
        <f t="shared" si="5"/>
        <v>4631</v>
      </c>
      <c r="Q328" s="411"/>
    </row>
    <row r="329" spans="1:17" x14ac:dyDescent="0.2">
      <c r="A329" s="337">
        <v>329</v>
      </c>
      <c r="B329" s="334">
        <v>24.85</v>
      </c>
      <c r="C329" s="334">
        <v>62.12</v>
      </c>
      <c r="D329" s="334">
        <v>31.62</v>
      </c>
      <c r="E329" s="335">
        <f>'soust.uk.JMK př.č.2'!$M$58+'soust.uk.JMK př.č.2'!$N$58</f>
        <v>30098</v>
      </c>
      <c r="F329" s="335">
        <f>'soust.uk.JMK př.č.2'!$O$58+'soust.uk.JMK př.č.2'!$P$58</f>
        <v>18571</v>
      </c>
      <c r="G329" s="335">
        <f>'soust.uk.JMK př.č.2'!$L$58</f>
        <v>372</v>
      </c>
      <c r="H329" s="336">
        <f t="shared" si="0"/>
        <v>29724</v>
      </c>
      <c r="I329" s="336">
        <f t="shared" si="2"/>
        <v>21582</v>
      </c>
      <c r="J329" s="336">
        <f t="shared" si="1"/>
        <v>17864</v>
      </c>
      <c r="K329" s="336">
        <f t="shared" si="3"/>
        <v>12862</v>
      </c>
      <c r="L329" s="336">
        <f t="shared" si="4"/>
        <v>7770</v>
      </c>
      <c r="M329" s="336">
        <f t="shared" si="5"/>
        <v>4630</v>
      </c>
      <c r="Q329" s="411"/>
    </row>
    <row r="330" spans="1:17" x14ac:dyDescent="0.2">
      <c r="A330" s="337">
        <v>330</v>
      </c>
      <c r="B330" s="334">
        <v>24.85</v>
      </c>
      <c r="C330" s="334">
        <v>62.12</v>
      </c>
      <c r="D330" s="334">
        <v>31.62</v>
      </c>
      <c r="E330" s="335">
        <f>'soust.uk.JMK př.č.2'!$M$58+'soust.uk.JMK př.č.2'!$N$58</f>
        <v>30098</v>
      </c>
      <c r="F330" s="335">
        <f>'soust.uk.JMK př.č.2'!$O$58+'soust.uk.JMK př.č.2'!$P$58</f>
        <v>18571</v>
      </c>
      <c r="G330" s="335">
        <f>'soust.uk.JMK př.č.2'!$L$58</f>
        <v>372</v>
      </c>
      <c r="H330" s="336">
        <f t="shared" si="0"/>
        <v>29724</v>
      </c>
      <c r="I330" s="336">
        <f t="shared" si="2"/>
        <v>21582</v>
      </c>
      <c r="J330" s="336">
        <f t="shared" si="1"/>
        <v>17864</v>
      </c>
      <c r="K330" s="336">
        <f t="shared" si="3"/>
        <v>12862</v>
      </c>
      <c r="L330" s="336">
        <f t="shared" si="4"/>
        <v>7770</v>
      </c>
      <c r="M330" s="336">
        <f t="shared" si="5"/>
        <v>4630</v>
      </c>
      <c r="Q330" s="411"/>
    </row>
    <row r="331" spans="1:17" x14ac:dyDescent="0.2">
      <c r="A331" s="337">
        <v>331</v>
      </c>
      <c r="B331" s="334">
        <v>24.85</v>
      </c>
      <c r="C331" s="334">
        <v>62.13</v>
      </c>
      <c r="D331" s="334">
        <v>31.62</v>
      </c>
      <c r="E331" s="335">
        <f>'soust.uk.JMK př.č.2'!$M$58+'soust.uk.JMK př.č.2'!$N$58</f>
        <v>30098</v>
      </c>
      <c r="F331" s="335">
        <f>'soust.uk.JMK př.č.2'!$O$58+'soust.uk.JMK př.č.2'!$P$58</f>
        <v>18571</v>
      </c>
      <c r="G331" s="335">
        <f>'soust.uk.JMK př.č.2'!$L$58</f>
        <v>372</v>
      </c>
      <c r="H331" s="336">
        <f t="shared" si="0"/>
        <v>29724</v>
      </c>
      <c r="I331" s="336">
        <f t="shared" si="2"/>
        <v>21582</v>
      </c>
      <c r="J331" s="336">
        <f t="shared" si="1"/>
        <v>17863</v>
      </c>
      <c r="K331" s="336">
        <f t="shared" si="3"/>
        <v>12861</v>
      </c>
      <c r="L331" s="336">
        <f t="shared" si="4"/>
        <v>7770</v>
      </c>
      <c r="M331" s="336">
        <f t="shared" si="5"/>
        <v>4630</v>
      </c>
      <c r="Q331" s="411"/>
    </row>
    <row r="332" spans="1:17" x14ac:dyDescent="0.2">
      <c r="A332" s="337">
        <v>332</v>
      </c>
      <c r="B332" s="334">
        <v>24.86</v>
      </c>
      <c r="C332" s="334">
        <v>62.14</v>
      </c>
      <c r="D332" s="334">
        <v>31.62</v>
      </c>
      <c r="E332" s="335">
        <f>'soust.uk.JMK př.č.2'!$M$58+'soust.uk.JMK př.č.2'!$N$58</f>
        <v>30098</v>
      </c>
      <c r="F332" s="335">
        <f>'soust.uk.JMK př.č.2'!$O$58+'soust.uk.JMK př.č.2'!$P$58</f>
        <v>18571</v>
      </c>
      <c r="G332" s="335">
        <f>'soust.uk.JMK př.č.2'!$L$58</f>
        <v>372</v>
      </c>
      <c r="H332" s="336">
        <f t="shared" si="0"/>
        <v>29715</v>
      </c>
      <c r="I332" s="336">
        <f t="shared" si="2"/>
        <v>21576</v>
      </c>
      <c r="J332" s="336">
        <f t="shared" si="1"/>
        <v>17862</v>
      </c>
      <c r="K332" s="336">
        <f t="shared" si="3"/>
        <v>12860</v>
      </c>
      <c r="L332" s="336">
        <f t="shared" si="4"/>
        <v>7767</v>
      </c>
      <c r="M332" s="336">
        <f t="shared" si="5"/>
        <v>4630</v>
      </c>
      <c r="Q332" s="411"/>
    </row>
    <row r="333" spans="1:17" x14ac:dyDescent="0.2">
      <c r="A333" s="337">
        <v>333</v>
      </c>
      <c r="B333" s="334">
        <v>24.86</v>
      </c>
      <c r="C333" s="334">
        <v>62.15</v>
      </c>
      <c r="D333" s="334">
        <v>31.62</v>
      </c>
      <c r="E333" s="335">
        <f>'soust.uk.JMK př.č.2'!$M$58+'soust.uk.JMK př.č.2'!$N$58</f>
        <v>30098</v>
      </c>
      <c r="F333" s="335">
        <f>'soust.uk.JMK př.č.2'!$O$58+'soust.uk.JMK př.č.2'!$P$58</f>
        <v>18571</v>
      </c>
      <c r="G333" s="335">
        <f>'soust.uk.JMK př.č.2'!$L$58</f>
        <v>372</v>
      </c>
      <c r="H333" s="336">
        <f t="shared" si="0"/>
        <v>29715</v>
      </c>
      <c r="I333" s="336">
        <f t="shared" si="2"/>
        <v>21576</v>
      </c>
      <c r="J333" s="336">
        <f t="shared" si="1"/>
        <v>17860</v>
      </c>
      <c r="K333" s="336">
        <f t="shared" si="3"/>
        <v>12859</v>
      </c>
      <c r="L333" s="336">
        <f t="shared" si="4"/>
        <v>7767</v>
      </c>
      <c r="M333" s="336">
        <f t="shared" si="5"/>
        <v>4629</v>
      </c>
      <c r="Q333" s="411"/>
    </row>
    <row r="334" spans="1:17" x14ac:dyDescent="0.2">
      <c r="A334" s="337">
        <v>334</v>
      </c>
      <c r="B334" s="334">
        <v>24.86</v>
      </c>
      <c r="C334" s="334">
        <v>62.15</v>
      </c>
      <c r="D334" s="334">
        <v>31.62</v>
      </c>
      <c r="E334" s="335">
        <f>'soust.uk.JMK př.č.2'!$M$58+'soust.uk.JMK př.č.2'!$N$58</f>
        <v>30098</v>
      </c>
      <c r="F334" s="335">
        <f>'soust.uk.JMK př.č.2'!$O$58+'soust.uk.JMK př.č.2'!$P$58</f>
        <v>18571</v>
      </c>
      <c r="G334" s="335">
        <f>'soust.uk.JMK př.č.2'!$L$58</f>
        <v>372</v>
      </c>
      <c r="H334" s="336">
        <f t="shared" si="0"/>
        <v>29715</v>
      </c>
      <c r="I334" s="336">
        <f t="shared" si="2"/>
        <v>21576</v>
      </c>
      <c r="J334" s="336">
        <f t="shared" si="1"/>
        <v>17860</v>
      </c>
      <c r="K334" s="336">
        <f t="shared" si="3"/>
        <v>12859</v>
      </c>
      <c r="L334" s="336">
        <f t="shared" si="4"/>
        <v>7767</v>
      </c>
      <c r="M334" s="336">
        <f t="shared" si="5"/>
        <v>4629</v>
      </c>
      <c r="Q334" s="411"/>
    </row>
    <row r="335" spans="1:17" x14ac:dyDescent="0.2">
      <c r="A335" s="337">
        <v>335</v>
      </c>
      <c r="B335" s="334">
        <v>24.86</v>
      </c>
      <c r="C335" s="334">
        <v>62.16</v>
      </c>
      <c r="D335" s="334">
        <v>31.62</v>
      </c>
      <c r="E335" s="335">
        <f>'soust.uk.JMK př.č.2'!$M$58+'soust.uk.JMK př.č.2'!$N$58</f>
        <v>30098</v>
      </c>
      <c r="F335" s="335">
        <f>'soust.uk.JMK př.č.2'!$O$58+'soust.uk.JMK př.č.2'!$P$58</f>
        <v>18571</v>
      </c>
      <c r="G335" s="335">
        <f>'soust.uk.JMK př.č.2'!$L$58</f>
        <v>372</v>
      </c>
      <c r="H335" s="336">
        <f t="shared" si="0"/>
        <v>29715</v>
      </c>
      <c r="I335" s="336">
        <f t="shared" si="2"/>
        <v>21576</v>
      </c>
      <c r="J335" s="336">
        <f t="shared" si="1"/>
        <v>17859</v>
      </c>
      <c r="K335" s="336">
        <f t="shared" si="3"/>
        <v>12858</v>
      </c>
      <c r="L335" s="336">
        <f t="shared" si="4"/>
        <v>7767</v>
      </c>
      <c r="M335" s="336">
        <f t="shared" si="5"/>
        <v>4629</v>
      </c>
      <c r="Q335" s="411"/>
    </row>
    <row r="336" spans="1:17" x14ac:dyDescent="0.2">
      <c r="A336" s="337">
        <v>336</v>
      </c>
      <c r="B336" s="334">
        <v>24.87</v>
      </c>
      <c r="C336" s="334">
        <v>62.17</v>
      </c>
      <c r="D336" s="334">
        <v>31.62</v>
      </c>
      <c r="E336" s="335">
        <f>'soust.uk.JMK př.č.2'!$M$58+'soust.uk.JMK př.č.2'!$N$58</f>
        <v>30098</v>
      </c>
      <c r="F336" s="335">
        <f>'soust.uk.JMK př.č.2'!$O$58+'soust.uk.JMK př.č.2'!$P$58</f>
        <v>18571</v>
      </c>
      <c r="G336" s="335">
        <f>'soust.uk.JMK př.č.2'!$L$58</f>
        <v>372</v>
      </c>
      <c r="H336" s="336">
        <f t="shared" si="0"/>
        <v>29707</v>
      </c>
      <c r="I336" s="336">
        <f t="shared" si="2"/>
        <v>21570</v>
      </c>
      <c r="J336" s="336">
        <f t="shared" si="1"/>
        <v>17858</v>
      </c>
      <c r="K336" s="336">
        <f t="shared" si="3"/>
        <v>12857</v>
      </c>
      <c r="L336" s="336">
        <f t="shared" si="4"/>
        <v>7765</v>
      </c>
      <c r="M336" s="336">
        <f t="shared" si="5"/>
        <v>4629</v>
      </c>
      <c r="Q336" s="411"/>
    </row>
    <row r="337" spans="1:17" x14ac:dyDescent="0.2">
      <c r="A337" s="337">
        <v>337</v>
      </c>
      <c r="B337" s="334">
        <v>24.87</v>
      </c>
      <c r="C337" s="334">
        <v>62.18</v>
      </c>
      <c r="D337" s="334">
        <v>31.62</v>
      </c>
      <c r="E337" s="335">
        <f>'soust.uk.JMK př.č.2'!$M$58+'soust.uk.JMK př.č.2'!$N$58</f>
        <v>30098</v>
      </c>
      <c r="F337" s="335">
        <f>'soust.uk.JMK př.č.2'!$O$58+'soust.uk.JMK př.č.2'!$P$58</f>
        <v>18571</v>
      </c>
      <c r="G337" s="335">
        <f>'soust.uk.JMK př.č.2'!$L$58</f>
        <v>372</v>
      </c>
      <c r="H337" s="336">
        <f t="shared" si="0"/>
        <v>29707</v>
      </c>
      <c r="I337" s="336">
        <f t="shared" si="2"/>
        <v>21570</v>
      </c>
      <c r="J337" s="336">
        <f t="shared" si="1"/>
        <v>17856</v>
      </c>
      <c r="K337" s="336">
        <f t="shared" si="3"/>
        <v>12856</v>
      </c>
      <c r="L337" s="336">
        <f t="shared" si="4"/>
        <v>7765</v>
      </c>
      <c r="M337" s="336">
        <f t="shared" si="5"/>
        <v>4628</v>
      </c>
      <c r="Q337" s="411"/>
    </row>
    <row r="338" spans="1:17" x14ac:dyDescent="0.2">
      <c r="A338" s="337">
        <v>338</v>
      </c>
      <c r="B338" s="334">
        <v>24.87</v>
      </c>
      <c r="C338" s="334">
        <v>62.18</v>
      </c>
      <c r="D338" s="334">
        <v>31.62</v>
      </c>
      <c r="E338" s="335">
        <f>'soust.uk.JMK př.č.2'!$M$58+'soust.uk.JMK př.č.2'!$N$58</f>
        <v>30098</v>
      </c>
      <c r="F338" s="335">
        <f>'soust.uk.JMK př.č.2'!$O$58+'soust.uk.JMK př.č.2'!$P$58</f>
        <v>18571</v>
      </c>
      <c r="G338" s="335">
        <f>'soust.uk.JMK př.č.2'!$L$58</f>
        <v>372</v>
      </c>
      <c r="H338" s="336">
        <f t="shared" si="0"/>
        <v>29707</v>
      </c>
      <c r="I338" s="336">
        <f t="shared" si="2"/>
        <v>21570</v>
      </c>
      <c r="J338" s="336">
        <f t="shared" si="1"/>
        <v>17856</v>
      </c>
      <c r="K338" s="336">
        <f t="shared" si="3"/>
        <v>12856</v>
      </c>
      <c r="L338" s="336">
        <f t="shared" si="4"/>
        <v>7765</v>
      </c>
      <c r="M338" s="336">
        <f t="shared" si="5"/>
        <v>4628</v>
      </c>
      <c r="Q338" s="411"/>
    </row>
    <row r="339" spans="1:17" x14ac:dyDescent="0.2">
      <c r="A339" s="337">
        <v>339</v>
      </c>
      <c r="B339" s="334">
        <v>24.88</v>
      </c>
      <c r="C339" s="334">
        <v>62.19</v>
      </c>
      <c r="D339" s="334">
        <v>31.62</v>
      </c>
      <c r="E339" s="335">
        <f>'soust.uk.JMK př.č.2'!$M$58+'soust.uk.JMK př.č.2'!$N$58</f>
        <v>30098</v>
      </c>
      <c r="F339" s="335">
        <f>'soust.uk.JMK př.č.2'!$O$58+'soust.uk.JMK př.č.2'!$P$58</f>
        <v>18571</v>
      </c>
      <c r="G339" s="335">
        <f>'soust.uk.JMK př.č.2'!$L$58</f>
        <v>372</v>
      </c>
      <c r="H339" s="336">
        <f t="shared" si="0"/>
        <v>29700</v>
      </c>
      <c r="I339" s="336">
        <f t="shared" si="2"/>
        <v>21565</v>
      </c>
      <c r="J339" s="336">
        <f t="shared" si="1"/>
        <v>17855</v>
      </c>
      <c r="K339" s="336">
        <f t="shared" si="3"/>
        <v>12855</v>
      </c>
      <c r="L339" s="336">
        <f t="shared" si="4"/>
        <v>7763</v>
      </c>
      <c r="M339" s="336">
        <f t="shared" si="5"/>
        <v>4628</v>
      </c>
      <c r="Q339" s="411"/>
    </row>
    <row r="340" spans="1:17" x14ac:dyDescent="0.2">
      <c r="A340" s="337">
        <v>340</v>
      </c>
      <c r="B340" s="334">
        <v>24.88</v>
      </c>
      <c r="C340" s="334">
        <v>62.2</v>
      </c>
      <c r="D340" s="334">
        <v>31.62</v>
      </c>
      <c r="E340" s="335">
        <f>'soust.uk.JMK př.č.2'!$M$58+'soust.uk.JMK př.č.2'!$N$58</f>
        <v>30098</v>
      </c>
      <c r="F340" s="335">
        <f>'soust.uk.JMK př.č.2'!$O$58+'soust.uk.JMK př.č.2'!$P$58</f>
        <v>18571</v>
      </c>
      <c r="G340" s="335">
        <f>'soust.uk.JMK př.č.2'!$L$58</f>
        <v>372</v>
      </c>
      <c r="H340" s="336">
        <f t="shared" si="0"/>
        <v>29700</v>
      </c>
      <c r="I340" s="336">
        <f t="shared" si="2"/>
        <v>21565</v>
      </c>
      <c r="J340" s="336">
        <f t="shared" si="1"/>
        <v>17855</v>
      </c>
      <c r="K340" s="336">
        <f t="shared" si="3"/>
        <v>12855</v>
      </c>
      <c r="L340" s="336">
        <f t="shared" si="4"/>
        <v>7763</v>
      </c>
      <c r="M340" s="336">
        <f t="shared" si="5"/>
        <v>4628</v>
      </c>
      <c r="Q340" s="411"/>
    </row>
    <row r="341" spans="1:17" x14ac:dyDescent="0.2">
      <c r="A341" s="337">
        <v>341</v>
      </c>
      <c r="B341" s="334">
        <v>24.88</v>
      </c>
      <c r="C341" s="334">
        <v>62.2</v>
      </c>
      <c r="D341" s="334">
        <v>31.62</v>
      </c>
      <c r="E341" s="335">
        <f>'soust.uk.JMK př.č.2'!$M$58+'soust.uk.JMK př.č.2'!$N$58</f>
        <v>30098</v>
      </c>
      <c r="F341" s="335">
        <f>'soust.uk.JMK př.č.2'!$O$58+'soust.uk.JMK př.č.2'!$P$58</f>
        <v>18571</v>
      </c>
      <c r="G341" s="335">
        <f>'soust.uk.JMK př.č.2'!$L$58</f>
        <v>372</v>
      </c>
      <c r="H341" s="336">
        <f t="shared" si="0"/>
        <v>29700</v>
      </c>
      <c r="I341" s="336">
        <f t="shared" si="2"/>
        <v>21565</v>
      </c>
      <c r="J341" s="336">
        <f t="shared" si="1"/>
        <v>17855</v>
      </c>
      <c r="K341" s="336">
        <f t="shared" si="3"/>
        <v>12855</v>
      </c>
      <c r="L341" s="336">
        <f t="shared" si="4"/>
        <v>7763</v>
      </c>
      <c r="M341" s="336">
        <f t="shared" si="5"/>
        <v>4628</v>
      </c>
      <c r="Q341" s="411"/>
    </row>
    <row r="342" spans="1:17" x14ac:dyDescent="0.2">
      <c r="A342" s="337">
        <v>342</v>
      </c>
      <c r="B342" s="334">
        <v>24.88</v>
      </c>
      <c r="C342" s="334">
        <v>62.21</v>
      </c>
      <c r="D342" s="334">
        <v>31.62</v>
      </c>
      <c r="E342" s="335">
        <f>'soust.uk.JMK př.č.2'!$M$58+'soust.uk.JMK př.č.2'!$N$58</f>
        <v>30098</v>
      </c>
      <c r="F342" s="335">
        <f>'soust.uk.JMK př.č.2'!$O$58+'soust.uk.JMK př.č.2'!$P$58</f>
        <v>18571</v>
      </c>
      <c r="G342" s="335">
        <f>'soust.uk.JMK př.č.2'!$L$58</f>
        <v>372</v>
      </c>
      <c r="H342" s="336">
        <f t="shared" si="0"/>
        <v>29700</v>
      </c>
      <c r="I342" s="336">
        <f t="shared" si="2"/>
        <v>21565</v>
      </c>
      <c r="J342" s="336">
        <f t="shared" si="1"/>
        <v>17853</v>
      </c>
      <c r="K342" s="336">
        <f t="shared" si="3"/>
        <v>12854</v>
      </c>
      <c r="L342" s="336">
        <f t="shared" si="4"/>
        <v>7763</v>
      </c>
      <c r="M342" s="336">
        <f t="shared" si="5"/>
        <v>4627</v>
      </c>
      <c r="Q342" s="411"/>
    </row>
    <row r="343" spans="1:17" x14ac:dyDescent="0.2">
      <c r="A343" s="337">
        <v>343</v>
      </c>
      <c r="B343" s="334">
        <v>24.89</v>
      </c>
      <c r="C343" s="334">
        <v>62.22</v>
      </c>
      <c r="D343" s="334">
        <v>31.62</v>
      </c>
      <c r="E343" s="335">
        <f>'soust.uk.JMK př.č.2'!$M$58+'soust.uk.JMK př.č.2'!$N$58</f>
        <v>30098</v>
      </c>
      <c r="F343" s="335">
        <f>'soust.uk.JMK př.č.2'!$O$58+'soust.uk.JMK př.č.2'!$P$58</f>
        <v>18571</v>
      </c>
      <c r="G343" s="335">
        <f>'soust.uk.JMK př.č.2'!$L$58</f>
        <v>372</v>
      </c>
      <c r="H343" s="336">
        <f t="shared" si="0"/>
        <v>29692</v>
      </c>
      <c r="I343" s="336">
        <f t="shared" si="2"/>
        <v>21559</v>
      </c>
      <c r="J343" s="336">
        <f t="shared" si="1"/>
        <v>17852</v>
      </c>
      <c r="K343" s="336">
        <f t="shared" si="3"/>
        <v>12853</v>
      </c>
      <c r="L343" s="336">
        <f t="shared" si="4"/>
        <v>7761</v>
      </c>
      <c r="M343" s="336">
        <f t="shared" si="5"/>
        <v>4627</v>
      </c>
      <c r="Q343" s="411"/>
    </row>
    <row r="344" spans="1:17" x14ac:dyDescent="0.2">
      <c r="A344" s="337">
        <v>344</v>
      </c>
      <c r="B344" s="334">
        <v>24.89</v>
      </c>
      <c r="C344" s="334">
        <v>62.23</v>
      </c>
      <c r="D344" s="334">
        <v>31.62</v>
      </c>
      <c r="E344" s="335">
        <f>'soust.uk.JMK př.č.2'!$M$58+'soust.uk.JMK př.č.2'!$N$58</f>
        <v>30098</v>
      </c>
      <c r="F344" s="335">
        <f>'soust.uk.JMK př.č.2'!$O$58+'soust.uk.JMK př.č.2'!$P$58</f>
        <v>18571</v>
      </c>
      <c r="G344" s="335">
        <f>'soust.uk.JMK př.č.2'!$L$58</f>
        <v>372</v>
      </c>
      <c r="H344" s="336">
        <f t="shared" si="0"/>
        <v>29692</v>
      </c>
      <c r="I344" s="336">
        <f t="shared" si="2"/>
        <v>21559</v>
      </c>
      <c r="J344" s="336">
        <f t="shared" si="1"/>
        <v>17851</v>
      </c>
      <c r="K344" s="336">
        <f t="shared" si="3"/>
        <v>12852</v>
      </c>
      <c r="L344" s="336">
        <f t="shared" si="4"/>
        <v>7761</v>
      </c>
      <c r="M344" s="336">
        <f t="shared" si="5"/>
        <v>4627</v>
      </c>
      <c r="Q344" s="411"/>
    </row>
    <row r="345" spans="1:17" x14ac:dyDescent="0.2">
      <c r="A345" s="337">
        <v>345</v>
      </c>
      <c r="B345" s="334">
        <v>24.89</v>
      </c>
      <c r="C345" s="334">
        <v>62.23</v>
      </c>
      <c r="D345" s="334">
        <v>31.62</v>
      </c>
      <c r="E345" s="335">
        <f>'soust.uk.JMK př.č.2'!$M$58+'soust.uk.JMK př.č.2'!$N$58</f>
        <v>30098</v>
      </c>
      <c r="F345" s="335">
        <f>'soust.uk.JMK př.č.2'!$O$58+'soust.uk.JMK př.č.2'!$P$58</f>
        <v>18571</v>
      </c>
      <c r="G345" s="335">
        <f>'soust.uk.JMK př.č.2'!$L$58</f>
        <v>372</v>
      </c>
      <c r="H345" s="336">
        <f t="shared" si="0"/>
        <v>29692</v>
      </c>
      <c r="I345" s="336">
        <f t="shared" si="2"/>
        <v>21559</v>
      </c>
      <c r="J345" s="336">
        <f t="shared" si="1"/>
        <v>17851</v>
      </c>
      <c r="K345" s="336">
        <f t="shared" si="3"/>
        <v>12852</v>
      </c>
      <c r="L345" s="336">
        <f t="shared" si="4"/>
        <v>7761</v>
      </c>
      <c r="M345" s="336">
        <f t="shared" si="5"/>
        <v>4627</v>
      </c>
      <c r="Q345" s="411"/>
    </row>
    <row r="346" spans="1:17" x14ac:dyDescent="0.2">
      <c r="A346" s="337">
        <v>346</v>
      </c>
      <c r="B346" s="334">
        <v>24.9</v>
      </c>
      <c r="C346" s="334">
        <v>62.24</v>
      </c>
      <c r="D346" s="334">
        <v>31.62</v>
      </c>
      <c r="E346" s="335">
        <f>'soust.uk.JMK př.č.2'!$M$58+'soust.uk.JMK př.č.2'!$N$58</f>
        <v>30098</v>
      </c>
      <c r="F346" s="335">
        <f>'soust.uk.JMK př.č.2'!$O$58+'soust.uk.JMK př.č.2'!$P$58</f>
        <v>18571</v>
      </c>
      <c r="G346" s="335">
        <f>'soust.uk.JMK př.č.2'!$L$58</f>
        <v>372</v>
      </c>
      <c r="H346" s="336">
        <f t="shared" si="0"/>
        <v>29684</v>
      </c>
      <c r="I346" s="336">
        <f t="shared" si="2"/>
        <v>21553</v>
      </c>
      <c r="J346" s="336">
        <f t="shared" si="1"/>
        <v>17849</v>
      </c>
      <c r="K346" s="336">
        <f t="shared" si="3"/>
        <v>12851</v>
      </c>
      <c r="L346" s="336">
        <f t="shared" si="4"/>
        <v>7759</v>
      </c>
      <c r="M346" s="336">
        <f t="shared" si="5"/>
        <v>4626</v>
      </c>
      <c r="Q346" s="411"/>
    </row>
    <row r="347" spans="1:17" x14ac:dyDescent="0.2">
      <c r="A347" s="337">
        <v>347</v>
      </c>
      <c r="B347" s="334">
        <v>24.9</v>
      </c>
      <c r="C347" s="334">
        <v>62.25</v>
      </c>
      <c r="D347" s="334">
        <v>31.62</v>
      </c>
      <c r="E347" s="335">
        <f>'soust.uk.JMK př.č.2'!$M$58+'soust.uk.JMK př.č.2'!$N$58</f>
        <v>30098</v>
      </c>
      <c r="F347" s="335">
        <f>'soust.uk.JMK př.č.2'!$O$58+'soust.uk.JMK př.č.2'!$P$58</f>
        <v>18571</v>
      </c>
      <c r="G347" s="335">
        <f>'soust.uk.JMK př.č.2'!$L$58</f>
        <v>372</v>
      </c>
      <c r="H347" s="336">
        <f t="shared" si="0"/>
        <v>29684</v>
      </c>
      <c r="I347" s="336">
        <f t="shared" si="2"/>
        <v>21553</v>
      </c>
      <c r="J347" s="336">
        <f t="shared" si="1"/>
        <v>17848</v>
      </c>
      <c r="K347" s="336">
        <f t="shared" si="3"/>
        <v>12850</v>
      </c>
      <c r="L347" s="336">
        <f t="shared" si="4"/>
        <v>7759</v>
      </c>
      <c r="M347" s="336">
        <f t="shared" si="5"/>
        <v>4626</v>
      </c>
      <c r="Q347" s="411"/>
    </row>
    <row r="348" spans="1:17" x14ac:dyDescent="0.2">
      <c r="A348" s="337">
        <v>348</v>
      </c>
      <c r="B348" s="334">
        <v>24.9</v>
      </c>
      <c r="C348" s="334">
        <v>62.26</v>
      </c>
      <c r="D348" s="334">
        <v>31.62</v>
      </c>
      <c r="E348" s="335">
        <f>'soust.uk.JMK př.č.2'!$M$58+'soust.uk.JMK př.č.2'!$N$58</f>
        <v>30098</v>
      </c>
      <c r="F348" s="335">
        <f>'soust.uk.JMK př.č.2'!$O$58+'soust.uk.JMK př.č.2'!$P$58</f>
        <v>18571</v>
      </c>
      <c r="G348" s="335">
        <f>'soust.uk.JMK př.č.2'!$L$58</f>
        <v>372</v>
      </c>
      <c r="H348" s="336">
        <f t="shared" si="0"/>
        <v>29684</v>
      </c>
      <c r="I348" s="336">
        <f t="shared" si="2"/>
        <v>21553</v>
      </c>
      <c r="J348" s="336">
        <f t="shared" si="1"/>
        <v>17847</v>
      </c>
      <c r="K348" s="336">
        <f t="shared" si="3"/>
        <v>12849</v>
      </c>
      <c r="L348" s="336">
        <f t="shared" si="4"/>
        <v>7759</v>
      </c>
      <c r="M348" s="336">
        <f t="shared" si="5"/>
        <v>4626</v>
      </c>
      <c r="Q348" s="411"/>
    </row>
    <row r="349" spans="1:17" x14ac:dyDescent="0.2">
      <c r="A349" s="337">
        <v>349</v>
      </c>
      <c r="B349" s="334">
        <v>24.91</v>
      </c>
      <c r="C349" s="334">
        <v>62.26</v>
      </c>
      <c r="D349" s="334">
        <v>31.62</v>
      </c>
      <c r="E349" s="335">
        <f>'soust.uk.JMK př.č.2'!$M$58+'soust.uk.JMK př.č.2'!$N$58</f>
        <v>30098</v>
      </c>
      <c r="F349" s="335">
        <f>'soust.uk.JMK př.č.2'!$O$58+'soust.uk.JMK př.č.2'!$P$58</f>
        <v>18571</v>
      </c>
      <c r="G349" s="335">
        <f>'soust.uk.JMK př.č.2'!$L$58</f>
        <v>372</v>
      </c>
      <c r="H349" s="336">
        <f t="shared" si="0"/>
        <v>29676</v>
      </c>
      <c r="I349" s="336">
        <f t="shared" si="2"/>
        <v>21547</v>
      </c>
      <c r="J349" s="336">
        <f t="shared" si="1"/>
        <v>17847</v>
      </c>
      <c r="K349" s="336">
        <f t="shared" si="3"/>
        <v>12849</v>
      </c>
      <c r="L349" s="336">
        <f t="shared" si="4"/>
        <v>7757</v>
      </c>
      <c r="M349" s="336">
        <f t="shared" si="5"/>
        <v>4626</v>
      </c>
      <c r="Q349" s="411"/>
    </row>
    <row r="350" spans="1:17" x14ac:dyDescent="0.2">
      <c r="A350" s="337">
        <v>350</v>
      </c>
      <c r="B350" s="334">
        <v>24.91</v>
      </c>
      <c r="C350" s="334">
        <v>62.27</v>
      </c>
      <c r="D350" s="334">
        <v>31.62</v>
      </c>
      <c r="E350" s="335">
        <f>'soust.uk.JMK př.č.2'!$M$58+'soust.uk.JMK př.č.2'!$N$58</f>
        <v>30098</v>
      </c>
      <c r="F350" s="335">
        <f>'soust.uk.JMK př.č.2'!$O$58+'soust.uk.JMK př.č.2'!$P$58</f>
        <v>18571</v>
      </c>
      <c r="G350" s="335">
        <f>'soust.uk.JMK př.č.2'!$L$58</f>
        <v>372</v>
      </c>
      <c r="H350" s="336">
        <f t="shared" si="0"/>
        <v>29676</v>
      </c>
      <c r="I350" s="336">
        <f t="shared" si="2"/>
        <v>21547</v>
      </c>
      <c r="J350" s="336">
        <f t="shared" si="1"/>
        <v>17845</v>
      </c>
      <c r="K350" s="336">
        <f t="shared" si="3"/>
        <v>12848</v>
      </c>
      <c r="L350" s="336">
        <f t="shared" si="4"/>
        <v>7757</v>
      </c>
      <c r="M350" s="336">
        <f t="shared" si="5"/>
        <v>4625</v>
      </c>
      <c r="Q350" s="411"/>
    </row>
    <row r="351" spans="1:17" x14ac:dyDescent="0.2">
      <c r="A351" s="337">
        <v>351</v>
      </c>
      <c r="B351" s="334">
        <v>24.91</v>
      </c>
      <c r="C351" s="334">
        <v>62.28</v>
      </c>
      <c r="D351" s="334">
        <v>31.62</v>
      </c>
      <c r="E351" s="335">
        <f>'soust.uk.JMK př.č.2'!$M$58+'soust.uk.JMK př.č.2'!$N$58</f>
        <v>30098</v>
      </c>
      <c r="F351" s="335">
        <f>'soust.uk.JMK př.č.2'!$O$58+'soust.uk.JMK př.č.2'!$P$58</f>
        <v>18571</v>
      </c>
      <c r="G351" s="335">
        <f>'soust.uk.JMK př.č.2'!$L$58</f>
        <v>372</v>
      </c>
      <c r="H351" s="336">
        <f t="shared" si="0"/>
        <v>29676</v>
      </c>
      <c r="I351" s="336">
        <f t="shared" si="2"/>
        <v>21547</v>
      </c>
      <c r="J351" s="336">
        <f t="shared" si="1"/>
        <v>17844</v>
      </c>
      <c r="K351" s="336">
        <f t="shared" si="3"/>
        <v>12847</v>
      </c>
      <c r="L351" s="336">
        <f t="shared" si="4"/>
        <v>7757</v>
      </c>
      <c r="M351" s="336">
        <f t="shared" si="5"/>
        <v>4625</v>
      </c>
      <c r="Q351" s="411"/>
    </row>
    <row r="352" spans="1:17" x14ac:dyDescent="0.2">
      <c r="A352" s="337">
        <v>352</v>
      </c>
      <c r="B352" s="334">
        <v>24.91</v>
      </c>
      <c r="C352" s="334">
        <v>62.28</v>
      </c>
      <c r="D352" s="334">
        <v>31.62</v>
      </c>
      <c r="E352" s="335">
        <f>'soust.uk.JMK př.č.2'!$M$58+'soust.uk.JMK př.č.2'!$N$58</f>
        <v>30098</v>
      </c>
      <c r="F352" s="335">
        <f>'soust.uk.JMK př.č.2'!$O$58+'soust.uk.JMK př.č.2'!$P$58</f>
        <v>18571</v>
      </c>
      <c r="G352" s="335">
        <f>'soust.uk.JMK př.č.2'!$L$58</f>
        <v>372</v>
      </c>
      <c r="H352" s="336">
        <f t="shared" si="0"/>
        <v>29676</v>
      </c>
      <c r="I352" s="336">
        <f t="shared" si="2"/>
        <v>21547</v>
      </c>
      <c r="J352" s="336">
        <f t="shared" si="1"/>
        <v>17844</v>
      </c>
      <c r="K352" s="336">
        <f t="shared" si="3"/>
        <v>12847</v>
      </c>
      <c r="L352" s="336">
        <f t="shared" si="4"/>
        <v>7757</v>
      </c>
      <c r="M352" s="336">
        <f t="shared" si="5"/>
        <v>4625</v>
      </c>
      <c r="Q352" s="411"/>
    </row>
    <row r="353" spans="1:17" x14ac:dyDescent="0.2">
      <c r="A353" s="337">
        <v>353</v>
      </c>
      <c r="B353" s="334">
        <v>24.92</v>
      </c>
      <c r="C353" s="334">
        <v>62.29</v>
      </c>
      <c r="D353" s="334">
        <v>31.62</v>
      </c>
      <c r="E353" s="335">
        <f>'soust.uk.JMK př.č.2'!$M$58+'soust.uk.JMK př.č.2'!$N$58</f>
        <v>30098</v>
      </c>
      <c r="F353" s="335">
        <f>'soust.uk.JMK př.č.2'!$O$58+'soust.uk.JMK př.č.2'!$P$58</f>
        <v>18571</v>
      </c>
      <c r="G353" s="335">
        <f>'soust.uk.JMK př.č.2'!$L$58</f>
        <v>372</v>
      </c>
      <c r="H353" s="336">
        <f t="shared" si="0"/>
        <v>29668</v>
      </c>
      <c r="I353" s="336">
        <f t="shared" si="2"/>
        <v>21541</v>
      </c>
      <c r="J353" s="336">
        <f t="shared" si="1"/>
        <v>17843</v>
      </c>
      <c r="K353" s="336">
        <f t="shared" si="3"/>
        <v>12846</v>
      </c>
      <c r="L353" s="336">
        <f t="shared" si="4"/>
        <v>7755</v>
      </c>
      <c r="M353" s="336">
        <f t="shared" si="5"/>
        <v>4625</v>
      </c>
      <c r="Q353" s="411"/>
    </row>
    <row r="354" spans="1:17" x14ac:dyDescent="0.2">
      <c r="A354" s="337">
        <v>354</v>
      </c>
      <c r="B354" s="334">
        <v>24.92</v>
      </c>
      <c r="C354" s="334">
        <v>62.3</v>
      </c>
      <c r="D354" s="334">
        <v>31.62</v>
      </c>
      <c r="E354" s="335">
        <f>'soust.uk.JMK př.č.2'!$M$58+'soust.uk.JMK př.č.2'!$N$58</f>
        <v>30098</v>
      </c>
      <c r="F354" s="335">
        <f>'soust.uk.JMK př.č.2'!$O$58+'soust.uk.JMK př.č.2'!$P$58</f>
        <v>18571</v>
      </c>
      <c r="G354" s="335">
        <f>'soust.uk.JMK př.č.2'!$L$58</f>
        <v>372</v>
      </c>
      <c r="H354" s="336">
        <f t="shared" si="0"/>
        <v>29668</v>
      </c>
      <c r="I354" s="336">
        <f t="shared" si="2"/>
        <v>21541</v>
      </c>
      <c r="J354" s="336">
        <f t="shared" si="1"/>
        <v>17841</v>
      </c>
      <c r="K354" s="336">
        <f t="shared" si="3"/>
        <v>12845</v>
      </c>
      <c r="L354" s="336">
        <f t="shared" si="4"/>
        <v>7755</v>
      </c>
      <c r="M354" s="336">
        <f t="shared" si="5"/>
        <v>4624</v>
      </c>
      <c r="Q354" s="411"/>
    </row>
    <row r="355" spans="1:17" x14ac:dyDescent="0.2">
      <c r="A355" s="337">
        <v>355</v>
      </c>
      <c r="B355" s="334">
        <v>24.92</v>
      </c>
      <c r="C355" s="334">
        <v>62.31</v>
      </c>
      <c r="D355" s="334">
        <v>31.62</v>
      </c>
      <c r="E355" s="335">
        <f>'soust.uk.JMK př.č.2'!$M$58+'soust.uk.JMK př.č.2'!$N$58</f>
        <v>30098</v>
      </c>
      <c r="F355" s="335">
        <f>'soust.uk.JMK př.č.2'!$O$58+'soust.uk.JMK př.č.2'!$P$58</f>
        <v>18571</v>
      </c>
      <c r="G355" s="335">
        <f>'soust.uk.JMK př.č.2'!$L$58</f>
        <v>372</v>
      </c>
      <c r="H355" s="336">
        <f t="shared" si="0"/>
        <v>29668</v>
      </c>
      <c r="I355" s="336">
        <f t="shared" si="2"/>
        <v>21541</v>
      </c>
      <c r="J355" s="336">
        <f t="shared" si="1"/>
        <v>17840</v>
      </c>
      <c r="K355" s="336">
        <f t="shared" si="3"/>
        <v>12844</v>
      </c>
      <c r="L355" s="336">
        <f t="shared" si="4"/>
        <v>7755</v>
      </c>
      <c r="M355" s="336">
        <f t="shared" si="5"/>
        <v>4624</v>
      </c>
      <c r="Q355" s="411"/>
    </row>
    <row r="356" spans="1:17" x14ac:dyDescent="0.2">
      <c r="A356" s="337">
        <v>356</v>
      </c>
      <c r="B356" s="334">
        <v>24.92</v>
      </c>
      <c r="C356" s="334">
        <v>62.31</v>
      </c>
      <c r="D356" s="334">
        <v>31.62</v>
      </c>
      <c r="E356" s="335">
        <f>'soust.uk.JMK př.č.2'!$M$58+'soust.uk.JMK př.č.2'!$N$58</f>
        <v>30098</v>
      </c>
      <c r="F356" s="335">
        <f>'soust.uk.JMK př.č.2'!$O$58+'soust.uk.JMK př.č.2'!$P$58</f>
        <v>18571</v>
      </c>
      <c r="G356" s="335">
        <f>'soust.uk.JMK př.č.2'!$L$58</f>
        <v>372</v>
      </c>
      <c r="H356" s="336">
        <f t="shared" si="0"/>
        <v>29668</v>
      </c>
      <c r="I356" s="336">
        <f t="shared" si="2"/>
        <v>21541</v>
      </c>
      <c r="J356" s="336">
        <f t="shared" si="1"/>
        <v>17840</v>
      </c>
      <c r="K356" s="336">
        <f t="shared" si="3"/>
        <v>12844</v>
      </c>
      <c r="L356" s="336">
        <f t="shared" si="4"/>
        <v>7755</v>
      </c>
      <c r="M356" s="336">
        <f t="shared" si="5"/>
        <v>4624</v>
      </c>
      <c r="Q356" s="411"/>
    </row>
    <row r="357" spans="1:17" x14ac:dyDescent="0.2">
      <c r="A357" s="337">
        <v>357</v>
      </c>
      <c r="B357" s="334">
        <v>24.93</v>
      </c>
      <c r="C357" s="334">
        <v>62.32</v>
      </c>
      <c r="D357" s="334">
        <v>31.62</v>
      </c>
      <c r="E357" s="335">
        <f>'soust.uk.JMK př.č.2'!$M$58+'soust.uk.JMK př.č.2'!$N$58</f>
        <v>30098</v>
      </c>
      <c r="F357" s="335">
        <f>'soust.uk.JMK př.č.2'!$O$58+'soust.uk.JMK př.č.2'!$P$58</f>
        <v>18571</v>
      </c>
      <c r="G357" s="335">
        <f>'soust.uk.JMK př.č.2'!$L$58</f>
        <v>372</v>
      </c>
      <c r="H357" s="336">
        <f t="shared" si="0"/>
        <v>29660</v>
      </c>
      <c r="I357" s="336">
        <f t="shared" si="2"/>
        <v>21535</v>
      </c>
      <c r="J357" s="336">
        <f t="shared" si="1"/>
        <v>17838</v>
      </c>
      <c r="K357" s="336">
        <f t="shared" si="3"/>
        <v>12843</v>
      </c>
      <c r="L357" s="336">
        <f t="shared" si="4"/>
        <v>7753</v>
      </c>
      <c r="M357" s="336">
        <f t="shared" si="5"/>
        <v>4623</v>
      </c>
      <c r="Q357" s="411"/>
    </row>
    <row r="358" spans="1:17" x14ac:dyDescent="0.2">
      <c r="A358" s="337">
        <v>358</v>
      </c>
      <c r="B358" s="334">
        <v>24.93</v>
      </c>
      <c r="C358" s="334">
        <v>62.33</v>
      </c>
      <c r="D358" s="334">
        <v>31.62</v>
      </c>
      <c r="E358" s="335">
        <f>'soust.uk.JMK př.č.2'!$M$58+'soust.uk.JMK př.č.2'!$N$58</f>
        <v>30098</v>
      </c>
      <c r="F358" s="335">
        <f>'soust.uk.JMK př.č.2'!$O$58+'soust.uk.JMK př.č.2'!$P$58</f>
        <v>18571</v>
      </c>
      <c r="G358" s="335">
        <f>'soust.uk.JMK př.č.2'!$L$58</f>
        <v>372</v>
      </c>
      <c r="H358" s="336">
        <f t="shared" si="0"/>
        <v>29660</v>
      </c>
      <c r="I358" s="336">
        <f t="shared" si="2"/>
        <v>21535</v>
      </c>
      <c r="J358" s="336">
        <f t="shared" si="1"/>
        <v>17837</v>
      </c>
      <c r="K358" s="336">
        <f t="shared" si="3"/>
        <v>12842</v>
      </c>
      <c r="L358" s="336">
        <f t="shared" si="4"/>
        <v>7753</v>
      </c>
      <c r="M358" s="336">
        <f t="shared" si="5"/>
        <v>4623</v>
      </c>
      <c r="Q358" s="411"/>
    </row>
    <row r="359" spans="1:17" x14ac:dyDescent="0.2">
      <c r="A359" s="337">
        <v>359</v>
      </c>
      <c r="B359" s="334">
        <v>24.93</v>
      </c>
      <c r="C359" s="334">
        <v>62.33</v>
      </c>
      <c r="D359" s="334">
        <v>31.62</v>
      </c>
      <c r="E359" s="335">
        <f>'soust.uk.JMK př.č.2'!$M$58+'soust.uk.JMK př.č.2'!$N$58</f>
        <v>30098</v>
      </c>
      <c r="F359" s="335">
        <f>'soust.uk.JMK př.č.2'!$O$58+'soust.uk.JMK př.č.2'!$P$58</f>
        <v>18571</v>
      </c>
      <c r="G359" s="335">
        <f>'soust.uk.JMK př.č.2'!$L$58</f>
        <v>372</v>
      </c>
      <c r="H359" s="336">
        <f t="shared" si="0"/>
        <v>29660</v>
      </c>
      <c r="I359" s="336">
        <f t="shared" si="2"/>
        <v>21535</v>
      </c>
      <c r="J359" s="336">
        <f t="shared" si="1"/>
        <v>17837</v>
      </c>
      <c r="K359" s="336">
        <f t="shared" si="3"/>
        <v>12842</v>
      </c>
      <c r="L359" s="336">
        <f t="shared" si="4"/>
        <v>7753</v>
      </c>
      <c r="M359" s="336">
        <f t="shared" si="5"/>
        <v>4623</v>
      </c>
      <c r="Q359" s="411"/>
    </row>
    <row r="360" spans="1:17" x14ac:dyDescent="0.2">
      <c r="A360" s="337">
        <v>360</v>
      </c>
      <c r="B360" s="334">
        <v>24.94</v>
      </c>
      <c r="C360" s="334">
        <v>62.34</v>
      </c>
      <c r="D360" s="334">
        <v>31.62</v>
      </c>
      <c r="E360" s="335">
        <f>'soust.uk.JMK př.č.2'!$M$58+'soust.uk.JMK př.č.2'!$N$58</f>
        <v>30098</v>
      </c>
      <c r="F360" s="335">
        <f>'soust.uk.JMK př.č.2'!$O$58+'soust.uk.JMK př.č.2'!$P$58</f>
        <v>18571</v>
      </c>
      <c r="G360" s="335">
        <f>'soust.uk.JMK př.č.2'!$L$58</f>
        <v>372</v>
      </c>
      <c r="H360" s="336">
        <f t="shared" si="0"/>
        <v>29653</v>
      </c>
      <c r="I360" s="336">
        <f t="shared" si="2"/>
        <v>21530</v>
      </c>
      <c r="J360" s="336">
        <f t="shared" si="1"/>
        <v>17836</v>
      </c>
      <c r="K360" s="336">
        <f t="shared" si="3"/>
        <v>12841</v>
      </c>
      <c r="L360" s="336">
        <f t="shared" si="4"/>
        <v>7751</v>
      </c>
      <c r="M360" s="336">
        <f t="shared" si="5"/>
        <v>4623</v>
      </c>
      <c r="Q360" s="411"/>
    </row>
    <row r="361" spans="1:17" x14ac:dyDescent="0.2">
      <c r="A361" s="337">
        <v>361</v>
      </c>
      <c r="B361" s="334">
        <v>24.94</v>
      </c>
      <c r="C361" s="334">
        <v>62.35</v>
      </c>
      <c r="D361" s="334">
        <v>31.62</v>
      </c>
      <c r="E361" s="335">
        <f>'soust.uk.JMK př.č.2'!$M$58+'soust.uk.JMK př.č.2'!$N$58</f>
        <v>30098</v>
      </c>
      <c r="F361" s="335">
        <f>'soust.uk.JMK př.č.2'!$O$58+'soust.uk.JMK př.č.2'!$P$58</f>
        <v>18571</v>
      </c>
      <c r="G361" s="335">
        <f>'soust.uk.JMK př.č.2'!$L$58</f>
        <v>372</v>
      </c>
      <c r="H361" s="336">
        <f t="shared" si="0"/>
        <v>29653</v>
      </c>
      <c r="I361" s="336">
        <f t="shared" si="2"/>
        <v>21530</v>
      </c>
      <c r="J361" s="336">
        <f t="shared" si="1"/>
        <v>17836</v>
      </c>
      <c r="K361" s="336">
        <f t="shared" si="3"/>
        <v>12841</v>
      </c>
      <c r="L361" s="336">
        <f t="shared" si="4"/>
        <v>7751</v>
      </c>
      <c r="M361" s="336">
        <f t="shared" si="5"/>
        <v>4623</v>
      </c>
      <c r="Q361" s="411"/>
    </row>
    <row r="362" spans="1:17" x14ac:dyDescent="0.2">
      <c r="A362" s="337">
        <v>362</v>
      </c>
      <c r="B362" s="334">
        <v>24.94</v>
      </c>
      <c r="C362" s="334">
        <v>62.35</v>
      </c>
      <c r="D362" s="334">
        <v>31.62</v>
      </c>
      <c r="E362" s="335">
        <f>'soust.uk.JMK př.č.2'!$M$58+'soust.uk.JMK př.č.2'!$N$58</f>
        <v>30098</v>
      </c>
      <c r="F362" s="335">
        <f>'soust.uk.JMK př.č.2'!$O$58+'soust.uk.JMK př.č.2'!$P$58</f>
        <v>18571</v>
      </c>
      <c r="G362" s="335">
        <f>'soust.uk.JMK př.č.2'!$L$58</f>
        <v>372</v>
      </c>
      <c r="H362" s="336">
        <f t="shared" si="0"/>
        <v>29653</v>
      </c>
      <c r="I362" s="336">
        <f t="shared" si="2"/>
        <v>21530</v>
      </c>
      <c r="J362" s="336">
        <f t="shared" si="1"/>
        <v>17836</v>
      </c>
      <c r="K362" s="336">
        <f t="shared" si="3"/>
        <v>12841</v>
      </c>
      <c r="L362" s="336">
        <f t="shared" si="4"/>
        <v>7751</v>
      </c>
      <c r="M362" s="336">
        <f t="shared" si="5"/>
        <v>4623</v>
      </c>
      <c r="Q362" s="411"/>
    </row>
    <row r="363" spans="1:17" x14ac:dyDescent="0.2">
      <c r="A363" s="337">
        <v>363</v>
      </c>
      <c r="B363" s="334">
        <v>24.94</v>
      </c>
      <c r="C363" s="334">
        <v>62.36</v>
      </c>
      <c r="D363" s="334">
        <v>31.62</v>
      </c>
      <c r="E363" s="335">
        <f>'soust.uk.JMK př.č.2'!$M$58+'soust.uk.JMK př.č.2'!$N$58</f>
        <v>30098</v>
      </c>
      <c r="F363" s="335">
        <f>'soust.uk.JMK př.č.2'!$O$58+'soust.uk.JMK př.č.2'!$P$58</f>
        <v>18571</v>
      </c>
      <c r="G363" s="335">
        <f>'soust.uk.JMK př.č.2'!$L$58</f>
        <v>372</v>
      </c>
      <c r="H363" s="336">
        <f t="shared" si="0"/>
        <v>29653</v>
      </c>
      <c r="I363" s="336">
        <f t="shared" si="2"/>
        <v>21530</v>
      </c>
      <c r="J363" s="336">
        <f t="shared" si="1"/>
        <v>17834</v>
      </c>
      <c r="K363" s="336">
        <f t="shared" si="3"/>
        <v>12840</v>
      </c>
      <c r="L363" s="336">
        <f t="shared" si="4"/>
        <v>7751</v>
      </c>
      <c r="M363" s="336">
        <f t="shared" si="5"/>
        <v>4622</v>
      </c>
      <c r="Q363" s="411"/>
    </row>
    <row r="364" spans="1:17" x14ac:dyDescent="0.2">
      <c r="A364" s="337">
        <v>364</v>
      </c>
      <c r="B364" s="334">
        <v>24.95</v>
      </c>
      <c r="C364" s="334">
        <v>62.37</v>
      </c>
      <c r="D364" s="334">
        <v>31.62</v>
      </c>
      <c r="E364" s="335">
        <f>'soust.uk.JMK př.č.2'!$M$58+'soust.uk.JMK př.č.2'!$N$58</f>
        <v>30098</v>
      </c>
      <c r="F364" s="335">
        <f>'soust.uk.JMK př.č.2'!$O$58+'soust.uk.JMK př.č.2'!$P$58</f>
        <v>18571</v>
      </c>
      <c r="G364" s="335">
        <f>'soust.uk.JMK př.č.2'!$L$58</f>
        <v>372</v>
      </c>
      <c r="H364" s="336">
        <f t="shared" si="0"/>
        <v>29645</v>
      </c>
      <c r="I364" s="336">
        <f t="shared" si="2"/>
        <v>21524</v>
      </c>
      <c r="J364" s="336">
        <f t="shared" si="1"/>
        <v>17833</v>
      </c>
      <c r="K364" s="336">
        <f t="shared" si="3"/>
        <v>12839</v>
      </c>
      <c r="L364" s="336">
        <f t="shared" si="4"/>
        <v>7749</v>
      </c>
      <c r="M364" s="336">
        <f t="shared" si="5"/>
        <v>4622</v>
      </c>
      <c r="Q364" s="411"/>
    </row>
    <row r="365" spans="1:17" x14ac:dyDescent="0.2">
      <c r="A365" s="337">
        <v>365</v>
      </c>
      <c r="B365" s="334">
        <v>24.95</v>
      </c>
      <c r="C365" s="334">
        <v>62.37</v>
      </c>
      <c r="D365" s="334">
        <v>31.62</v>
      </c>
      <c r="E365" s="335">
        <f>'soust.uk.JMK př.č.2'!$M$58+'soust.uk.JMK př.č.2'!$N$58</f>
        <v>30098</v>
      </c>
      <c r="F365" s="335">
        <f>'soust.uk.JMK př.č.2'!$O$58+'soust.uk.JMK př.č.2'!$P$58</f>
        <v>18571</v>
      </c>
      <c r="G365" s="335">
        <f>'soust.uk.JMK př.č.2'!$L$58</f>
        <v>372</v>
      </c>
      <c r="H365" s="336">
        <f t="shared" si="0"/>
        <v>29645</v>
      </c>
      <c r="I365" s="336">
        <f t="shared" si="2"/>
        <v>21524</v>
      </c>
      <c r="J365" s="336">
        <f t="shared" si="1"/>
        <v>17833</v>
      </c>
      <c r="K365" s="336">
        <f t="shared" si="3"/>
        <v>12839</v>
      </c>
      <c r="L365" s="336">
        <f t="shared" si="4"/>
        <v>7749</v>
      </c>
      <c r="M365" s="336">
        <f t="shared" si="5"/>
        <v>4622</v>
      </c>
      <c r="Q365" s="411"/>
    </row>
    <row r="366" spans="1:17" x14ac:dyDescent="0.2">
      <c r="A366" s="337">
        <v>366</v>
      </c>
      <c r="B366" s="334">
        <v>24.95</v>
      </c>
      <c r="C366" s="334">
        <v>62.38</v>
      </c>
      <c r="D366" s="334">
        <v>31.62</v>
      </c>
      <c r="E366" s="335">
        <f>'soust.uk.JMK př.č.2'!$M$58+'soust.uk.JMK př.č.2'!$N$58</f>
        <v>30098</v>
      </c>
      <c r="F366" s="335">
        <f>'soust.uk.JMK př.č.2'!$O$58+'soust.uk.JMK př.č.2'!$P$58</f>
        <v>18571</v>
      </c>
      <c r="G366" s="335">
        <f>'soust.uk.JMK př.č.2'!$L$58</f>
        <v>372</v>
      </c>
      <c r="H366" s="336">
        <f t="shared" si="0"/>
        <v>29645</v>
      </c>
      <c r="I366" s="336">
        <f t="shared" si="2"/>
        <v>21524</v>
      </c>
      <c r="J366" s="336">
        <f t="shared" si="1"/>
        <v>17832</v>
      </c>
      <c r="K366" s="336">
        <f t="shared" si="3"/>
        <v>12838</v>
      </c>
      <c r="L366" s="336">
        <f t="shared" si="4"/>
        <v>7749</v>
      </c>
      <c r="M366" s="336">
        <f t="shared" si="5"/>
        <v>4622</v>
      </c>
      <c r="Q366" s="411"/>
    </row>
    <row r="367" spans="1:17" x14ac:dyDescent="0.2">
      <c r="A367" s="337">
        <v>367</v>
      </c>
      <c r="B367" s="334">
        <v>24.96</v>
      </c>
      <c r="C367" s="334">
        <v>62.39</v>
      </c>
      <c r="D367" s="334">
        <v>31.62</v>
      </c>
      <c r="E367" s="335">
        <f>'soust.uk.JMK př.č.2'!$M$58+'soust.uk.JMK př.č.2'!$N$58</f>
        <v>30098</v>
      </c>
      <c r="F367" s="335">
        <f>'soust.uk.JMK př.č.2'!$O$58+'soust.uk.JMK př.č.2'!$P$58</f>
        <v>18571</v>
      </c>
      <c r="G367" s="335">
        <f>'soust.uk.JMK př.č.2'!$L$58</f>
        <v>372</v>
      </c>
      <c r="H367" s="336">
        <f t="shared" si="0"/>
        <v>29636</v>
      </c>
      <c r="I367" s="336">
        <f t="shared" si="2"/>
        <v>21518</v>
      </c>
      <c r="J367" s="336">
        <f t="shared" si="1"/>
        <v>17830</v>
      </c>
      <c r="K367" s="336">
        <f t="shared" si="3"/>
        <v>12837</v>
      </c>
      <c r="L367" s="336">
        <f t="shared" si="4"/>
        <v>7746</v>
      </c>
      <c r="M367" s="336">
        <f t="shared" si="5"/>
        <v>4621</v>
      </c>
      <c r="Q367" s="411"/>
    </row>
    <row r="368" spans="1:17" x14ac:dyDescent="0.2">
      <c r="A368" s="337">
        <v>368</v>
      </c>
      <c r="B368" s="334">
        <v>24.96</v>
      </c>
      <c r="C368" s="334">
        <v>62.4</v>
      </c>
      <c r="D368" s="334">
        <v>31.62</v>
      </c>
      <c r="E368" s="335">
        <f>'soust.uk.JMK př.č.2'!$M$58+'soust.uk.JMK př.č.2'!$N$58</f>
        <v>30098</v>
      </c>
      <c r="F368" s="335">
        <f>'soust.uk.JMK př.č.2'!$O$58+'soust.uk.JMK př.č.2'!$P$58</f>
        <v>18571</v>
      </c>
      <c r="G368" s="335">
        <f>'soust.uk.JMK př.č.2'!$L$58</f>
        <v>372</v>
      </c>
      <c r="H368" s="336">
        <f t="shared" si="0"/>
        <v>29636</v>
      </c>
      <c r="I368" s="336">
        <f t="shared" si="2"/>
        <v>21518</v>
      </c>
      <c r="J368" s="336">
        <f t="shared" si="1"/>
        <v>17829</v>
      </c>
      <c r="K368" s="336">
        <f t="shared" si="3"/>
        <v>12836</v>
      </c>
      <c r="L368" s="336">
        <f t="shared" si="4"/>
        <v>7746</v>
      </c>
      <c r="M368" s="336">
        <f t="shared" si="5"/>
        <v>4621</v>
      </c>
      <c r="Q368" s="411"/>
    </row>
    <row r="369" spans="1:17" x14ac:dyDescent="0.2">
      <c r="A369" s="337">
        <v>369</v>
      </c>
      <c r="B369" s="334">
        <v>24.96</v>
      </c>
      <c r="C369" s="334">
        <v>62.4</v>
      </c>
      <c r="D369" s="334">
        <v>31.62</v>
      </c>
      <c r="E369" s="335">
        <f>'soust.uk.JMK př.č.2'!$M$58+'soust.uk.JMK př.č.2'!$N$58</f>
        <v>30098</v>
      </c>
      <c r="F369" s="335">
        <f>'soust.uk.JMK př.č.2'!$O$58+'soust.uk.JMK př.č.2'!$P$58</f>
        <v>18571</v>
      </c>
      <c r="G369" s="335">
        <f>'soust.uk.JMK př.č.2'!$L$58</f>
        <v>372</v>
      </c>
      <c r="H369" s="336">
        <f t="shared" si="0"/>
        <v>29636</v>
      </c>
      <c r="I369" s="336">
        <f t="shared" si="2"/>
        <v>21518</v>
      </c>
      <c r="J369" s="336">
        <f t="shared" si="1"/>
        <v>17829</v>
      </c>
      <c r="K369" s="336">
        <f t="shared" si="3"/>
        <v>12836</v>
      </c>
      <c r="L369" s="336">
        <f t="shared" si="4"/>
        <v>7746</v>
      </c>
      <c r="M369" s="336">
        <f t="shared" si="5"/>
        <v>4621</v>
      </c>
      <c r="Q369" s="411"/>
    </row>
    <row r="370" spans="1:17" x14ac:dyDescent="0.2">
      <c r="A370" s="337">
        <v>370</v>
      </c>
      <c r="B370" s="334">
        <v>24.96</v>
      </c>
      <c r="C370" s="334">
        <v>62.41</v>
      </c>
      <c r="D370" s="334">
        <v>31.62</v>
      </c>
      <c r="E370" s="335">
        <f>'soust.uk.JMK př.č.2'!$M$58+'soust.uk.JMK př.č.2'!$N$58</f>
        <v>30098</v>
      </c>
      <c r="F370" s="335">
        <f>'soust.uk.JMK př.č.2'!$O$58+'soust.uk.JMK př.č.2'!$P$58</f>
        <v>18571</v>
      </c>
      <c r="G370" s="335">
        <f>'soust.uk.JMK př.č.2'!$L$58</f>
        <v>372</v>
      </c>
      <c r="H370" s="336">
        <f t="shared" si="0"/>
        <v>29636</v>
      </c>
      <c r="I370" s="336">
        <f t="shared" si="2"/>
        <v>21518</v>
      </c>
      <c r="J370" s="336">
        <f t="shared" si="1"/>
        <v>17828</v>
      </c>
      <c r="K370" s="336">
        <f t="shared" si="3"/>
        <v>12835</v>
      </c>
      <c r="L370" s="336">
        <f t="shared" si="4"/>
        <v>7746</v>
      </c>
      <c r="M370" s="336">
        <f t="shared" si="5"/>
        <v>4621</v>
      </c>
      <c r="Q370" s="411"/>
    </row>
    <row r="371" spans="1:17" x14ac:dyDescent="0.2">
      <c r="A371" s="337">
        <v>371</v>
      </c>
      <c r="B371" s="334">
        <v>24.97</v>
      </c>
      <c r="C371" s="334">
        <v>62.42</v>
      </c>
      <c r="D371" s="334">
        <v>31.62</v>
      </c>
      <c r="E371" s="335">
        <f>'soust.uk.JMK př.č.2'!$M$58+'soust.uk.JMK př.č.2'!$N$58</f>
        <v>30098</v>
      </c>
      <c r="F371" s="335">
        <f>'soust.uk.JMK př.č.2'!$O$58+'soust.uk.JMK př.č.2'!$P$58</f>
        <v>18571</v>
      </c>
      <c r="G371" s="335">
        <f>'soust.uk.JMK př.č.2'!$L$58</f>
        <v>372</v>
      </c>
      <c r="H371" s="336">
        <f t="shared" si="0"/>
        <v>29628</v>
      </c>
      <c r="I371" s="336">
        <f t="shared" si="2"/>
        <v>21512</v>
      </c>
      <c r="J371" s="336">
        <f t="shared" si="1"/>
        <v>17826</v>
      </c>
      <c r="K371" s="336">
        <f t="shared" si="3"/>
        <v>12834</v>
      </c>
      <c r="L371" s="336">
        <f t="shared" si="4"/>
        <v>7744</v>
      </c>
      <c r="M371" s="336">
        <f t="shared" si="5"/>
        <v>4620</v>
      </c>
      <c r="Q371" s="411"/>
    </row>
    <row r="372" spans="1:17" x14ac:dyDescent="0.2">
      <c r="A372" s="337">
        <v>372</v>
      </c>
      <c r="B372" s="334">
        <v>24.97</v>
      </c>
      <c r="C372" s="334">
        <v>62.42</v>
      </c>
      <c r="D372" s="334">
        <v>31.62</v>
      </c>
      <c r="E372" s="335">
        <f>'soust.uk.JMK př.č.2'!$M$58+'soust.uk.JMK př.č.2'!$N$58</f>
        <v>30098</v>
      </c>
      <c r="F372" s="335">
        <f>'soust.uk.JMK př.č.2'!$O$58+'soust.uk.JMK př.č.2'!$P$58</f>
        <v>18571</v>
      </c>
      <c r="G372" s="335">
        <f>'soust.uk.JMK př.č.2'!$L$58</f>
        <v>372</v>
      </c>
      <c r="H372" s="336">
        <f t="shared" si="0"/>
        <v>29628</v>
      </c>
      <c r="I372" s="336">
        <f t="shared" si="2"/>
        <v>21512</v>
      </c>
      <c r="J372" s="336">
        <f t="shared" si="1"/>
        <v>17826</v>
      </c>
      <c r="K372" s="336">
        <f t="shared" si="3"/>
        <v>12834</v>
      </c>
      <c r="L372" s="336">
        <f t="shared" si="4"/>
        <v>7744</v>
      </c>
      <c r="M372" s="336">
        <f t="shared" si="5"/>
        <v>4620</v>
      </c>
      <c r="Q372" s="411"/>
    </row>
    <row r="373" spans="1:17" x14ac:dyDescent="0.2">
      <c r="A373" s="337">
        <v>373</v>
      </c>
      <c r="B373" s="334">
        <v>24.97</v>
      </c>
      <c r="C373" s="334">
        <v>62.43</v>
      </c>
      <c r="D373" s="334">
        <v>31.62</v>
      </c>
      <c r="E373" s="335">
        <f>'soust.uk.JMK př.č.2'!$M$58+'soust.uk.JMK př.č.2'!$N$58</f>
        <v>30098</v>
      </c>
      <c r="F373" s="335">
        <f>'soust.uk.JMK př.č.2'!$O$58+'soust.uk.JMK př.č.2'!$P$58</f>
        <v>18571</v>
      </c>
      <c r="G373" s="335">
        <f>'soust.uk.JMK př.č.2'!$L$58</f>
        <v>372</v>
      </c>
      <c r="H373" s="336">
        <f t="shared" si="0"/>
        <v>29628</v>
      </c>
      <c r="I373" s="336">
        <f t="shared" si="2"/>
        <v>21512</v>
      </c>
      <c r="J373" s="336">
        <f t="shared" si="1"/>
        <v>17825</v>
      </c>
      <c r="K373" s="336">
        <f t="shared" si="3"/>
        <v>12833</v>
      </c>
      <c r="L373" s="336">
        <f t="shared" si="4"/>
        <v>7744</v>
      </c>
      <c r="M373" s="336">
        <f t="shared" si="5"/>
        <v>4620</v>
      </c>
      <c r="Q373" s="411"/>
    </row>
    <row r="374" spans="1:17" x14ac:dyDescent="0.2">
      <c r="A374" s="337">
        <v>374</v>
      </c>
      <c r="B374" s="334">
        <v>24.97</v>
      </c>
      <c r="C374" s="334">
        <v>62.44</v>
      </c>
      <c r="D374" s="334">
        <v>31.62</v>
      </c>
      <c r="E374" s="335">
        <f>'soust.uk.JMK př.č.2'!$M$58+'soust.uk.JMK př.č.2'!$N$58</f>
        <v>30098</v>
      </c>
      <c r="F374" s="335">
        <f>'soust.uk.JMK př.č.2'!$O$58+'soust.uk.JMK př.č.2'!$P$58</f>
        <v>18571</v>
      </c>
      <c r="G374" s="335">
        <f>'soust.uk.JMK př.č.2'!$L$58</f>
        <v>372</v>
      </c>
      <c r="H374" s="336">
        <f t="shared" ref="H374:H437" si="6">SUM(I374,L374,G374)</f>
        <v>29628</v>
      </c>
      <c r="I374" s="336">
        <f t="shared" si="2"/>
        <v>21512</v>
      </c>
      <c r="J374" s="336">
        <f t="shared" ref="J374:J437" si="7">SUM(K374,M374,G374)</f>
        <v>17824</v>
      </c>
      <c r="K374" s="336">
        <f t="shared" si="3"/>
        <v>12832</v>
      </c>
      <c r="L374" s="336">
        <f t="shared" si="4"/>
        <v>7744</v>
      </c>
      <c r="M374" s="336">
        <f t="shared" si="5"/>
        <v>4620</v>
      </c>
      <c r="Q374" s="411"/>
    </row>
    <row r="375" spans="1:17" x14ac:dyDescent="0.2">
      <c r="A375" s="337">
        <v>375</v>
      </c>
      <c r="B375" s="334">
        <v>24.98</v>
      </c>
      <c r="C375" s="334">
        <v>62.44</v>
      </c>
      <c r="D375" s="334">
        <v>31.62</v>
      </c>
      <c r="E375" s="335">
        <f>'soust.uk.JMK př.č.2'!$M$58+'soust.uk.JMK př.č.2'!$N$58</f>
        <v>30098</v>
      </c>
      <c r="F375" s="335">
        <f>'soust.uk.JMK př.č.2'!$O$58+'soust.uk.JMK př.č.2'!$P$58</f>
        <v>18571</v>
      </c>
      <c r="G375" s="335">
        <f>'soust.uk.JMK př.č.2'!$L$58</f>
        <v>372</v>
      </c>
      <c r="H375" s="336">
        <f t="shared" si="6"/>
        <v>29620</v>
      </c>
      <c r="I375" s="336">
        <f t="shared" ref="I375:I438" si="8">ROUND(1/B375*E375*12+1/D375*F375*12,0)</f>
        <v>21506</v>
      </c>
      <c r="J375" s="336">
        <f t="shared" si="7"/>
        <v>17824</v>
      </c>
      <c r="K375" s="336">
        <f t="shared" ref="K375:K438" si="9">ROUND(1/C375*E375*12+1/D375*F375*12,0)</f>
        <v>12832</v>
      </c>
      <c r="L375" s="336">
        <f t="shared" ref="L375:L438" si="10">ROUND((I375*36%),0)</f>
        <v>7742</v>
      </c>
      <c r="M375" s="336">
        <f t="shared" ref="M375:M438" si="11">ROUND((K375*36%),0)</f>
        <v>4620</v>
      </c>
      <c r="Q375" s="411"/>
    </row>
    <row r="376" spans="1:17" x14ac:dyDescent="0.2">
      <c r="A376" s="337">
        <v>376</v>
      </c>
      <c r="B376" s="334">
        <v>24.98</v>
      </c>
      <c r="C376" s="334">
        <v>62.45</v>
      </c>
      <c r="D376" s="334">
        <v>31.62</v>
      </c>
      <c r="E376" s="335">
        <f>'soust.uk.JMK př.č.2'!$M$58+'soust.uk.JMK př.č.2'!$N$58</f>
        <v>30098</v>
      </c>
      <c r="F376" s="335">
        <f>'soust.uk.JMK př.č.2'!$O$58+'soust.uk.JMK př.č.2'!$P$58</f>
        <v>18571</v>
      </c>
      <c r="G376" s="335">
        <f>'soust.uk.JMK př.č.2'!$L$58</f>
        <v>372</v>
      </c>
      <c r="H376" s="336">
        <f t="shared" si="6"/>
        <v>29620</v>
      </c>
      <c r="I376" s="336">
        <f t="shared" si="8"/>
        <v>21506</v>
      </c>
      <c r="J376" s="336">
        <f t="shared" si="7"/>
        <v>17822</v>
      </c>
      <c r="K376" s="336">
        <f t="shared" si="9"/>
        <v>12831</v>
      </c>
      <c r="L376" s="336">
        <f t="shared" si="10"/>
        <v>7742</v>
      </c>
      <c r="M376" s="336">
        <f t="shared" si="11"/>
        <v>4619</v>
      </c>
      <c r="Q376" s="411"/>
    </row>
    <row r="377" spans="1:17" x14ac:dyDescent="0.2">
      <c r="A377" s="337">
        <v>377</v>
      </c>
      <c r="B377" s="334">
        <v>24.98</v>
      </c>
      <c r="C377" s="334">
        <v>62.46</v>
      </c>
      <c r="D377" s="334">
        <v>31.62</v>
      </c>
      <c r="E377" s="335">
        <f>'soust.uk.JMK př.č.2'!$M$58+'soust.uk.JMK př.č.2'!$N$58</f>
        <v>30098</v>
      </c>
      <c r="F377" s="335">
        <f>'soust.uk.JMK př.č.2'!$O$58+'soust.uk.JMK př.č.2'!$P$58</f>
        <v>18571</v>
      </c>
      <c r="G377" s="335">
        <f>'soust.uk.JMK př.č.2'!$L$58</f>
        <v>372</v>
      </c>
      <c r="H377" s="336">
        <f t="shared" si="6"/>
        <v>29620</v>
      </c>
      <c r="I377" s="336">
        <f t="shared" si="8"/>
        <v>21506</v>
      </c>
      <c r="J377" s="336">
        <f t="shared" si="7"/>
        <v>17821</v>
      </c>
      <c r="K377" s="336">
        <f t="shared" si="9"/>
        <v>12830</v>
      </c>
      <c r="L377" s="336">
        <f t="shared" si="10"/>
        <v>7742</v>
      </c>
      <c r="M377" s="336">
        <f t="shared" si="11"/>
        <v>4619</v>
      </c>
      <c r="Q377" s="411"/>
    </row>
    <row r="378" spans="1:17" x14ac:dyDescent="0.2">
      <c r="A378" s="337">
        <v>378</v>
      </c>
      <c r="B378" s="334">
        <v>24.98</v>
      </c>
      <c r="C378" s="334">
        <v>62.46</v>
      </c>
      <c r="D378" s="334">
        <v>31.62</v>
      </c>
      <c r="E378" s="335">
        <f>'soust.uk.JMK př.č.2'!$M$58+'soust.uk.JMK př.č.2'!$N$58</f>
        <v>30098</v>
      </c>
      <c r="F378" s="335">
        <f>'soust.uk.JMK př.č.2'!$O$58+'soust.uk.JMK př.č.2'!$P$58</f>
        <v>18571</v>
      </c>
      <c r="G378" s="335">
        <f>'soust.uk.JMK př.č.2'!$L$58</f>
        <v>372</v>
      </c>
      <c r="H378" s="336">
        <f t="shared" si="6"/>
        <v>29620</v>
      </c>
      <c r="I378" s="336">
        <f t="shared" si="8"/>
        <v>21506</v>
      </c>
      <c r="J378" s="336">
        <f t="shared" si="7"/>
        <v>17821</v>
      </c>
      <c r="K378" s="336">
        <f t="shared" si="9"/>
        <v>12830</v>
      </c>
      <c r="L378" s="336">
        <f t="shared" si="10"/>
        <v>7742</v>
      </c>
      <c r="M378" s="336">
        <f t="shared" si="11"/>
        <v>4619</v>
      </c>
      <c r="Q378" s="411"/>
    </row>
    <row r="379" spans="1:17" x14ac:dyDescent="0.2">
      <c r="A379" s="337">
        <v>379</v>
      </c>
      <c r="B379" s="334">
        <v>24.99</v>
      </c>
      <c r="C379" s="334">
        <v>62.47</v>
      </c>
      <c r="D379" s="334">
        <v>31.62</v>
      </c>
      <c r="E379" s="335">
        <f>'soust.uk.JMK př.č.2'!$M$58+'soust.uk.JMK př.č.2'!$N$58</f>
        <v>30098</v>
      </c>
      <c r="F379" s="335">
        <f>'soust.uk.JMK př.č.2'!$O$58+'soust.uk.JMK př.č.2'!$P$58</f>
        <v>18571</v>
      </c>
      <c r="G379" s="335">
        <f>'soust.uk.JMK př.č.2'!$L$58</f>
        <v>372</v>
      </c>
      <c r="H379" s="336">
        <f t="shared" si="6"/>
        <v>29613</v>
      </c>
      <c r="I379" s="336">
        <f t="shared" si="8"/>
        <v>21501</v>
      </c>
      <c r="J379" s="336">
        <f t="shared" si="7"/>
        <v>17819</v>
      </c>
      <c r="K379" s="336">
        <f t="shared" si="9"/>
        <v>12829</v>
      </c>
      <c r="L379" s="336">
        <f t="shared" si="10"/>
        <v>7740</v>
      </c>
      <c r="M379" s="336">
        <f t="shared" si="11"/>
        <v>4618</v>
      </c>
      <c r="Q379" s="411"/>
    </row>
    <row r="380" spans="1:17" x14ac:dyDescent="0.2">
      <c r="A380" s="337">
        <v>380</v>
      </c>
      <c r="B380" s="334">
        <v>24.99</v>
      </c>
      <c r="C380" s="334">
        <v>62.48</v>
      </c>
      <c r="D380" s="334">
        <v>31.62</v>
      </c>
      <c r="E380" s="335">
        <f>'soust.uk.JMK př.č.2'!$M$58+'soust.uk.JMK př.č.2'!$N$58</f>
        <v>30098</v>
      </c>
      <c r="F380" s="335">
        <f>'soust.uk.JMK př.č.2'!$O$58+'soust.uk.JMK př.č.2'!$P$58</f>
        <v>18571</v>
      </c>
      <c r="G380" s="335">
        <f>'soust.uk.JMK př.č.2'!$L$58</f>
        <v>372</v>
      </c>
      <c r="H380" s="336">
        <f t="shared" si="6"/>
        <v>29613</v>
      </c>
      <c r="I380" s="336">
        <f t="shared" si="8"/>
        <v>21501</v>
      </c>
      <c r="J380" s="336">
        <f t="shared" si="7"/>
        <v>17818</v>
      </c>
      <c r="K380" s="336">
        <f t="shared" si="9"/>
        <v>12828</v>
      </c>
      <c r="L380" s="336">
        <f t="shared" si="10"/>
        <v>7740</v>
      </c>
      <c r="M380" s="336">
        <f t="shared" si="11"/>
        <v>4618</v>
      </c>
      <c r="Q380" s="411"/>
    </row>
    <row r="381" spans="1:17" x14ac:dyDescent="0.2">
      <c r="A381" s="337">
        <v>381</v>
      </c>
      <c r="B381" s="334">
        <v>24.99</v>
      </c>
      <c r="C381" s="334">
        <v>62.48</v>
      </c>
      <c r="D381" s="334">
        <v>31.62</v>
      </c>
      <c r="E381" s="335">
        <f>'soust.uk.JMK př.č.2'!$M$58+'soust.uk.JMK př.č.2'!$N$58</f>
        <v>30098</v>
      </c>
      <c r="F381" s="335">
        <f>'soust.uk.JMK př.č.2'!$O$58+'soust.uk.JMK př.č.2'!$P$58</f>
        <v>18571</v>
      </c>
      <c r="G381" s="335">
        <f>'soust.uk.JMK př.č.2'!$L$58</f>
        <v>372</v>
      </c>
      <c r="H381" s="336">
        <f t="shared" si="6"/>
        <v>29613</v>
      </c>
      <c r="I381" s="336">
        <f t="shared" si="8"/>
        <v>21501</v>
      </c>
      <c r="J381" s="336">
        <f t="shared" si="7"/>
        <v>17818</v>
      </c>
      <c r="K381" s="336">
        <f t="shared" si="9"/>
        <v>12828</v>
      </c>
      <c r="L381" s="336">
        <f t="shared" si="10"/>
        <v>7740</v>
      </c>
      <c r="M381" s="336">
        <f t="shared" si="11"/>
        <v>4618</v>
      </c>
      <c r="Q381" s="411"/>
    </row>
    <row r="382" spans="1:17" x14ac:dyDescent="0.2">
      <c r="A382" s="337">
        <v>382</v>
      </c>
      <c r="B382" s="334">
        <v>25</v>
      </c>
      <c r="C382" s="334">
        <v>62.49</v>
      </c>
      <c r="D382" s="334">
        <v>31.62</v>
      </c>
      <c r="E382" s="335">
        <f>'soust.uk.JMK př.č.2'!$M$58+'soust.uk.JMK př.č.2'!$N$58</f>
        <v>30098</v>
      </c>
      <c r="F382" s="335">
        <f>'soust.uk.JMK př.č.2'!$O$58+'soust.uk.JMK př.č.2'!$P$58</f>
        <v>18571</v>
      </c>
      <c r="G382" s="335">
        <f>'soust.uk.JMK př.č.2'!$L$58</f>
        <v>372</v>
      </c>
      <c r="H382" s="336">
        <f t="shared" si="6"/>
        <v>29605</v>
      </c>
      <c r="I382" s="336">
        <f t="shared" si="8"/>
        <v>21495</v>
      </c>
      <c r="J382" s="336">
        <f t="shared" si="7"/>
        <v>17818</v>
      </c>
      <c r="K382" s="336">
        <f t="shared" si="9"/>
        <v>12828</v>
      </c>
      <c r="L382" s="336">
        <f t="shared" si="10"/>
        <v>7738</v>
      </c>
      <c r="M382" s="336">
        <f t="shared" si="11"/>
        <v>4618</v>
      </c>
      <c r="Q382" s="411"/>
    </row>
    <row r="383" spans="1:17" x14ac:dyDescent="0.2">
      <c r="A383" s="337">
        <v>383</v>
      </c>
      <c r="B383" s="334">
        <v>25</v>
      </c>
      <c r="C383" s="334">
        <v>62.5</v>
      </c>
      <c r="D383" s="334">
        <v>31.62</v>
      </c>
      <c r="E383" s="335">
        <f>'soust.uk.JMK př.č.2'!$M$58+'soust.uk.JMK př.č.2'!$N$58</f>
        <v>30098</v>
      </c>
      <c r="F383" s="335">
        <f>'soust.uk.JMK př.č.2'!$O$58+'soust.uk.JMK př.č.2'!$P$58</f>
        <v>18571</v>
      </c>
      <c r="G383" s="335">
        <f>'soust.uk.JMK př.č.2'!$L$58</f>
        <v>372</v>
      </c>
      <c r="H383" s="336">
        <f t="shared" si="6"/>
        <v>29605</v>
      </c>
      <c r="I383" s="336">
        <f t="shared" si="8"/>
        <v>21495</v>
      </c>
      <c r="J383" s="336">
        <f t="shared" si="7"/>
        <v>17817</v>
      </c>
      <c r="K383" s="336">
        <f t="shared" si="9"/>
        <v>12827</v>
      </c>
      <c r="L383" s="336">
        <f t="shared" si="10"/>
        <v>7738</v>
      </c>
      <c r="M383" s="336">
        <f t="shared" si="11"/>
        <v>4618</v>
      </c>
      <c r="Q383" s="411"/>
    </row>
    <row r="384" spans="1:17" x14ac:dyDescent="0.2">
      <c r="A384" s="337">
        <v>384</v>
      </c>
      <c r="B384" s="334">
        <v>25</v>
      </c>
      <c r="C384" s="334">
        <v>62.5</v>
      </c>
      <c r="D384" s="334">
        <v>31.62</v>
      </c>
      <c r="E384" s="335">
        <f>'soust.uk.JMK př.č.2'!$M$58+'soust.uk.JMK př.č.2'!$N$58</f>
        <v>30098</v>
      </c>
      <c r="F384" s="335">
        <f>'soust.uk.JMK př.č.2'!$O$58+'soust.uk.JMK př.č.2'!$P$58</f>
        <v>18571</v>
      </c>
      <c r="G384" s="335">
        <f>'soust.uk.JMK př.č.2'!$L$58</f>
        <v>372</v>
      </c>
      <c r="H384" s="336">
        <f t="shared" si="6"/>
        <v>29605</v>
      </c>
      <c r="I384" s="336">
        <f t="shared" si="8"/>
        <v>21495</v>
      </c>
      <c r="J384" s="336">
        <f t="shared" si="7"/>
        <v>17817</v>
      </c>
      <c r="K384" s="336">
        <f t="shared" si="9"/>
        <v>12827</v>
      </c>
      <c r="L384" s="336">
        <f t="shared" si="10"/>
        <v>7738</v>
      </c>
      <c r="M384" s="336">
        <f t="shared" si="11"/>
        <v>4618</v>
      </c>
      <c r="Q384" s="411"/>
    </row>
    <row r="385" spans="1:17" x14ac:dyDescent="0.2">
      <c r="A385" s="337">
        <v>385</v>
      </c>
      <c r="B385" s="334">
        <v>25</v>
      </c>
      <c r="C385" s="334">
        <v>62.51</v>
      </c>
      <c r="D385" s="334">
        <v>31.62</v>
      </c>
      <c r="E385" s="335">
        <f>'soust.uk.JMK př.č.2'!$M$58+'soust.uk.JMK př.č.2'!$N$58</f>
        <v>30098</v>
      </c>
      <c r="F385" s="335">
        <f>'soust.uk.JMK př.č.2'!$O$58+'soust.uk.JMK př.č.2'!$P$58</f>
        <v>18571</v>
      </c>
      <c r="G385" s="335">
        <f>'soust.uk.JMK př.č.2'!$L$58</f>
        <v>372</v>
      </c>
      <c r="H385" s="336">
        <f t="shared" si="6"/>
        <v>29605</v>
      </c>
      <c r="I385" s="336">
        <f t="shared" si="8"/>
        <v>21495</v>
      </c>
      <c r="J385" s="336">
        <f t="shared" si="7"/>
        <v>17815</v>
      </c>
      <c r="K385" s="336">
        <f t="shared" si="9"/>
        <v>12826</v>
      </c>
      <c r="L385" s="336">
        <f t="shared" si="10"/>
        <v>7738</v>
      </c>
      <c r="M385" s="336">
        <f t="shared" si="11"/>
        <v>4617</v>
      </c>
      <c r="Q385" s="411"/>
    </row>
    <row r="386" spans="1:17" x14ac:dyDescent="0.2">
      <c r="A386" s="337">
        <v>386</v>
      </c>
      <c r="B386" s="334">
        <v>25.01</v>
      </c>
      <c r="C386" s="334">
        <v>62.51</v>
      </c>
      <c r="D386" s="334">
        <v>31.62</v>
      </c>
      <c r="E386" s="335">
        <f>'soust.uk.JMK př.č.2'!$M$58+'soust.uk.JMK př.č.2'!$N$58</f>
        <v>30098</v>
      </c>
      <c r="F386" s="335">
        <f>'soust.uk.JMK př.č.2'!$O$58+'soust.uk.JMK př.č.2'!$P$58</f>
        <v>18571</v>
      </c>
      <c r="G386" s="335">
        <f>'soust.uk.JMK př.č.2'!$L$58</f>
        <v>372</v>
      </c>
      <c r="H386" s="336">
        <f t="shared" si="6"/>
        <v>29597</v>
      </c>
      <c r="I386" s="336">
        <f t="shared" si="8"/>
        <v>21489</v>
      </c>
      <c r="J386" s="336">
        <f t="shared" si="7"/>
        <v>17815</v>
      </c>
      <c r="K386" s="336">
        <f t="shared" si="9"/>
        <v>12826</v>
      </c>
      <c r="L386" s="336">
        <f t="shared" si="10"/>
        <v>7736</v>
      </c>
      <c r="M386" s="336">
        <f t="shared" si="11"/>
        <v>4617</v>
      </c>
      <c r="Q386" s="411"/>
    </row>
    <row r="387" spans="1:17" x14ac:dyDescent="0.2">
      <c r="A387" s="337">
        <v>387</v>
      </c>
      <c r="B387" s="334">
        <v>25.01</v>
      </c>
      <c r="C387" s="334">
        <v>62.52</v>
      </c>
      <c r="D387" s="334">
        <v>31.62</v>
      </c>
      <c r="E387" s="335">
        <f>'soust.uk.JMK př.č.2'!$M$58+'soust.uk.JMK př.č.2'!$N$58</f>
        <v>30098</v>
      </c>
      <c r="F387" s="335">
        <f>'soust.uk.JMK př.č.2'!$O$58+'soust.uk.JMK př.č.2'!$P$58</f>
        <v>18571</v>
      </c>
      <c r="G387" s="335">
        <f>'soust.uk.JMK př.č.2'!$L$58</f>
        <v>372</v>
      </c>
      <c r="H387" s="336">
        <f t="shared" si="6"/>
        <v>29597</v>
      </c>
      <c r="I387" s="336">
        <f t="shared" si="8"/>
        <v>21489</v>
      </c>
      <c r="J387" s="336">
        <f t="shared" si="7"/>
        <v>17814</v>
      </c>
      <c r="K387" s="336">
        <f t="shared" si="9"/>
        <v>12825</v>
      </c>
      <c r="L387" s="336">
        <f t="shared" si="10"/>
        <v>7736</v>
      </c>
      <c r="M387" s="336">
        <f t="shared" si="11"/>
        <v>4617</v>
      </c>
      <c r="Q387" s="411"/>
    </row>
    <row r="388" spans="1:17" x14ac:dyDescent="0.2">
      <c r="A388" s="337">
        <v>388</v>
      </c>
      <c r="B388" s="334">
        <v>25.01</v>
      </c>
      <c r="C388" s="334">
        <v>62.53</v>
      </c>
      <c r="D388" s="334">
        <v>31.62</v>
      </c>
      <c r="E388" s="335">
        <f>'soust.uk.JMK př.č.2'!$M$58+'soust.uk.JMK př.č.2'!$N$58</f>
        <v>30098</v>
      </c>
      <c r="F388" s="335">
        <f>'soust.uk.JMK př.č.2'!$O$58+'soust.uk.JMK př.č.2'!$P$58</f>
        <v>18571</v>
      </c>
      <c r="G388" s="335">
        <f>'soust.uk.JMK př.č.2'!$L$58</f>
        <v>372</v>
      </c>
      <c r="H388" s="336">
        <f t="shared" si="6"/>
        <v>29597</v>
      </c>
      <c r="I388" s="336">
        <f t="shared" si="8"/>
        <v>21489</v>
      </c>
      <c r="J388" s="336">
        <f t="shared" si="7"/>
        <v>17813</v>
      </c>
      <c r="K388" s="336">
        <f t="shared" si="9"/>
        <v>12824</v>
      </c>
      <c r="L388" s="336">
        <f t="shared" si="10"/>
        <v>7736</v>
      </c>
      <c r="M388" s="336">
        <f t="shared" si="11"/>
        <v>4617</v>
      </c>
      <c r="Q388" s="411"/>
    </row>
    <row r="389" spans="1:17" x14ac:dyDescent="0.2">
      <c r="A389" s="337">
        <v>389</v>
      </c>
      <c r="B389" s="334">
        <v>25.01</v>
      </c>
      <c r="C389" s="334">
        <v>62.53</v>
      </c>
      <c r="D389" s="334">
        <v>31.62</v>
      </c>
      <c r="E389" s="335">
        <f>'soust.uk.JMK př.č.2'!$M$58+'soust.uk.JMK př.č.2'!$N$58</f>
        <v>30098</v>
      </c>
      <c r="F389" s="335">
        <f>'soust.uk.JMK př.č.2'!$O$58+'soust.uk.JMK př.č.2'!$P$58</f>
        <v>18571</v>
      </c>
      <c r="G389" s="335">
        <f>'soust.uk.JMK př.č.2'!$L$58</f>
        <v>372</v>
      </c>
      <c r="H389" s="336">
        <f t="shared" si="6"/>
        <v>29597</v>
      </c>
      <c r="I389" s="336">
        <f t="shared" si="8"/>
        <v>21489</v>
      </c>
      <c r="J389" s="336">
        <f t="shared" si="7"/>
        <v>17813</v>
      </c>
      <c r="K389" s="336">
        <f t="shared" si="9"/>
        <v>12824</v>
      </c>
      <c r="L389" s="336">
        <f t="shared" si="10"/>
        <v>7736</v>
      </c>
      <c r="M389" s="336">
        <f t="shared" si="11"/>
        <v>4617</v>
      </c>
      <c r="Q389" s="411"/>
    </row>
    <row r="390" spans="1:17" x14ac:dyDescent="0.2">
      <c r="A390" s="337">
        <v>390</v>
      </c>
      <c r="B390" s="334">
        <v>25.02</v>
      </c>
      <c r="C390" s="334">
        <v>62.54</v>
      </c>
      <c r="D390" s="334">
        <v>31.62</v>
      </c>
      <c r="E390" s="335">
        <f>'soust.uk.JMK př.č.2'!$M$58+'soust.uk.JMK př.č.2'!$N$58</f>
        <v>30098</v>
      </c>
      <c r="F390" s="335">
        <f>'soust.uk.JMK př.č.2'!$O$58+'soust.uk.JMK př.č.2'!$P$58</f>
        <v>18571</v>
      </c>
      <c r="G390" s="335">
        <f>'soust.uk.JMK př.č.2'!$L$58</f>
        <v>372</v>
      </c>
      <c r="H390" s="336">
        <f t="shared" si="6"/>
        <v>29589</v>
      </c>
      <c r="I390" s="336">
        <f t="shared" si="8"/>
        <v>21483</v>
      </c>
      <c r="J390" s="336">
        <f t="shared" si="7"/>
        <v>17811</v>
      </c>
      <c r="K390" s="336">
        <f t="shared" si="9"/>
        <v>12823</v>
      </c>
      <c r="L390" s="336">
        <f t="shared" si="10"/>
        <v>7734</v>
      </c>
      <c r="M390" s="336">
        <f t="shared" si="11"/>
        <v>4616</v>
      </c>
      <c r="Q390" s="411"/>
    </row>
    <row r="391" spans="1:17" x14ac:dyDescent="0.2">
      <c r="A391" s="337">
        <v>391</v>
      </c>
      <c r="B391" s="334">
        <v>25.02</v>
      </c>
      <c r="C391" s="334">
        <v>62.55</v>
      </c>
      <c r="D391" s="334">
        <v>31.62</v>
      </c>
      <c r="E391" s="335">
        <f>'soust.uk.JMK př.č.2'!$M$58+'soust.uk.JMK př.č.2'!$N$58</f>
        <v>30098</v>
      </c>
      <c r="F391" s="335">
        <f>'soust.uk.JMK př.č.2'!$O$58+'soust.uk.JMK př.č.2'!$P$58</f>
        <v>18571</v>
      </c>
      <c r="G391" s="335">
        <f>'soust.uk.JMK př.č.2'!$L$58</f>
        <v>372</v>
      </c>
      <c r="H391" s="336">
        <f t="shared" si="6"/>
        <v>29589</v>
      </c>
      <c r="I391" s="336">
        <f t="shared" si="8"/>
        <v>21483</v>
      </c>
      <c r="J391" s="336">
        <f t="shared" si="7"/>
        <v>17810</v>
      </c>
      <c r="K391" s="336">
        <f t="shared" si="9"/>
        <v>12822</v>
      </c>
      <c r="L391" s="336">
        <f t="shared" si="10"/>
        <v>7734</v>
      </c>
      <c r="M391" s="336">
        <f t="shared" si="11"/>
        <v>4616</v>
      </c>
      <c r="Q391" s="411"/>
    </row>
    <row r="392" spans="1:17" x14ac:dyDescent="0.2">
      <c r="A392" s="337">
        <v>392</v>
      </c>
      <c r="B392" s="334">
        <v>25.02</v>
      </c>
      <c r="C392" s="334">
        <v>62.55</v>
      </c>
      <c r="D392" s="334">
        <v>31.62</v>
      </c>
      <c r="E392" s="335">
        <f>'soust.uk.JMK př.č.2'!$M$58+'soust.uk.JMK př.č.2'!$N$58</f>
        <v>30098</v>
      </c>
      <c r="F392" s="335">
        <f>'soust.uk.JMK př.č.2'!$O$58+'soust.uk.JMK př.č.2'!$P$58</f>
        <v>18571</v>
      </c>
      <c r="G392" s="335">
        <f>'soust.uk.JMK př.č.2'!$L$58</f>
        <v>372</v>
      </c>
      <c r="H392" s="336">
        <f t="shared" si="6"/>
        <v>29589</v>
      </c>
      <c r="I392" s="336">
        <f t="shared" si="8"/>
        <v>21483</v>
      </c>
      <c r="J392" s="336">
        <f t="shared" si="7"/>
        <v>17810</v>
      </c>
      <c r="K392" s="336">
        <f t="shared" si="9"/>
        <v>12822</v>
      </c>
      <c r="L392" s="336">
        <f t="shared" si="10"/>
        <v>7734</v>
      </c>
      <c r="M392" s="336">
        <f t="shared" si="11"/>
        <v>4616</v>
      </c>
      <c r="Q392" s="411"/>
    </row>
    <row r="393" spans="1:17" x14ac:dyDescent="0.2">
      <c r="A393" s="337">
        <v>393</v>
      </c>
      <c r="B393" s="334">
        <v>25.02</v>
      </c>
      <c r="C393" s="334">
        <v>62.56</v>
      </c>
      <c r="D393" s="334">
        <v>31.62</v>
      </c>
      <c r="E393" s="335">
        <f>'soust.uk.JMK př.č.2'!$M$58+'soust.uk.JMK př.č.2'!$N$58</f>
        <v>30098</v>
      </c>
      <c r="F393" s="335">
        <f>'soust.uk.JMK př.č.2'!$O$58+'soust.uk.JMK př.č.2'!$P$58</f>
        <v>18571</v>
      </c>
      <c r="G393" s="335">
        <f>'soust.uk.JMK př.č.2'!$L$58</f>
        <v>372</v>
      </c>
      <c r="H393" s="336">
        <f t="shared" si="6"/>
        <v>29589</v>
      </c>
      <c r="I393" s="336">
        <f t="shared" si="8"/>
        <v>21483</v>
      </c>
      <c r="J393" s="336">
        <f t="shared" si="7"/>
        <v>17809</v>
      </c>
      <c r="K393" s="336">
        <f t="shared" si="9"/>
        <v>12821</v>
      </c>
      <c r="L393" s="336">
        <f t="shared" si="10"/>
        <v>7734</v>
      </c>
      <c r="M393" s="336">
        <f t="shared" si="11"/>
        <v>4616</v>
      </c>
      <c r="Q393" s="411"/>
    </row>
    <row r="394" spans="1:17" x14ac:dyDescent="0.2">
      <c r="A394" s="337">
        <v>394</v>
      </c>
      <c r="B394" s="334">
        <v>25.03</v>
      </c>
      <c r="C394" s="334">
        <v>62.57</v>
      </c>
      <c r="D394" s="334">
        <v>31.62</v>
      </c>
      <c r="E394" s="335">
        <f>'soust.uk.JMK př.č.2'!$M$58+'soust.uk.JMK př.č.2'!$N$58</f>
        <v>30098</v>
      </c>
      <c r="F394" s="335">
        <f>'soust.uk.JMK př.č.2'!$O$58+'soust.uk.JMK př.č.2'!$P$58</f>
        <v>18571</v>
      </c>
      <c r="G394" s="335">
        <f>'soust.uk.JMK př.č.2'!$L$58</f>
        <v>372</v>
      </c>
      <c r="H394" s="336">
        <f t="shared" si="6"/>
        <v>29582</v>
      </c>
      <c r="I394" s="336">
        <f t="shared" si="8"/>
        <v>21478</v>
      </c>
      <c r="J394" s="336">
        <f t="shared" si="7"/>
        <v>17807</v>
      </c>
      <c r="K394" s="336">
        <f t="shared" si="9"/>
        <v>12820</v>
      </c>
      <c r="L394" s="336">
        <f t="shared" si="10"/>
        <v>7732</v>
      </c>
      <c r="M394" s="336">
        <f t="shared" si="11"/>
        <v>4615</v>
      </c>
      <c r="Q394" s="411"/>
    </row>
    <row r="395" spans="1:17" x14ac:dyDescent="0.2">
      <c r="A395" s="337">
        <v>395</v>
      </c>
      <c r="B395" s="334">
        <v>25.03</v>
      </c>
      <c r="C395" s="334">
        <v>62.57</v>
      </c>
      <c r="D395" s="334">
        <v>31.62</v>
      </c>
      <c r="E395" s="335">
        <f>'soust.uk.JMK př.č.2'!$M$58+'soust.uk.JMK př.č.2'!$N$58</f>
        <v>30098</v>
      </c>
      <c r="F395" s="335">
        <f>'soust.uk.JMK př.č.2'!$O$58+'soust.uk.JMK př.č.2'!$P$58</f>
        <v>18571</v>
      </c>
      <c r="G395" s="335">
        <f>'soust.uk.JMK př.č.2'!$L$58</f>
        <v>372</v>
      </c>
      <c r="H395" s="336">
        <f t="shared" si="6"/>
        <v>29582</v>
      </c>
      <c r="I395" s="336">
        <f t="shared" si="8"/>
        <v>21478</v>
      </c>
      <c r="J395" s="336">
        <f t="shared" si="7"/>
        <v>17807</v>
      </c>
      <c r="K395" s="336">
        <f t="shared" si="9"/>
        <v>12820</v>
      </c>
      <c r="L395" s="336">
        <f t="shared" si="10"/>
        <v>7732</v>
      </c>
      <c r="M395" s="336">
        <f t="shared" si="11"/>
        <v>4615</v>
      </c>
      <c r="Q395" s="411"/>
    </row>
    <row r="396" spans="1:17" x14ac:dyDescent="0.2">
      <c r="A396" s="337">
        <v>396</v>
      </c>
      <c r="B396" s="334">
        <v>25.03</v>
      </c>
      <c r="C396" s="334">
        <v>62.58</v>
      </c>
      <c r="D396" s="334">
        <v>31.62</v>
      </c>
      <c r="E396" s="335">
        <f>'soust.uk.JMK př.č.2'!$M$58+'soust.uk.JMK př.č.2'!$N$58</f>
        <v>30098</v>
      </c>
      <c r="F396" s="335">
        <f>'soust.uk.JMK př.č.2'!$O$58+'soust.uk.JMK př.č.2'!$P$58</f>
        <v>18571</v>
      </c>
      <c r="G396" s="335">
        <f>'soust.uk.JMK př.č.2'!$L$58</f>
        <v>372</v>
      </c>
      <c r="H396" s="336">
        <f t="shared" si="6"/>
        <v>29582</v>
      </c>
      <c r="I396" s="336">
        <f t="shared" si="8"/>
        <v>21478</v>
      </c>
      <c r="J396" s="336">
        <f t="shared" si="7"/>
        <v>17806</v>
      </c>
      <c r="K396" s="336">
        <f t="shared" si="9"/>
        <v>12819</v>
      </c>
      <c r="L396" s="336">
        <f t="shared" si="10"/>
        <v>7732</v>
      </c>
      <c r="M396" s="336">
        <f t="shared" si="11"/>
        <v>4615</v>
      </c>
      <c r="Q396" s="411"/>
    </row>
    <row r="397" spans="1:17" x14ac:dyDescent="0.2">
      <c r="A397" s="337">
        <v>397</v>
      </c>
      <c r="B397" s="334">
        <v>25.03</v>
      </c>
      <c r="C397" s="334">
        <v>62.58</v>
      </c>
      <c r="D397" s="334">
        <v>31.62</v>
      </c>
      <c r="E397" s="335">
        <f>'soust.uk.JMK př.č.2'!$M$58+'soust.uk.JMK př.č.2'!$N$58</f>
        <v>30098</v>
      </c>
      <c r="F397" s="335">
        <f>'soust.uk.JMK př.č.2'!$O$58+'soust.uk.JMK př.č.2'!$P$58</f>
        <v>18571</v>
      </c>
      <c r="G397" s="335">
        <f>'soust.uk.JMK př.č.2'!$L$58</f>
        <v>372</v>
      </c>
      <c r="H397" s="336">
        <f t="shared" si="6"/>
        <v>29582</v>
      </c>
      <c r="I397" s="336">
        <f t="shared" si="8"/>
        <v>21478</v>
      </c>
      <c r="J397" s="336">
        <f t="shared" si="7"/>
        <v>17806</v>
      </c>
      <c r="K397" s="336">
        <f t="shared" si="9"/>
        <v>12819</v>
      </c>
      <c r="L397" s="336">
        <f t="shared" si="10"/>
        <v>7732</v>
      </c>
      <c r="M397" s="336">
        <f t="shared" si="11"/>
        <v>4615</v>
      </c>
      <c r="Q397" s="411"/>
    </row>
    <row r="398" spans="1:17" x14ac:dyDescent="0.2">
      <c r="A398" s="337">
        <v>398</v>
      </c>
      <c r="B398" s="334">
        <v>25.04</v>
      </c>
      <c r="C398" s="334">
        <v>62.59</v>
      </c>
      <c r="D398" s="334">
        <v>31.62</v>
      </c>
      <c r="E398" s="335">
        <f>'soust.uk.JMK př.č.2'!$M$58+'soust.uk.JMK př.č.2'!$N$58</f>
        <v>30098</v>
      </c>
      <c r="F398" s="335">
        <f>'soust.uk.JMK př.č.2'!$O$58+'soust.uk.JMK př.č.2'!$P$58</f>
        <v>18571</v>
      </c>
      <c r="G398" s="335">
        <f>'soust.uk.JMK př.č.2'!$L$58</f>
        <v>372</v>
      </c>
      <c r="H398" s="336">
        <f t="shared" si="6"/>
        <v>29574</v>
      </c>
      <c r="I398" s="336">
        <f t="shared" si="8"/>
        <v>21472</v>
      </c>
      <c r="J398" s="336">
        <f t="shared" si="7"/>
        <v>17804</v>
      </c>
      <c r="K398" s="336">
        <f t="shared" si="9"/>
        <v>12818</v>
      </c>
      <c r="L398" s="336">
        <f t="shared" si="10"/>
        <v>7730</v>
      </c>
      <c r="M398" s="336">
        <f t="shared" si="11"/>
        <v>4614</v>
      </c>
      <c r="Q398" s="411"/>
    </row>
    <row r="399" spans="1:17" x14ac:dyDescent="0.2">
      <c r="A399" s="337">
        <v>399</v>
      </c>
      <c r="B399" s="334">
        <v>25.04</v>
      </c>
      <c r="C399" s="334">
        <v>62.6</v>
      </c>
      <c r="D399" s="334">
        <v>31.62</v>
      </c>
      <c r="E399" s="335">
        <f>'soust.uk.JMK př.č.2'!$M$58+'soust.uk.JMK př.č.2'!$N$58</f>
        <v>30098</v>
      </c>
      <c r="F399" s="335">
        <f>'soust.uk.JMK př.č.2'!$O$58+'soust.uk.JMK př.č.2'!$P$58</f>
        <v>18571</v>
      </c>
      <c r="G399" s="335">
        <f>'soust.uk.JMK př.č.2'!$L$58</f>
        <v>372</v>
      </c>
      <c r="H399" s="336">
        <f t="shared" si="6"/>
        <v>29574</v>
      </c>
      <c r="I399" s="336">
        <f t="shared" si="8"/>
        <v>21472</v>
      </c>
      <c r="J399" s="336">
        <f t="shared" si="7"/>
        <v>17803</v>
      </c>
      <c r="K399" s="336">
        <f t="shared" si="9"/>
        <v>12817</v>
      </c>
      <c r="L399" s="336">
        <f t="shared" si="10"/>
        <v>7730</v>
      </c>
      <c r="M399" s="336">
        <f t="shared" si="11"/>
        <v>4614</v>
      </c>
      <c r="Q399" s="411"/>
    </row>
    <row r="400" spans="1:17" x14ac:dyDescent="0.2">
      <c r="A400" s="337">
        <v>400</v>
      </c>
      <c r="B400" s="334">
        <v>25.04</v>
      </c>
      <c r="C400" s="334">
        <v>62.6</v>
      </c>
      <c r="D400" s="334">
        <v>31.62</v>
      </c>
      <c r="E400" s="335">
        <f>'soust.uk.JMK př.č.2'!$M$58+'soust.uk.JMK př.č.2'!$N$58</f>
        <v>30098</v>
      </c>
      <c r="F400" s="335">
        <f>'soust.uk.JMK př.č.2'!$O$58+'soust.uk.JMK př.č.2'!$P$58</f>
        <v>18571</v>
      </c>
      <c r="G400" s="335">
        <f>'soust.uk.JMK př.č.2'!$L$58</f>
        <v>372</v>
      </c>
      <c r="H400" s="336">
        <f t="shared" si="6"/>
        <v>29574</v>
      </c>
      <c r="I400" s="336">
        <f t="shared" si="8"/>
        <v>21472</v>
      </c>
      <c r="J400" s="336">
        <f t="shared" si="7"/>
        <v>17803</v>
      </c>
      <c r="K400" s="336">
        <f t="shared" si="9"/>
        <v>12817</v>
      </c>
      <c r="L400" s="336">
        <f t="shared" si="10"/>
        <v>7730</v>
      </c>
      <c r="M400" s="336">
        <f t="shared" si="11"/>
        <v>4614</v>
      </c>
      <c r="Q400" s="411"/>
    </row>
    <row r="401" spans="1:17" x14ac:dyDescent="0.2">
      <c r="A401" s="337">
        <v>401</v>
      </c>
      <c r="B401" s="334">
        <v>25.04</v>
      </c>
      <c r="C401" s="334">
        <v>62.61</v>
      </c>
      <c r="D401" s="334">
        <v>31.62</v>
      </c>
      <c r="E401" s="335">
        <f>'soust.uk.JMK př.č.2'!$M$58+'soust.uk.JMK př.č.2'!$N$58</f>
        <v>30098</v>
      </c>
      <c r="F401" s="335">
        <f>'soust.uk.JMK př.č.2'!$O$58+'soust.uk.JMK př.č.2'!$P$58</f>
        <v>18571</v>
      </c>
      <c r="G401" s="335">
        <f>'soust.uk.JMK př.č.2'!$L$58</f>
        <v>372</v>
      </c>
      <c r="H401" s="336">
        <f t="shared" si="6"/>
        <v>29574</v>
      </c>
      <c r="I401" s="336">
        <f t="shared" si="8"/>
        <v>21472</v>
      </c>
      <c r="J401" s="336">
        <f t="shared" si="7"/>
        <v>17802</v>
      </c>
      <c r="K401" s="336">
        <f t="shared" si="9"/>
        <v>12816</v>
      </c>
      <c r="L401" s="336">
        <f t="shared" si="10"/>
        <v>7730</v>
      </c>
      <c r="M401" s="336">
        <f t="shared" si="11"/>
        <v>4614</v>
      </c>
      <c r="Q401" s="411"/>
    </row>
    <row r="402" spans="1:17" x14ac:dyDescent="0.2">
      <c r="A402" s="337">
        <v>402</v>
      </c>
      <c r="B402" s="334">
        <v>25.05</v>
      </c>
      <c r="C402" s="334">
        <v>62.62</v>
      </c>
      <c r="D402" s="334">
        <v>31.62</v>
      </c>
      <c r="E402" s="335">
        <f>'soust.uk.JMK př.č.2'!$M$58+'soust.uk.JMK př.č.2'!$N$58</f>
        <v>30098</v>
      </c>
      <c r="F402" s="335">
        <f>'soust.uk.JMK př.č.2'!$O$58+'soust.uk.JMK př.č.2'!$P$58</f>
        <v>18571</v>
      </c>
      <c r="G402" s="335">
        <f>'soust.uk.JMK př.č.2'!$L$58</f>
        <v>372</v>
      </c>
      <c r="H402" s="336">
        <f t="shared" si="6"/>
        <v>29566</v>
      </c>
      <c r="I402" s="336">
        <f t="shared" si="8"/>
        <v>21466</v>
      </c>
      <c r="J402" s="336">
        <f t="shared" si="7"/>
        <v>17802</v>
      </c>
      <c r="K402" s="336">
        <f t="shared" si="9"/>
        <v>12816</v>
      </c>
      <c r="L402" s="336">
        <f t="shared" si="10"/>
        <v>7728</v>
      </c>
      <c r="M402" s="336">
        <f t="shared" si="11"/>
        <v>4614</v>
      </c>
      <c r="Q402" s="411"/>
    </row>
    <row r="403" spans="1:17" x14ac:dyDescent="0.2">
      <c r="A403" s="337">
        <v>403</v>
      </c>
      <c r="B403" s="334">
        <v>25.05</v>
      </c>
      <c r="C403" s="334">
        <v>62.62</v>
      </c>
      <c r="D403" s="334">
        <v>31.62</v>
      </c>
      <c r="E403" s="335">
        <f>'soust.uk.JMK př.č.2'!$M$58+'soust.uk.JMK př.č.2'!$N$58</f>
        <v>30098</v>
      </c>
      <c r="F403" s="335">
        <f>'soust.uk.JMK př.č.2'!$O$58+'soust.uk.JMK př.č.2'!$P$58</f>
        <v>18571</v>
      </c>
      <c r="G403" s="335">
        <f>'soust.uk.JMK př.č.2'!$L$58</f>
        <v>372</v>
      </c>
      <c r="H403" s="336">
        <f t="shared" si="6"/>
        <v>29566</v>
      </c>
      <c r="I403" s="336">
        <f t="shared" si="8"/>
        <v>21466</v>
      </c>
      <c r="J403" s="336">
        <f t="shared" si="7"/>
        <v>17802</v>
      </c>
      <c r="K403" s="336">
        <f t="shared" si="9"/>
        <v>12816</v>
      </c>
      <c r="L403" s="336">
        <f t="shared" si="10"/>
        <v>7728</v>
      </c>
      <c r="M403" s="336">
        <f t="shared" si="11"/>
        <v>4614</v>
      </c>
      <c r="Q403" s="411"/>
    </row>
    <row r="404" spans="1:17" x14ac:dyDescent="0.2">
      <c r="A404" s="337">
        <v>404</v>
      </c>
      <c r="B404" s="334">
        <v>25.05</v>
      </c>
      <c r="C404" s="334">
        <v>62.63</v>
      </c>
      <c r="D404" s="334">
        <v>31.62</v>
      </c>
      <c r="E404" s="335">
        <f>'soust.uk.JMK př.č.2'!$M$58+'soust.uk.JMK př.č.2'!$N$58</f>
        <v>30098</v>
      </c>
      <c r="F404" s="335">
        <f>'soust.uk.JMK př.č.2'!$O$58+'soust.uk.JMK př.č.2'!$P$58</f>
        <v>18571</v>
      </c>
      <c r="G404" s="335">
        <f>'soust.uk.JMK př.č.2'!$L$58</f>
        <v>372</v>
      </c>
      <c r="H404" s="336">
        <f t="shared" si="6"/>
        <v>29566</v>
      </c>
      <c r="I404" s="336">
        <f t="shared" si="8"/>
        <v>21466</v>
      </c>
      <c r="J404" s="336">
        <f t="shared" si="7"/>
        <v>17800</v>
      </c>
      <c r="K404" s="336">
        <f t="shared" si="9"/>
        <v>12815</v>
      </c>
      <c r="L404" s="336">
        <f t="shared" si="10"/>
        <v>7728</v>
      </c>
      <c r="M404" s="336">
        <f t="shared" si="11"/>
        <v>4613</v>
      </c>
      <c r="Q404" s="411"/>
    </row>
    <row r="405" spans="1:17" x14ac:dyDescent="0.2">
      <c r="A405" s="337">
        <v>405</v>
      </c>
      <c r="B405" s="334">
        <v>25.05</v>
      </c>
      <c r="C405" s="334">
        <v>62.63</v>
      </c>
      <c r="D405" s="334">
        <v>31.62</v>
      </c>
      <c r="E405" s="335">
        <f>'soust.uk.JMK př.č.2'!$M$58+'soust.uk.JMK př.č.2'!$N$58</f>
        <v>30098</v>
      </c>
      <c r="F405" s="335">
        <f>'soust.uk.JMK př.č.2'!$O$58+'soust.uk.JMK př.č.2'!$P$58</f>
        <v>18571</v>
      </c>
      <c r="G405" s="335">
        <f>'soust.uk.JMK př.č.2'!$L$58</f>
        <v>372</v>
      </c>
      <c r="H405" s="336">
        <f t="shared" si="6"/>
        <v>29566</v>
      </c>
      <c r="I405" s="336">
        <f t="shared" si="8"/>
        <v>21466</v>
      </c>
      <c r="J405" s="336">
        <f t="shared" si="7"/>
        <v>17800</v>
      </c>
      <c r="K405" s="336">
        <f t="shared" si="9"/>
        <v>12815</v>
      </c>
      <c r="L405" s="336">
        <f t="shared" si="10"/>
        <v>7728</v>
      </c>
      <c r="M405" s="336">
        <f t="shared" si="11"/>
        <v>4613</v>
      </c>
      <c r="Q405" s="411"/>
    </row>
    <row r="406" spans="1:17" x14ac:dyDescent="0.2">
      <c r="A406" s="337">
        <v>406</v>
      </c>
      <c r="B406" s="334">
        <v>25.06</v>
      </c>
      <c r="C406" s="334">
        <v>62.64</v>
      </c>
      <c r="D406" s="334">
        <v>31.62</v>
      </c>
      <c r="E406" s="335">
        <f>'soust.uk.JMK př.č.2'!$M$58+'soust.uk.JMK př.č.2'!$N$58</f>
        <v>30098</v>
      </c>
      <c r="F406" s="335">
        <f>'soust.uk.JMK př.č.2'!$O$58+'soust.uk.JMK př.č.2'!$P$58</f>
        <v>18571</v>
      </c>
      <c r="G406" s="335">
        <f>'soust.uk.JMK př.č.2'!$L$58</f>
        <v>372</v>
      </c>
      <c r="H406" s="336">
        <f t="shared" si="6"/>
        <v>29558</v>
      </c>
      <c r="I406" s="336">
        <f t="shared" si="8"/>
        <v>21460</v>
      </c>
      <c r="J406" s="336">
        <f t="shared" si="7"/>
        <v>17799</v>
      </c>
      <c r="K406" s="336">
        <f t="shared" si="9"/>
        <v>12814</v>
      </c>
      <c r="L406" s="336">
        <f t="shared" si="10"/>
        <v>7726</v>
      </c>
      <c r="M406" s="336">
        <f t="shared" si="11"/>
        <v>4613</v>
      </c>
      <c r="Q406" s="411"/>
    </row>
    <row r="407" spans="1:17" x14ac:dyDescent="0.2">
      <c r="A407" s="337">
        <v>407</v>
      </c>
      <c r="B407" s="334">
        <v>25.06</v>
      </c>
      <c r="C407" s="334">
        <v>62.65</v>
      </c>
      <c r="D407" s="334">
        <v>31.62</v>
      </c>
      <c r="E407" s="335">
        <f>'soust.uk.JMK př.č.2'!$M$58+'soust.uk.JMK př.č.2'!$N$58</f>
        <v>30098</v>
      </c>
      <c r="F407" s="335">
        <f>'soust.uk.JMK př.č.2'!$O$58+'soust.uk.JMK př.č.2'!$P$58</f>
        <v>18571</v>
      </c>
      <c r="G407" s="335">
        <f>'soust.uk.JMK př.č.2'!$L$58</f>
        <v>372</v>
      </c>
      <c r="H407" s="336">
        <f t="shared" si="6"/>
        <v>29558</v>
      </c>
      <c r="I407" s="336">
        <f t="shared" si="8"/>
        <v>21460</v>
      </c>
      <c r="J407" s="336">
        <f t="shared" si="7"/>
        <v>17798</v>
      </c>
      <c r="K407" s="336">
        <f t="shared" si="9"/>
        <v>12813</v>
      </c>
      <c r="L407" s="336">
        <f t="shared" si="10"/>
        <v>7726</v>
      </c>
      <c r="M407" s="336">
        <f t="shared" si="11"/>
        <v>4613</v>
      </c>
      <c r="Q407" s="411"/>
    </row>
    <row r="408" spans="1:17" x14ac:dyDescent="0.2">
      <c r="A408" s="337">
        <v>408</v>
      </c>
      <c r="B408" s="334">
        <v>25.06</v>
      </c>
      <c r="C408" s="334">
        <v>62.65</v>
      </c>
      <c r="D408" s="334">
        <v>31.62</v>
      </c>
      <c r="E408" s="335">
        <f>'soust.uk.JMK př.č.2'!$M$58+'soust.uk.JMK př.č.2'!$N$58</f>
        <v>30098</v>
      </c>
      <c r="F408" s="335">
        <f>'soust.uk.JMK př.č.2'!$O$58+'soust.uk.JMK př.č.2'!$P$58</f>
        <v>18571</v>
      </c>
      <c r="G408" s="335">
        <f>'soust.uk.JMK př.č.2'!$L$58</f>
        <v>372</v>
      </c>
      <c r="H408" s="336">
        <f t="shared" si="6"/>
        <v>29558</v>
      </c>
      <c r="I408" s="336">
        <f t="shared" si="8"/>
        <v>21460</v>
      </c>
      <c r="J408" s="336">
        <f t="shared" si="7"/>
        <v>17798</v>
      </c>
      <c r="K408" s="336">
        <f t="shared" si="9"/>
        <v>12813</v>
      </c>
      <c r="L408" s="336">
        <f t="shared" si="10"/>
        <v>7726</v>
      </c>
      <c r="M408" s="336">
        <f t="shared" si="11"/>
        <v>4613</v>
      </c>
      <c r="Q408" s="411"/>
    </row>
    <row r="409" spans="1:17" x14ac:dyDescent="0.2">
      <c r="A409" s="337">
        <v>409</v>
      </c>
      <c r="B409" s="334">
        <v>25.06</v>
      </c>
      <c r="C409" s="334">
        <v>62.66</v>
      </c>
      <c r="D409" s="334">
        <v>31.62</v>
      </c>
      <c r="E409" s="335">
        <f>'soust.uk.JMK př.č.2'!$M$58+'soust.uk.JMK př.č.2'!$N$58</f>
        <v>30098</v>
      </c>
      <c r="F409" s="335">
        <f>'soust.uk.JMK př.č.2'!$O$58+'soust.uk.JMK př.č.2'!$P$58</f>
        <v>18571</v>
      </c>
      <c r="G409" s="335">
        <f>'soust.uk.JMK př.č.2'!$L$58</f>
        <v>372</v>
      </c>
      <c r="H409" s="336">
        <f t="shared" si="6"/>
        <v>29558</v>
      </c>
      <c r="I409" s="336">
        <f t="shared" si="8"/>
        <v>21460</v>
      </c>
      <c r="J409" s="336">
        <f t="shared" si="7"/>
        <v>17796</v>
      </c>
      <c r="K409" s="336">
        <f t="shared" si="9"/>
        <v>12812</v>
      </c>
      <c r="L409" s="336">
        <f t="shared" si="10"/>
        <v>7726</v>
      </c>
      <c r="M409" s="336">
        <f t="shared" si="11"/>
        <v>4612</v>
      </c>
      <c r="Q409" s="411"/>
    </row>
    <row r="410" spans="1:17" x14ac:dyDescent="0.2">
      <c r="A410" s="337">
        <v>410</v>
      </c>
      <c r="B410" s="334">
        <v>25.07</v>
      </c>
      <c r="C410" s="334">
        <v>62.67</v>
      </c>
      <c r="D410" s="334">
        <v>31.62</v>
      </c>
      <c r="E410" s="335">
        <f>'soust.uk.JMK př.č.2'!$M$58+'soust.uk.JMK př.č.2'!$N$58</f>
        <v>30098</v>
      </c>
      <c r="F410" s="335">
        <f>'soust.uk.JMK př.č.2'!$O$58+'soust.uk.JMK př.č.2'!$P$58</f>
        <v>18571</v>
      </c>
      <c r="G410" s="335">
        <f>'soust.uk.JMK př.č.2'!$L$58</f>
        <v>372</v>
      </c>
      <c r="H410" s="336">
        <f t="shared" si="6"/>
        <v>29551</v>
      </c>
      <c r="I410" s="336">
        <f t="shared" si="8"/>
        <v>21455</v>
      </c>
      <c r="J410" s="336">
        <f t="shared" si="7"/>
        <v>17795</v>
      </c>
      <c r="K410" s="336">
        <f t="shared" si="9"/>
        <v>12811</v>
      </c>
      <c r="L410" s="336">
        <f t="shared" si="10"/>
        <v>7724</v>
      </c>
      <c r="M410" s="336">
        <f t="shared" si="11"/>
        <v>4612</v>
      </c>
      <c r="Q410" s="411"/>
    </row>
    <row r="411" spans="1:17" x14ac:dyDescent="0.2">
      <c r="A411" s="337">
        <v>411</v>
      </c>
      <c r="B411" s="334">
        <v>25.07</v>
      </c>
      <c r="C411" s="334">
        <v>62.67</v>
      </c>
      <c r="D411" s="334">
        <v>31.62</v>
      </c>
      <c r="E411" s="335">
        <f>'soust.uk.JMK př.č.2'!$M$58+'soust.uk.JMK př.č.2'!$N$58</f>
        <v>30098</v>
      </c>
      <c r="F411" s="335">
        <f>'soust.uk.JMK př.č.2'!$O$58+'soust.uk.JMK př.č.2'!$P$58</f>
        <v>18571</v>
      </c>
      <c r="G411" s="335">
        <f>'soust.uk.JMK př.č.2'!$L$58</f>
        <v>372</v>
      </c>
      <c r="H411" s="336">
        <f t="shared" si="6"/>
        <v>29551</v>
      </c>
      <c r="I411" s="336">
        <f t="shared" si="8"/>
        <v>21455</v>
      </c>
      <c r="J411" s="336">
        <f t="shared" si="7"/>
        <v>17795</v>
      </c>
      <c r="K411" s="336">
        <f t="shared" si="9"/>
        <v>12811</v>
      </c>
      <c r="L411" s="336">
        <f t="shared" si="10"/>
        <v>7724</v>
      </c>
      <c r="M411" s="336">
        <f t="shared" si="11"/>
        <v>4612</v>
      </c>
      <c r="Q411" s="411"/>
    </row>
    <row r="412" spans="1:17" x14ac:dyDescent="0.2">
      <c r="A412" s="337">
        <v>412</v>
      </c>
      <c r="B412" s="334">
        <v>25.07</v>
      </c>
      <c r="C412" s="334">
        <v>62.68</v>
      </c>
      <c r="D412" s="334">
        <v>31.62</v>
      </c>
      <c r="E412" s="335">
        <f>'soust.uk.JMK př.č.2'!$M$58+'soust.uk.JMK př.č.2'!$N$58</f>
        <v>30098</v>
      </c>
      <c r="F412" s="335">
        <f>'soust.uk.JMK př.č.2'!$O$58+'soust.uk.JMK př.č.2'!$P$58</f>
        <v>18571</v>
      </c>
      <c r="G412" s="335">
        <f>'soust.uk.JMK př.č.2'!$L$58</f>
        <v>372</v>
      </c>
      <c r="H412" s="336">
        <f t="shared" si="6"/>
        <v>29551</v>
      </c>
      <c r="I412" s="336">
        <f t="shared" si="8"/>
        <v>21455</v>
      </c>
      <c r="J412" s="336">
        <f t="shared" si="7"/>
        <v>17794</v>
      </c>
      <c r="K412" s="336">
        <f t="shared" si="9"/>
        <v>12810</v>
      </c>
      <c r="L412" s="336">
        <f t="shared" si="10"/>
        <v>7724</v>
      </c>
      <c r="M412" s="336">
        <f t="shared" si="11"/>
        <v>4612</v>
      </c>
      <c r="Q412" s="411"/>
    </row>
    <row r="413" spans="1:17" x14ac:dyDescent="0.2">
      <c r="A413" s="337">
        <v>413</v>
      </c>
      <c r="B413" s="334">
        <v>25.07</v>
      </c>
      <c r="C413" s="334">
        <v>62.68</v>
      </c>
      <c r="D413" s="334">
        <v>31.62</v>
      </c>
      <c r="E413" s="335">
        <f>'soust.uk.JMK př.č.2'!$M$58+'soust.uk.JMK př.č.2'!$N$58</f>
        <v>30098</v>
      </c>
      <c r="F413" s="335">
        <f>'soust.uk.JMK př.č.2'!$O$58+'soust.uk.JMK př.č.2'!$P$58</f>
        <v>18571</v>
      </c>
      <c r="G413" s="335">
        <f>'soust.uk.JMK př.č.2'!$L$58</f>
        <v>372</v>
      </c>
      <c r="H413" s="336">
        <f t="shared" si="6"/>
        <v>29551</v>
      </c>
      <c r="I413" s="336">
        <f t="shared" si="8"/>
        <v>21455</v>
      </c>
      <c r="J413" s="336">
        <f t="shared" si="7"/>
        <v>17794</v>
      </c>
      <c r="K413" s="336">
        <f t="shared" si="9"/>
        <v>12810</v>
      </c>
      <c r="L413" s="336">
        <f t="shared" si="10"/>
        <v>7724</v>
      </c>
      <c r="M413" s="336">
        <f t="shared" si="11"/>
        <v>4612</v>
      </c>
      <c r="Q413" s="411"/>
    </row>
    <row r="414" spans="1:17" x14ac:dyDescent="0.2">
      <c r="A414" s="337">
        <v>414</v>
      </c>
      <c r="B414" s="334">
        <v>25.08</v>
      </c>
      <c r="C414" s="334">
        <v>62.69</v>
      </c>
      <c r="D414" s="334">
        <v>31.62</v>
      </c>
      <c r="E414" s="335">
        <f>'soust.uk.JMK př.č.2'!$M$58+'soust.uk.JMK př.č.2'!$N$58</f>
        <v>30098</v>
      </c>
      <c r="F414" s="335">
        <f>'soust.uk.JMK př.č.2'!$O$58+'soust.uk.JMK př.č.2'!$P$58</f>
        <v>18571</v>
      </c>
      <c r="G414" s="335">
        <f>'soust.uk.JMK př.č.2'!$L$58</f>
        <v>372</v>
      </c>
      <c r="H414" s="336">
        <f t="shared" si="6"/>
        <v>29543</v>
      </c>
      <c r="I414" s="336">
        <f t="shared" si="8"/>
        <v>21449</v>
      </c>
      <c r="J414" s="336">
        <f t="shared" si="7"/>
        <v>17792</v>
      </c>
      <c r="K414" s="336">
        <f t="shared" si="9"/>
        <v>12809</v>
      </c>
      <c r="L414" s="336">
        <f t="shared" si="10"/>
        <v>7722</v>
      </c>
      <c r="M414" s="336">
        <f t="shared" si="11"/>
        <v>4611</v>
      </c>
      <c r="Q414" s="411"/>
    </row>
    <row r="415" spans="1:17" x14ac:dyDescent="0.2">
      <c r="A415" s="337">
        <v>415</v>
      </c>
      <c r="B415" s="334">
        <v>25.08</v>
      </c>
      <c r="C415" s="334">
        <v>62.7</v>
      </c>
      <c r="D415" s="334">
        <v>31.62</v>
      </c>
      <c r="E415" s="335">
        <f>'soust.uk.JMK př.č.2'!$M$58+'soust.uk.JMK př.č.2'!$N$58</f>
        <v>30098</v>
      </c>
      <c r="F415" s="335">
        <f>'soust.uk.JMK př.č.2'!$O$58+'soust.uk.JMK př.č.2'!$P$58</f>
        <v>18571</v>
      </c>
      <c r="G415" s="335">
        <f>'soust.uk.JMK př.č.2'!$L$58</f>
        <v>372</v>
      </c>
      <c r="H415" s="336">
        <f t="shared" si="6"/>
        <v>29543</v>
      </c>
      <c r="I415" s="336">
        <f t="shared" si="8"/>
        <v>21449</v>
      </c>
      <c r="J415" s="336">
        <f t="shared" si="7"/>
        <v>17791</v>
      </c>
      <c r="K415" s="336">
        <f t="shared" si="9"/>
        <v>12808</v>
      </c>
      <c r="L415" s="336">
        <f t="shared" si="10"/>
        <v>7722</v>
      </c>
      <c r="M415" s="336">
        <f t="shared" si="11"/>
        <v>4611</v>
      </c>
      <c r="Q415" s="411"/>
    </row>
    <row r="416" spans="1:17" x14ac:dyDescent="0.2">
      <c r="A416" s="337">
        <v>416</v>
      </c>
      <c r="B416" s="334">
        <v>25.08</v>
      </c>
      <c r="C416" s="334">
        <v>62.7</v>
      </c>
      <c r="D416" s="334">
        <v>31.62</v>
      </c>
      <c r="E416" s="335">
        <f>'soust.uk.JMK př.č.2'!$M$58+'soust.uk.JMK př.č.2'!$N$58</f>
        <v>30098</v>
      </c>
      <c r="F416" s="335">
        <f>'soust.uk.JMK př.č.2'!$O$58+'soust.uk.JMK př.č.2'!$P$58</f>
        <v>18571</v>
      </c>
      <c r="G416" s="335">
        <f>'soust.uk.JMK př.č.2'!$L$58</f>
        <v>372</v>
      </c>
      <c r="H416" s="336">
        <f t="shared" si="6"/>
        <v>29543</v>
      </c>
      <c r="I416" s="336">
        <f t="shared" si="8"/>
        <v>21449</v>
      </c>
      <c r="J416" s="336">
        <f t="shared" si="7"/>
        <v>17791</v>
      </c>
      <c r="K416" s="336">
        <f t="shared" si="9"/>
        <v>12808</v>
      </c>
      <c r="L416" s="336">
        <f t="shared" si="10"/>
        <v>7722</v>
      </c>
      <c r="M416" s="336">
        <f t="shared" si="11"/>
        <v>4611</v>
      </c>
      <c r="Q416" s="411"/>
    </row>
    <row r="417" spans="1:17" x14ac:dyDescent="0.2">
      <c r="A417" s="337">
        <v>417</v>
      </c>
      <c r="B417" s="334">
        <v>25.08</v>
      </c>
      <c r="C417" s="334">
        <v>62.71</v>
      </c>
      <c r="D417" s="334">
        <v>31.62</v>
      </c>
      <c r="E417" s="335">
        <f>'soust.uk.JMK př.č.2'!$M$58+'soust.uk.JMK př.č.2'!$N$58</f>
        <v>30098</v>
      </c>
      <c r="F417" s="335">
        <f>'soust.uk.JMK př.č.2'!$O$58+'soust.uk.JMK př.č.2'!$P$58</f>
        <v>18571</v>
      </c>
      <c r="G417" s="335">
        <f>'soust.uk.JMK př.č.2'!$L$58</f>
        <v>372</v>
      </c>
      <c r="H417" s="336">
        <f t="shared" si="6"/>
        <v>29543</v>
      </c>
      <c r="I417" s="336">
        <f t="shared" si="8"/>
        <v>21449</v>
      </c>
      <c r="J417" s="336">
        <f t="shared" si="7"/>
        <v>17790</v>
      </c>
      <c r="K417" s="336">
        <f t="shared" si="9"/>
        <v>12807</v>
      </c>
      <c r="L417" s="336">
        <f t="shared" si="10"/>
        <v>7722</v>
      </c>
      <c r="M417" s="336">
        <f t="shared" si="11"/>
        <v>4611</v>
      </c>
      <c r="Q417" s="411"/>
    </row>
    <row r="418" spans="1:17" x14ac:dyDescent="0.2">
      <c r="A418" s="337">
        <v>418</v>
      </c>
      <c r="B418" s="334">
        <v>25.09</v>
      </c>
      <c r="C418" s="334">
        <v>62.71</v>
      </c>
      <c r="D418" s="334">
        <v>31.62</v>
      </c>
      <c r="E418" s="335">
        <f>'soust.uk.JMK př.č.2'!$M$58+'soust.uk.JMK př.č.2'!$N$58</f>
        <v>30098</v>
      </c>
      <c r="F418" s="335">
        <f>'soust.uk.JMK př.č.2'!$O$58+'soust.uk.JMK př.č.2'!$P$58</f>
        <v>18571</v>
      </c>
      <c r="G418" s="335">
        <f>'soust.uk.JMK př.č.2'!$L$58</f>
        <v>372</v>
      </c>
      <c r="H418" s="336">
        <f t="shared" si="6"/>
        <v>29534</v>
      </c>
      <c r="I418" s="336">
        <f t="shared" si="8"/>
        <v>21443</v>
      </c>
      <c r="J418" s="336">
        <f t="shared" si="7"/>
        <v>17790</v>
      </c>
      <c r="K418" s="336">
        <f t="shared" si="9"/>
        <v>12807</v>
      </c>
      <c r="L418" s="336">
        <f t="shared" si="10"/>
        <v>7719</v>
      </c>
      <c r="M418" s="336">
        <f t="shared" si="11"/>
        <v>4611</v>
      </c>
      <c r="Q418" s="411"/>
    </row>
    <row r="419" spans="1:17" x14ac:dyDescent="0.2">
      <c r="A419" s="337">
        <v>419</v>
      </c>
      <c r="B419" s="334">
        <v>25.09</v>
      </c>
      <c r="C419" s="334">
        <v>62.72</v>
      </c>
      <c r="D419" s="334">
        <v>31.62</v>
      </c>
      <c r="E419" s="335">
        <f>'soust.uk.JMK př.č.2'!$M$58+'soust.uk.JMK př.č.2'!$N$58</f>
        <v>30098</v>
      </c>
      <c r="F419" s="335">
        <f>'soust.uk.JMK př.č.2'!$O$58+'soust.uk.JMK př.č.2'!$P$58</f>
        <v>18571</v>
      </c>
      <c r="G419" s="335">
        <f>'soust.uk.JMK př.č.2'!$L$58</f>
        <v>372</v>
      </c>
      <c r="H419" s="336">
        <f t="shared" si="6"/>
        <v>29534</v>
      </c>
      <c r="I419" s="336">
        <f t="shared" si="8"/>
        <v>21443</v>
      </c>
      <c r="J419" s="336">
        <f t="shared" si="7"/>
        <v>17788</v>
      </c>
      <c r="K419" s="336">
        <f t="shared" si="9"/>
        <v>12806</v>
      </c>
      <c r="L419" s="336">
        <f t="shared" si="10"/>
        <v>7719</v>
      </c>
      <c r="M419" s="336">
        <f t="shared" si="11"/>
        <v>4610</v>
      </c>
      <c r="Q419" s="411"/>
    </row>
    <row r="420" spans="1:17" x14ac:dyDescent="0.2">
      <c r="A420" s="337">
        <v>420</v>
      </c>
      <c r="B420" s="334">
        <v>25.09</v>
      </c>
      <c r="C420" s="334">
        <v>62.73</v>
      </c>
      <c r="D420" s="334">
        <v>31.62</v>
      </c>
      <c r="E420" s="335">
        <f>'soust.uk.JMK př.č.2'!$M$58+'soust.uk.JMK př.č.2'!$N$58</f>
        <v>30098</v>
      </c>
      <c r="F420" s="335">
        <f>'soust.uk.JMK př.č.2'!$O$58+'soust.uk.JMK př.č.2'!$P$58</f>
        <v>18571</v>
      </c>
      <c r="G420" s="335">
        <f>'soust.uk.JMK př.č.2'!$L$58</f>
        <v>372</v>
      </c>
      <c r="H420" s="336">
        <f t="shared" si="6"/>
        <v>29534</v>
      </c>
      <c r="I420" s="336">
        <f t="shared" si="8"/>
        <v>21443</v>
      </c>
      <c r="J420" s="336">
        <f t="shared" si="7"/>
        <v>17787</v>
      </c>
      <c r="K420" s="336">
        <f t="shared" si="9"/>
        <v>12805</v>
      </c>
      <c r="L420" s="336">
        <f t="shared" si="10"/>
        <v>7719</v>
      </c>
      <c r="M420" s="336">
        <f t="shared" si="11"/>
        <v>4610</v>
      </c>
      <c r="Q420" s="411"/>
    </row>
    <row r="421" spans="1:17" x14ac:dyDescent="0.2">
      <c r="A421" s="337">
        <v>421</v>
      </c>
      <c r="B421" s="334">
        <v>25.09</v>
      </c>
      <c r="C421" s="334">
        <v>62.73</v>
      </c>
      <c r="D421" s="334">
        <v>31.62</v>
      </c>
      <c r="E421" s="335">
        <f>'soust.uk.JMK př.č.2'!$M$58+'soust.uk.JMK př.č.2'!$N$58</f>
        <v>30098</v>
      </c>
      <c r="F421" s="335">
        <f>'soust.uk.JMK př.č.2'!$O$58+'soust.uk.JMK př.č.2'!$P$58</f>
        <v>18571</v>
      </c>
      <c r="G421" s="335">
        <f>'soust.uk.JMK př.č.2'!$L$58</f>
        <v>372</v>
      </c>
      <c r="H421" s="336">
        <f t="shared" si="6"/>
        <v>29534</v>
      </c>
      <c r="I421" s="336">
        <f t="shared" si="8"/>
        <v>21443</v>
      </c>
      <c r="J421" s="336">
        <f t="shared" si="7"/>
        <v>17787</v>
      </c>
      <c r="K421" s="336">
        <f t="shared" si="9"/>
        <v>12805</v>
      </c>
      <c r="L421" s="336">
        <f t="shared" si="10"/>
        <v>7719</v>
      </c>
      <c r="M421" s="336">
        <f t="shared" si="11"/>
        <v>4610</v>
      </c>
      <c r="Q421" s="411"/>
    </row>
    <row r="422" spans="1:17" x14ac:dyDescent="0.2">
      <c r="A422" s="337">
        <v>422</v>
      </c>
      <c r="B422" s="334">
        <v>25.1</v>
      </c>
      <c r="C422" s="334">
        <v>62.74</v>
      </c>
      <c r="D422" s="334">
        <v>31.62</v>
      </c>
      <c r="E422" s="335">
        <f>'soust.uk.JMK př.č.2'!$M$58+'soust.uk.JMK př.č.2'!$N$58</f>
        <v>30098</v>
      </c>
      <c r="F422" s="335">
        <f>'soust.uk.JMK př.č.2'!$O$58+'soust.uk.JMK př.č.2'!$P$58</f>
        <v>18571</v>
      </c>
      <c r="G422" s="335">
        <f>'soust.uk.JMK př.č.2'!$L$58</f>
        <v>372</v>
      </c>
      <c r="H422" s="336">
        <f t="shared" si="6"/>
        <v>29526</v>
      </c>
      <c r="I422" s="336">
        <f t="shared" si="8"/>
        <v>21437</v>
      </c>
      <c r="J422" s="336">
        <f t="shared" si="7"/>
        <v>17787</v>
      </c>
      <c r="K422" s="336">
        <f t="shared" si="9"/>
        <v>12805</v>
      </c>
      <c r="L422" s="336">
        <f t="shared" si="10"/>
        <v>7717</v>
      </c>
      <c r="M422" s="336">
        <f t="shared" si="11"/>
        <v>4610</v>
      </c>
      <c r="Q422" s="411"/>
    </row>
    <row r="423" spans="1:17" x14ac:dyDescent="0.2">
      <c r="A423" s="337">
        <v>423</v>
      </c>
      <c r="B423" s="334">
        <v>25.1</v>
      </c>
      <c r="C423" s="334">
        <v>62.74</v>
      </c>
      <c r="D423" s="334">
        <v>31.62</v>
      </c>
      <c r="E423" s="335">
        <f>'soust.uk.JMK př.č.2'!$M$58+'soust.uk.JMK př.č.2'!$N$58</f>
        <v>30098</v>
      </c>
      <c r="F423" s="335">
        <f>'soust.uk.JMK př.č.2'!$O$58+'soust.uk.JMK př.č.2'!$P$58</f>
        <v>18571</v>
      </c>
      <c r="G423" s="335">
        <f>'soust.uk.JMK př.č.2'!$L$58</f>
        <v>372</v>
      </c>
      <c r="H423" s="336">
        <f t="shared" si="6"/>
        <v>29526</v>
      </c>
      <c r="I423" s="336">
        <f t="shared" si="8"/>
        <v>21437</v>
      </c>
      <c r="J423" s="336">
        <f t="shared" si="7"/>
        <v>17787</v>
      </c>
      <c r="K423" s="336">
        <f t="shared" si="9"/>
        <v>12805</v>
      </c>
      <c r="L423" s="336">
        <f t="shared" si="10"/>
        <v>7717</v>
      </c>
      <c r="M423" s="336">
        <f t="shared" si="11"/>
        <v>4610</v>
      </c>
      <c r="Q423" s="411"/>
    </row>
    <row r="424" spans="1:17" x14ac:dyDescent="0.2">
      <c r="A424" s="337">
        <v>424</v>
      </c>
      <c r="B424" s="334">
        <v>25.1</v>
      </c>
      <c r="C424" s="334">
        <v>62.75</v>
      </c>
      <c r="D424" s="334">
        <v>31.62</v>
      </c>
      <c r="E424" s="335">
        <f>'soust.uk.JMK př.č.2'!$M$58+'soust.uk.JMK př.č.2'!$N$58</f>
        <v>30098</v>
      </c>
      <c r="F424" s="335">
        <f>'soust.uk.JMK př.č.2'!$O$58+'soust.uk.JMK př.č.2'!$P$58</f>
        <v>18571</v>
      </c>
      <c r="G424" s="335">
        <f>'soust.uk.JMK př.č.2'!$L$58</f>
        <v>372</v>
      </c>
      <c r="H424" s="336">
        <f t="shared" si="6"/>
        <v>29526</v>
      </c>
      <c r="I424" s="336">
        <f t="shared" si="8"/>
        <v>21437</v>
      </c>
      <c r="J424" s="336">
        <f t="shared" si="7"/>
        <v>17785</v>
      </c>
      <c r="K424" s="336">
        <f t="shared" si="9"/>
        <v>12804</v>
      </c>
      <c r="L424" s="336">
        <f t="shared" si="10"/>
        <v>7717</v>
      </c>
      <c r="M424" s="336">
        <f t="shared" si="11"/>
        <v>4609</v>
      </c>
      <c r="Q424" s="411"/>
    </row>
    <row r="425" spans="1:17" x14ac:dyDescent="0.2">
      <c r="A425" s="337">
        <v>425</v>
      </c>
      <c r="B425" s="334">
        <v>25.1</v>
      </c>
      <c r="C425" s="334">
        <v>62.76</v>
      </c>
      <c r="D425" s="334">
        <v>31.62</v>
      </c>
      <c r="E425" s="335">
        <f>'soust.uk.JMK př.č.2'!$M$58+'soust.uk.JMK př.č.2'!$N$58</f>
        <v>30098</v>
      </c>
      <c r="F425" s="335">
        <f>'soust.uk.JMK př.č.2'!$O$58+'soust.uk.JMK př.č.2'!$P$58</f>
        <v>18571</v>
      </c>
      <c r="G425" s="335">
        <f>'soust.uk.JMK př.č.2'!$L$58</f>
        <v>372</v>
      </c>
      <c r="H425" s="336">
        <f t="shared" si="6"/>
        <v>29526</v>
      </c>
      <c r="I425" s="336">
        <f t="shared" si="8"/>
        <v>21437</v>
      </c>
      <c r="J425" s="336">
        <f t="shared" si="7"/>
        <v>17784</v>
      </c>
      <c r="K425" s="336">
        <f t="shared" si="9"/>
        <v>12803</v>
      </c>
      <c r="L425" s="336">
        <f t="shared" si="10"/>
        <v>7717</v>
      </c>
      <c r="M425" s="336">
        <f t="shared" si="11"/>
        <v>4609</v>
      </c>
      <c r="Q425" s="411"/>
    </row>
    <row r="426" spans="1:17" x14ac:dyDescent="0.2">
      <c r="A426" s="337">
        <v>426</v>
      </c>
      <c r="B426" s="334">
        <v>25.1</v>
      </c>
      <c r="C426" s="334">
        <v>62.76</v>
      </c>
      <c r="D426" s="334">
        <v>31.62</v>
      </c>
      <c r="E426" s="335">
        <f>'soust.uk.JMK př.č.2'!$M$58+'soust.uk.JMK př.č.2'!$N$58</f>
        <v>30098</v>
      </c>
      <c r="F426" s="335">
        <f>'soust.uk.JMK př.č.2'!$O$58+'soust.uk.JMK př.č.2'!$P$58</f>
        <v>18571</v>
      </c>
      <c r="G426" s="335">
        <f>'soust.uk.JMK př.č.2'!$L$58</f>
        <v>372</v>
      </c>
      <c r="H426" s="336">
        <f t="shared" si="6"/>
        <v>29526</v>
      </c>
      <c r="I426" s="336">
        <f t="shared" si="8"/>
        <v>21437</v>
      </c>
      <c r="J426" s="336">
        <f t="shared" si="7"/>
        <v>17784</v>
      </c>
      <c r="K426" s="336">
        <f t="shared" si="9"/>
        <v>12803</v>
      </c>
      <c r="L426" s="336">
        <f t="shared" si="10"/>
        <v>7717</v>
      </c>
      <c r="M426" s="336">
        <f t="shared" si="11"/>
        <v>4609</v>
      </c>
      <c r="Q426" s="411"/>
    </row>
    <row r="427" spans="1:17" x14ac:dyDescent="0.2">
      <c r="A427" s="337">
        <v>427</v>
      </c>
      <c r="B427" s="334">
        <v>25.11</v>
      </c>
      <c r="C427" s="334">
        <v>62.77</v>
      </c>
      <c r="D427" s="334">
        <v>31.62</v>
      </c>
      <c r="E427" s="335">
        <f>'soust.uk.JMK př.č.2'!$M$58+'soust.uk.JMK př.č.2'!$N$58</f>
        <v>30098</v>
      </c>
      <c r="F427" s="335">
        <f>'soust.uk.JMK př.č.2'!$O$58+'soust.uk.JMK př.č.2'!$P$58</f>
        <v>18571</v>
      </c>
      <c r="G427" s="335">
        <f>'soust.uk.JMK př.č.2'!$L$58</f>
        <v>372</v>
      </c>
      <c r="H427" s="336">
        <f t="shared" si="6"/>
        <v>29520</v>
      </c>
      <c r="I427" s="336">
        <f t="shared" si="8"/>
        <v>21432</v>
      </c>
      <c r="J427" s="336">
        <f t="shared" si="7"/>
        <v>17783</v>
      </c>
      <c r="K427" s="336">
        <f t="shared" si="9"/>
        <v>12802</v>
      </c>
      <c r="L427" s="336">
        <f t="shared" si="10"/>
        <v>7716</v>
      </c>
      <c r="M427" s="336">
        <f t="shared" si="11"/>
        <v>4609</v>
      </c>
      <c r="Q427" s="411"/>
    </row>
    <row r="428" spans="1:17" x14ac:dyDescent="0.2">
      <c r="A428" s="337">
        <v>428</v>
      </c>
      <c r="B428" s="334">
        <v>25.11</v>
      </c>
      <c r="C428" s="334">
        <v>62.77</v>
      </c>
      <c r="D428" s="334">
        <v>31.62</v>
      </c>
      <c r="E428" s="335">
        <f>'soust.uk.JMK př.č.2'!$M$58+'soust.uk.JMK př.č.2'!$N$58</f>
        <v>30098</v>
      </c>
      <c r="F428" s="335">
        <f>'soust.uk.JMK př.č.2'!$O$58+'soust.uk.JMK př.č.2'!$P$58</f>
        <v>18571</v>
      </c>
      <c r="G428" s="335">
        <f>'soust.uk.JMK př.č.2'!$L$58</f>
        <v>372</v>
      </c>
      <c r="H428" s="336">
        <f t="shared" si="6"/>
        <v>29520</v>
      </c>
      <c r="I428" s="336">
        <f t="shared" si="8"/>
        <v>21432</v>
      </c>
      <c r="J428" s="336">
        <f t="shared" si="7"/>
        <v>17783</v>
      </c>
      <c r="K428" s="336">
        <f t="shared" si="9"/>
        <v>12802</v>
      </c>
      <c r="L428" s="336">
        <f t="shared" si="10"/>
        <v>7716</v>
      </c>
      <c r="M428" s="336">
        <f t="shared" si="11"/>
        <v>4609</v>
      </c>
      <c r="Q428" s="411"/>
    </row>
    <row r="429" spans="1:17" x14ac:dyDescent="0.2">
      <c r="A429" s="337">
        <v>429</v>
      </c>
      <c r="B429" s="334">
        <v>25.11</v>
      </c>
      <c r="C429" s="334">
        <v>62.78</v>
      </c>
      <c r="D429" s="334">
        <v>31.62</v>
      </c>
      <c r="E429" s="335">
        <f>'soust.uk.JMK př.č.2'!$M$58+'soust.uk.JMK př.č.2'!$N$58</f>
        <v>30098</v>
      </c>
      <c r="F429" s="335">
        <f>'soust.uk.JMK př.č.2'!$O$58+'soust.uk.JMK př.č.2'!$P$58</f>
        <v>18571</v>
      </c>
      <c r="G429" s="335">
        <f>'soust.uk.JMK př.č.2'!$L$58</f>
        <v>372</v>
      </c>
      <c r="H429" s="336">
        <f t="shared" si="6"/>
        <v>29520</v>
      </c>
      <c r="I429" s="336">
        <f t="shared" si="8"/>
        <v>21432</v>
      </c>
      <c r="J429" s="336">
        <f t="shared" si="7"/>
        <v>17781</v>
      </c>
      <c r="K429" s="336">
        <f t="shared" si="9"/>
        <v>12801</v>
      </c>
      <c r="L429" s="336">
        <f t="shared" si="10"/>
        <v>7716</v>
      </c>
      <c r="M429" s="336">
        <f t="shared" si="11"/>
        <v>4608</v>
      </c>
      <c r="Q429" s="411"/>
    </row>
    <row r="430" spans="1:17" x14ac:dyDescent="0.2">
      <c r="A430" s="337">
        <v>430</v>
      </c>
      <c r="B430" s="334">
        <v>25.11</v>
      </c>
      <c r="C430" s="334">
        <v>62.78</v>
      </c>
      <c r="D430" s="334">
        <v>31.62</v>
      </c>
      <c r="E430" s="335">
        <f>'soust.uk.JMK př.č.2'!$M$58+'soust.uk.JMK př.č.2'!$N$58</f>
        <v>30098</v>
      </c>
      <c r="F430" s="335">
        <f>'soust.uk.JMK př.č.2'!$O$58+'soust.uk.JMK př.č.2'!$P$58</f>
        <v>18571</v>
      </c>
      <c r="G430" s="335">
        <f>'soust.uk.JMK př.č.2'!$L$58</f>
        <v>372</v>
      </c>
      <c r="H430" s="336">
        <f t="shared" si="6"/>
        <v>29520</v>
      </c>
      <c r="I430" s="336">
        <f t="shared" si="8"/>
        <v>21432</v>
      </c>
      <c r="J430" s="336">
        <f t="shared" si="7"/>
        <v>17781</v>
      </c>
      <c r="K430" s="336">
        <f t="shared" si="9"/>
        <v>12801</v>
      </c>
      <c r="L430" s="336">
        <f t="shared" si="10"/>
        <v>7716</v>
      </c>
      <c r="M430" s="336">
        <f t="shared" si="11"/>
        <v>4608</v>
      </c>
      <c r="Q430" s="411"/>
    </row>
    <row r="431" spans="1:17" x14ac:dyDescent="0.2">
      <c r="A431" s="337">
        <v>431</v>
      </c>
      <c r="B431" s="334">
        <v>25.12</v>
      </c>
      <c r="C431" s="334">
        <v>62.79</v>
      </c>
      <c r="D431" s="334">
        <v>31.62</v>
      </c>
      <c r="E431" s="335">
        <f>'soust.uk.JMK př.č.2'!$M$58+'soust.uk.JMK př.č.2'!$N$58</f>
        <v>30098</v>
      </c>
      <c r="F431" s="335">
        <f>'soust.uk.JMK př.č.2'!$O$58+'soust.uk.JMK př.č.2'!$P$58</f>
        <v>18571</v>
      </c>
      <c r="G431" s="335">
        <f>'soust.uk.JMK př.č.2'!$L$58</f>
        <v>372</v>
      </c>
      <c r="H431" s="336">
        <f t="shared" si="6"/>
        <v>29511</v>
      </c>
      <c r="I431" s="336">
        <f t="shared" si="8"/>
        <v>21426</v>
      </c>
      <c r="J431" s="336">
        <f t="shared" si="7"/>
        <v>17780</v>
      </c>
      <c r="K431" s="336">
        <f t="shared" si="9"/>
        <v>12800</v>
      </c>
      <c r="L431" s="336">
        <f t="shared" si="10"/>
        <v>7713</v>
      </c>
      <c r="M431" s="336">
        <f t="shared" si="11"/>
        <v>4608</v>
      </c>
      <c r="Q431" s="411"/>
    </row>
    <row r="432" spans="1:17" x14ac:dyDescent="0.2">
      <c r="A432" s="337">
        <v>432</v>
      </c>
      <c r="B432" s="334">
        <v>25.12</v>
      </c>
      <c r="C432" s="334">
        <v>62.8</v>
      </c>
      <c r="D432" s="334">
        <v>31.62</v>
      </c>
      <c r="E432" s="335">
        <f>'soust.uk.JMK př.č.2'!$M$58+'soust.uk.JMK př.č.2'!$N$58</f>
        <v>30098</v>
      </c>
      <c r="F432" s="335">
        <f>'soust.uk.JMK př.č.2'!$O$58+'soust.uk.JMK př.č.2'!$P$58</f>
        <v>18571</v>
      </c>
      <c r="G432" s="335">
        <f>'soust.uk.JMK př.č.2'!$L$58</f>
        <v>372</v>
      </c>
      <c r="H432" s="336">
        <f t="shared" si="6"/>
        <v>29511</v>
      </c>
      <c r="I432" s="336">
        <f t="shared" si="8"/>
        <v>21426</v>
      </c>
      <c r="J432" s="336">
        <f t="shared" si="7"/>
        <v>17779</v>
      </c>
      <c r="K432" s="336">
        <f t="shared" si="9"/>
        <v>12799</v>
      </c>
      <c r="L432" s="336">
        <f t="shared" si="10"/>
        <v>7713</v>
      </c>
      <c r="M432" s="336">
        <f t="shared" si="11"/>
        <v>4608</v>
      </c>
      <c r="Q432" s="411"/>
    </row>
    <row r="433" spans="1:17" x14ac:dyDescent="0.2">
      <c r="A433" s="337">
        <v>433</v>
      </c>
      <c r="B433" s="334">
        <v>25.12</v>
      </c>
      <c r="C433" s="334">
        <v>62.8</v>
      </c>
      <c r="D433" s="334">
        <v>31.62</v>
      </c>
      <c r="E433" s="335">
        <f>'soust.uk.JMK př.č.2'!$M$58+'soust.uk.JMK př.č.2'!$N$58</f>
        <v>30098</v>
      </c>
      <c r="F433" s="335">
        <f>'soust.uk.JMK př.č.2'!$O$58+'soust.uk.JMK př.č.2'!$P$58</f>
        <v>18571</v>
      </c>
      <c r="G433" s="335">
        <f>'soust.uk.JMK př.č.2'!$L$58</f>
        <v>372</v>
      </c>
      <c r="H433" s="336">
        <f t="shared" si="6"/>
        <v>29511</v>
      </c>
      <c r="I433" s="336">
        <f t="shared" si="8"/>
        <v>21426</v>
      </c>
      <c r="J433" s="336">
        <f t="shared" si="7"/>
        <v>17779</v>
      </c>
      <c r="K433" s="336">
        <f t="shared" si="9"/>
        <v>12799</v>
      </c>
      <c r="L433" s="336">
        <f t="shared" si="10"/>
        <v>7713</v>
      </c>
      <c r="M433" s="336">
        <f t="shared" si="11"/>
        <v>4608</v>
      </c>
      <c r="Q433" s="411"/>
    </row>
    <row r="434" spans="1:17" x14ac:dyDescent="0.2">
      <c r="A434" s="337">
        <v>434</v>
      </c>
      <c r="B434" s="334">
        <v>25.12</v>
      </c>
      <c r="C434" s="334">
        <v>62.81</v>
      </c>
      <c r="D434" s="334">
        <v>31.62</v>
      </c>
      <c r="E434" s="335">
        <f>'soust.uk.JMK př.č.2'!$M$58+'soust.uk.JMK př.č.2'!$N$58</f>
        <v>30098</v>
      </c>
      <c r="F434" s="335">
        <f>'soust.uk.JMK př.č.2'!$O$58+'soust.uk.JMK př.č.2'!$P$58</f>
        <v>18571</v>
      </c>
      <c r="G434" s="335">
        <f>'soust.uk.JMK př.č.2'!$L$58</f>
        <v>372</v>
      </c>
      <c r="H434" s="336">
        <f t="shared" si="6"/>
        <v>29511</v>
      </c>
      <c r="I434" s="336">
        <f t="shared" si="8"/>
        <v>21426</v>
      </c>
      <c r="J434" s="336">
        <f t="shared" si="7"/>
        <v>17777</v>
      </c>
      <c r="K434" s="336">
        <f t="shared" si="9"/>
        <v>12798</v>
      </c>
      <c r="L434" s="336">
        <f t="shared" si="10"/>
        <v>7713</v>
      </c>
      <c r="M434" s="336">
        <f t="shared" si="11"/>
        <v>4607</v>
      </c>
      <c r="Q434" s="411"/>
    </row>
    <row r="435" spans="1:17" x14ac:dyDescent="0.2">
      <c r="A435" s="337">
        <v>435</v>
      </c>
      <c r="B435" s="334">
        <v>25.13</v>
      </c>
      <c r="C435" s="334">
        <v>62.81</v>
      </c>
      <c r="D435" s="334">
        <v>31.62</v>
      </c>
      <c r="E435" s="335">
        <f>'soust.uk.JMK př.č.2'!$M$58+'soust.uk.JMK př.č.2'!$N$58</f>
        <v>30098</v>
      </c>
      <c r="F435" s="335">
        <f>'soust.uk.JMK př.č.2'!$O$58+'soust.uk.JMK př.č.2'!$P$58</f>
        <v>18571</v>
      </c>
      <c r="G435" s="335">
        <f>'soust.uk.JMK př.č.2'!$L$58</f>
        <v>372</v>
      </c>
      <c r="H435" s="336">
        <f t="shared" si="6"/>
        <v>29503</v>
      </c>
      <c r="I435" s="336">
        <f t="shared" si="8"/>
        <v>21420</v>
      </c>
      <c r="J435" s="336">
        <f t="shared" si="7"/>
        <v>17777</v>
      </c>
      <c r="K435" s="336">
        <f t="shared" si="9"/>
        <v>12798</v>
      </c>
      <c r="L435" s="336">
        <f t="shared" si="10"/>
        <v>7711</v>
      </c>
      <c r="M435" s="336">
        <f t="shared" si="11"/>
        <v>4607</v>
      </c>
      <c r="Q435" s="411"/>
    </row>
    <row r="436" spans="1:17" x14ac:dyDescent="0.2">
      <c r="A436" s="337">
        <v>436</v>
      </c>
      <c r="B436" s="334">
        <v>25.13</v>
      </c>
      <c r="C436" s="334">
        <v>62.82</v>
      </c>
      <c r="D436" s="334">
        <v>31.62</v>
      </c>
      <c r="E436" s="335">
        <f>'soust.uk.JMK př.č.2'!$M$58+'soust.uk.JMK př.č.2'!$N$58</f>
        <v>30098</v>
      </c>
      <c r="F436" s="335">
        <f>'soust.uk.JMK př.č.2'!$O$58+'soust.uk.JMK př.č.2'!$P$58</f>
        <v>18571</v>
      </c>
      <c r="G436" s="335">
        <f>'soust.uk.JMK př.č.2'!$L$58</f>
        <v>372</v>
      </c>
      <c r="H436" s="336">
        <f t="shared" si="6"/>
        <v>29503</v>
      </c>
      <c r="I436" s="336">
        <f t="shared" si="8"/>
        <v>21420</v>
      </c>
      <c r="J436" s="336">
        <f t="shared" si="7"/>
        <v>17776</v>
      </c>
      <c r="K436" s="336">
        <f t="shared" si="9"/>
        <v>12797</v>
      </c>
      <c r="L436" s="336">
        <f t="shared" si="10"/>
        <v>7711</v>
      </c>
      <c r="M436" s="336">
        <f t="shared" si="11"/>
        <v>4607</v>
      </c>
      <c r="Q436" s="411"/>
    </row>
    <row r="437" spans="1:17" x14ac:dyDescent="0.2">
      <c r="A437" s="337">
        <v>437</v>
      </c>
      <c r="B437" s="334">
        <v>25.13</v>
      </c>
      <c r="C437" s="334">
        <v>62.82</v>
      </c>
      <c r="D437" s="334">
        <v>31.62</v>
      </c>
      <c r="E437" s="335">
        <f>'soust.uk.JMK př.č.2'!$M$58+'soust.uk.JMK př.č.2'!$N$58</f>
        <v>30098</v>
      </c>
      <c r="F437" s="335">
        <f>'soust.uk.JMK př.č.2'!$O$58+'soust.uk.JMK př.č.2'!$P$58</f>
        <v>18571</v>
      </c>
      <c r="G437" s="335">
        <f>'soust.uk.JMK př.č.2'!$L$58</f>
        <v>372</v>
      </c>
      <c r="H437" s="336">
        <f t="shared" si="6"/>
        <v>29503</v>
      </c>
      <c r="I437" s="336">
        <f t="shared" si="8"/>
        <v>21420</v>
      </c>
      <c r="J437" s="336">
        <f t="shared" si="7"/>
        <v>17776</v>
      </c>
      <c r="K437" s="336">
        <f t="shared" si="9"/>
        <v>12797</v>
      </c>
      <c r="L437" s="336">
        <f t="shared" si="10"/>
        <v>7711</v>
      </c>
      <c r="M437" s="336">
        <f t="shared" si="11"/>
        <v>4607</v>
      </c>
      <c r="Q437" s="411"/>
    </row>
    <row r="438" spans="1:17" x14ac:dyDescent="0.2">
      <c r="A438" s="337">
        <v>438</v>
      </c>
      <c r="B438" s="334">
        <v>25.13</v>
      </c>
      <c r="C438" s="334">
        <v>62.83</v>
      </c>
      <c r="D438" s="334">
        <v>31.62</v>
      </c>
      <c r="E438" s="335">
        <f>'soust.uk.JMK př.č.2'!$M$58+'soust.uk.JMK př.č.2'!$N$58</f>
        <v>30098</v>
      </c>
      <c r="F438" s="335">
        <f>'soust.uk.JMK př.č.2'!$O$58+'soust.uk.JMK př.č.2'!$P$58</f>
        <v>18571</v>
      </c>
      <c r="G438" s="335">
        <f>'soust.uk.JMK př.č.2'!$L$58</f>
        <v>372</v>
      </c>
      <c r="H438" s="336">
        <f t="shared" ref="H438:H501" si="12">SUM(I438,L438,G438)</f>
        <v>29503</v>
      </c>
      <c r="I438" s="336">
        <f t="shared" si="8"/>
        <v>21420</v>
      </c>
      <c r="J438" s="336">
        <f t="shared" ref="J438:J501" si="13">SUM(K438,M438,G438)</f>
        <v>17775</v>
      </c>
      <c r="K438" s="336">
        <f t="shared" si="9"/>
        <v>12796</v>
      </c>
      <c r="L438" s="336">
        <f t="shared" si="10"/>
        <v>7711</v>
      </c>
      <c r="M438" s="336">
        <f t="shared" si="11"/>
        <v>4607</v>
      </c>
      <c r="Q438" s="411"/>
    </row>
    <row r="439" spans="1:17" x14ac:dyDescent="0.2">
      <c r="A439" s="337">
        <v>439</v>
      </c>
      <c r="B439" s="334">
        <v>25.13</v>
      </c>
      <c r="C439" s="334">
        <v>62.84</v>
      </c>
      <c r="D439" s="334">
        <v>31.62</v>
      </c>
      <c r="E439" s="335">
        <f>'soust.uk.JMK př.č.2'!$M$58+'soust.uk.JMK př.č.2'!$N$58</f>
        <v>30098</v>
      </c>
      <c r="F439" s="335">
        <f>'soust.uk.JMK př.č.2'!$O$58+'soust.uk.JMK př.č.2'!$P$58</f>
        <v>18571</v>
      </c>
      <c r="G439" s="335">
        <f>'soust.uk.JMK př.č.2'!$L$58</f>
        <v>372</v>
      </c>
      <c r="H439" s="336">
        <f t="shared" si="12"/>
        <v>29503</v>
      </c>
      <c r="I439" s="336">
        <f t="shared" ref="I439:I502" si="14">ROUND(1/B439*E439*12+1/D439*F439*12,0)</f>
        <v>21420</v>
      </c>
      <c r="J439" s="336">
        <f t="shared" si="13"/>
        <v>17773</v>
      </c>
      <c r="K439" s="336">
        <f t="shared" ref="K439:K502" si="15">ROUND(1/C439*E439*12+1/D439*F439*12,0)</f>
        <v>12795</v>
      </c>
      <c r="L439" s="336">
        <f t="shared" ref="L439:L502" si="16">ROUND((I439*36%),0)</f>
        <v>7711</v>
      </c>
      <c r="M439" s="336">
        <f t="shared" ref="M439:M502" si="17">ROUND((K439*36%),0)</f>
        <v>4606</v>
      </c>
      <c r="Q439" s="411"/>
    </row>
    <row r="440" spans="1:17" x14ac:dyDescent="0.2">
      <c r="A440" s="337">
        <v>440</v>
      </c>
      <c r="B440" s="334">
        <v>25.14</v>
      </c>
      <c r="C440" s="334">
        <v>62.84</v>
      </c>
      <c r="D440" s="334">
        <v>31.62</v>
      </c>
      <c r="E440" s="335">
        <f>'soust.uk.JMK př.č.2'!$M$58+'soust.uk.JMK př.č.2'!$N$58</f>
        <v>30098</v>
      </c>
      <c r="F440" s="335">
        <f>'soust.uk.JMK př.č.2'!$O$58+'soust.uk.JMK př.č.2'!$P$58</f>
        <v>18571</v>
      </c>
      <c r="G440" s="335">
        <f>'soust.uk.JMK př.č.2'!$L$58</f>
        <v>372</v>
      </c>
      <c r="H440" s="336">
        <f t="shared" si="12"/>
        <v>29495</v>
      </c>
      <c r="I440" s="336">
        <f t="shared" si="14"/>
        <v>21414</v>
      </c>
      <c r="J440" s="336">
        <f t="shared" si="13"/>
        <v>17773</v>
      </c>
      <c r="K440" s="336">
        <f t="shared" si="15"/>
        <v>12795</v>
      </c>
      <c r="L440" s="336">
        <f t="shared" si="16"/>
        <v>7709</v>
      </c>
      <c r="M440" s="336">
        <f t="shared" si="17"/>
        <v>4606</v>
      </c>
      <c r="Q440" s="411"/>
    </row>
    <row r="441" spans="1:17" x14ac:dyDescent="0.2">
      <c r="A441" s="337">
        <v>441</v>
      </c>
      <c r="B441" s="334">
        <v>25.14</v>
      </c>
      <c r="C441" s="334">
        <v>62.85</v>
      </c>
      <c r="D441" s="334">
        <v>31.62</v>
      </c>
      <c r="E441" s="335">
        <f>'soust.uk.JMK př.č.2'!$M$58+'soust.uk.JMK př.č.2'!$N$58</f>
        <v>30098</v>
      </c>
      <c r="F441" s="335">
        <f>'soust.uk.JMK př.č.2'!$O$58+'soust.uk.JMK př.č.2'!$P$58</f>
        <v>18571</v>
      </c>
      <c r="G441" s="335">
        <f>'soust.uk.JMK př.č.2'!$L$58</f>
        <v>372</v>
      </c>
      <c r="H441" s="336">
        <f t="shared" si="12"/>
        <v>29495</v>
      </c>
      <c r="I441" s="336">
        <f t="shared" si="14"/>
        <v>21414</v>
      </c>
      <c r="J441" s="336">
        <f t="shared" si="13"/>
        <v>17772</v>
      </c>
      <c r="K441" s="336">
        <f t="shared" si="15"/>
        <v>12794</v>
      </c>
      <c r="L441" s="336">
        <f t="shared" si="16"/>
        <v>7709</v>
      </c>
      <c r="M441" s="336">
        <f t="shared" si="17"/>
        <v>4606</v>
      </c>
      <c r="Q441" s="411"/>
    </row>
    <row r="442" spans="1:17" x14ac:dyDescent="0.2">
      <c r="A442" s="337">
        <v>442</v>
      </c>
      <c r="B442" s="334">
        <v>25.14</v>
      </c>
      <c r="C442" s="334">
        <v>62.85</v>
      </c>
      <c r="D442" s="334">
        <v>31.62</v>
      </c>
      <c r="E442" s="335">
        <f>'soust.uk.JMK př.č.2'!$M$58+'soust.uk.JMK př.č.2'!$N$58</f>
        <v>30098</v>
      </c>
      <c r="F442" s="335">
        <f>'soust.uk.JMK př.č.2'!$O$58+'soust.uk.JMK př.č.2'!$P$58</f>
        <v>18571</v>
      </c>
      <c r="G442" s="335">
        <f>'soust.uk.JMK př.č.2'!$L$58</f>
        <v>372</v>
      </c>
      <c r="H442" s="336">
        <f t="shared" si="12"/>
        <v>29495</v>
      </c>
      <c r="I442" s="336">
        <f t="shared" si="14"/>
        <v>21414</v>
      </c>
      <c r="J442" s="336">
        <f t="shared" si="13"/>
        <v>17772</v>
      </c>
      <c r="K442" s="336">
        <f t="shared" si="15"/>
        <v>12794</v>
      </c>
      <c r="L442" s="336">
        <f t="shared" si="16"/>
        <v>7709</v>
      </c>
      <c r="M442" s="336">
        <f t="shared" si="17"/>
        <v>4606</v>
      </c>
      <c r="Q442" s="411"/>
    </row>
    <row r="443" spans="1:17" x14ac:dyDescent="0.2">
      <c r="A443" s="337">
        <v>443</v>
      </c>
      <c r="B443" s="334">
        <v>25.14</v>
      </c>
      <c r="C443" s="334">
        <v>62.86</v>
      </c>
      <c r="D443" s="334">
        <v>31.62</v>
      </c>
      <c r="E443" s="335">
        <f>'soust.uk.JMK př.č.2'!$M$58+'soust.uk.JMK př.č.2'!$N$58</f>
        <v>30098</v>
      </c>
      <c r="F443" s="335">
        <f>'soust.uk.JMK př.č.2'!$O$58+'soust.uk.JMK př.č.2'!$P$58</f>
        <v>18571</v>
      </c>
      <c r="G443" s="335">
        <f>'soust.uk.JMK př.č.2'!$L$58</f>
        <v>372</v>
      </c>
      <c r="H443" s="336">
        <f t="shared" si="12"/>
        <v>29495</v>
      </c>
      <c r="I443" s="336">
        <f t="shared" si="14"/>
        <v>21414</v>
      </c>
      <c r="J443" s="336">
        <f t="shared" si="13"/>
        <v>17772</v>
      </c>
      <c r="K443" s="336">
        <f t="shared" si="15"/>
        <v>12794</v>
      </c>
      <c r="L443" s="336">
        <f t="shared" si="16"/>
        <v>7709</v>
      </c>
      <c r="M443" s="336">
        <f t="shared" si="17"/>
        <v>4606</v>
      </c>
      <c r="Q443" s="411"/>
    </row>
    <row r="444" spans="1:17" x14ac:dyDescent="0.2">
      <c r="A444" s="337">
        <v>444</v>
      </c>
      <c r="B444" s="334">
        <v>25.15</v>
      </c>
      <c r="C444" s="334">
        <v>62.86</v>
      </c>
      <c r="D444" s="334">
        <v>31.62</v>
      </c>
      <c r="E444" s="335">
        <f>'soust.uk.JMK př.č.2'!$M$58+'soust.uk.JMK př.č.2'!$N$58</f>
        <v>30098</v>
      </c>
      <c r="F444" s="335">
        <f>'soust.uk.JMK př.č.2'!$O$58+'soust.uk.JMK př.č.2'!$P$58</f>
        <v>18571</v>
      </c>
      <c r="G444" s="335">
        <f>'soust.uk.JMK př.č.2'!$L$58</f>
        <v>372</v>
      </c>
      <c r="H444" s="336">
        <f t="shared" si="12"/>
        <v>29488</v>
      </c>
      <c r="I444" s="336">
        <f t="shared" si="14"/>
        <v>21409</v>
      </c>
      <c r="J444" s="336">
        <f t="shared" si="13"/>
        <v>17772</v>
      </c>
      <c r="K444" s="336">
        <f t="shared" si="15"/>
        <v>12794</v>
      </c>
      <c r="L444" s="336">
        <f t="shared" si="16"/>
        <v>7707</v>
      </c>
      <c r="M444" s="336">
        <f t="shared" si="17"/>
        <v>4606</v>
      </c>
      <c r="Q444" s="411"/>
    </row>
    <row r="445" spans="1:17" x14ac:dyDescent="0.2">
      <c r="A445" s="337">
        <v>445</v>
      </c>
      <c r="B445" s="334">
        <v>25.15</v>
      </c>
      <c r="C445" s="334">
        <v>62.87</v>
      </c>
      <c r="D445" s="334">
        <v>31.62</v>
      </c>
      <c r="E445" s="335">
        <f>'soust.uk.JMK př.č.2'!$M$58+'soust.uk.JMK př.č.2'!$N$58</f>
        <v>30098</v>
      </c>
      <c r="F445" s="335">
        <f>'soust.uk.JMK př.č.2'!$O$58+'soust.uk.JMK př.č.2'!$P$58</f>
        <v>18571</v>
      </c>
      <c r="G445" s="335">
        <f>'soust.uk.JMK př.č.2'!$L$58</f>
        <v>372</v>
      </c>
      <c r="H445" s="336">
        <f t="shared" si="12"/>
        <v>29488</v>
      </c>
      <c r="I445" s="336">
        <f t="shared" si="14"/>
        <v>21409</v>
      </c>
      <c r="J445" s="336">
        <f t="shared" si="13"/>
        <v>17770</v>
      </c>
      <c r="K445" s="336">
        <f t="shared" si="15"/>
        <v>12793</v>
      </c>
      <c r="L445" s="336">
        <f t="shared" si="16"/>
        <v>7707</v>
      </c>
      <c r="M445" s="336">
        <f t="shared" si="17"/>
        <v>4605</v>
      </c>
      <c r="Q445" s="411"/>
    </row>
    <row r="446" spans="1:17" x14ac:dyDescent="0.2">
      <c r="A446" s="337">
        <v>446</v>
      </c>
      <c r="B446" s="334">
        <v>25.15</v>
      </c>
      <c r="C446" s="334">
        <v>62.88</v>
      </c>
      <c r="D446" s="334">
        <v>31.62</v>
      </c>
      <c r="E446" s="335">
        <f>'soust.uk.JMK př.č.2'!$M$58+'soust.uk.JMK př.č.2'!$N$58</f>
        <v>30098</v>
      </c>
      <c r="F446" s="335">
        <f>'soust.uk.JMK př.č.2'!$O$58+'soust.uk.JMK př.č.2'!$P$58</f>
        <v>18571</v>
      </c>
      <c r="G446" s="335">
        <f>'soust.uk.JMK př.č.2'!$L$58</f>
        <v>372</v>
      </c>
      <c r="H446" s="336">
        <f t="shared" si="12"/>
        <v>29488</v>
      </c>
      <c r="I446" s="336">
        <f t="shared" si="14"/>
        <v>21409</v>
      </c>
      <c r="J446" s="336">
        <f t="shared" si="13"/>
        <v>17769</v>
      </c>
      <c r="K446" s="336">
        <f t="shared" si="15"/>
        <v>12792</v>
      </c>
      <c r="L446" s="336">
        <f t="shared" si="16"/>
        <v>7707</v>
      </c>
      <c r="M446" s="336">
        <f t="shared" si="17"/>
        <v>4605</v>
      </c>
      <c r="Q446" s="411"/>
    </row>
    <row r="447" spans="1:17" x14ac:dyDescent="0.2">
      <c r="A447" s="337">
        <v>447</v>
      </c>
      <c r="B447" s="334">
        <v>25.15</v>
      </c>
      <c r="C447" s="334">
        <v>62.88</v>
      </c>
      <c r="D447" s="334">
        <v>31.62</v>
      </c>
      <c r="E447" s="335">
        <f>'soust.uk.JMK př.č.2'!$M$58+'soust.uk.JMK př.č.2'!$N$58</f>
        <v>30098</v>
      </c>
      <c r="F447" s="335">
        <f>'soust.uk.JMK př.č.2'!$O$58+'soust.uk.JMK př.č.2'!$P$58</f>
        <v>18571</v>
      </c>
      <c r="G447" s="335">
        <f>'soust.uk.JMK př.č.2'!$L$58</f>
        <v>372</v>
      </c>
      <c r="H447" s="336">
        <f t="shared" si="12"/>
        <v>29488</v>
      </c>
      <c r="I447" s="336">
        <f t="shared" si="14"/>
        <v>21409</v>
      </c>
      <c r="J447" s="336">
        <f t="shared" si="13"/>
        <v>17769</v>
      </c>
      <c r="K447" s="336">
        <f t="shared" si="15"/>
        <v>12792</v>
      </c>
      <c r="L447" s="336">
        <f t="shared" si="16"/>
        <v>7707</v>
      </c>
      <c r="M447" s="336">
        <f t="shared" si="17"/>
        <v>4605</v>
      </c>
      <c r="Q447" s="411"/>
    </row>
    <row r="448" spans="1:17" x14ac:dyDescent="0.2">
      <c r="A448" s="337">
        <v>448</v>
      </c>
      <c r="B448" s="334">
        <v>25.15</v>
      </c>
      <c r="C448" s="334">
        <v>62.89</v>
      </c>
      <c r="D448" s="334">
        <v>31.62</v>
      </c>
      <c r="E448" s="335">
        <f>'soust.uk.JMK př.č.2'!$M$58+'soust.uk.JMK př.č.2'!$N$58</f>
        <v>30098</v>
      </c>
      <c r="F448" s="335">
        <f>'soust.uk.JMK př.č.2'!$O$58+'soust.uk.JMK př.č.2'!$P$58</f>
        <v>18571</v>
      </c>
      <c r="G448" s="335">
        <f>'soust.uk.JMK př.č.2'!$L$58</f>
        <v>372</v>
      </c>
      <c r="H448" s="336">
        <f t="shared" si="12"/>
        <v>29488</v>
      </c>
      <c r="I448" s="336">
        <f t="shared" si="14"/>
        <v>21409</v>
      </c>
      <c r="J448" s="336">
        <f t="shared" si="13"/>
        <v>17768</v>
      </c>
      <c r="K448" s="336">
        <f t="shared" si="15"/>
        <v>12791</v>
      </c>
      <c r="L448" s="336">
        <f t="shared" si="16"/>
        <v>7707</v>
      </c>
      <c r="M448" s="336">
        <f t="shared" si="17"/>
        <v>4605</v>
      </c>
      <c r="Q448" s="411"/>
    </row>
    <row r="449" spans="1:17" x14ac:dyDescent="0.2">
      <c r="A449" s="337">
        <v>449</v>
      </c>
      <c r="B449" s="334">
        <v>25.16</v>
      </c>
      <c r="C449" s="334">
        <v>62.89</v>
      </c>
      <c r="D449" s="334">
        <v>31.62</v>
      </c>
      <c r="E449" s="335">
        <f>'soust.uk.JMK př.č.2'!$M$58+'soust.uk.JMK př.č.2'!$N$58</f>
        <v>30098</v>
      </c>
      <c r="F449" s="335">
        <f>'soust.uk.JMK př.č.2'!$O$58+'soust.uk.JMK př.č.2'!$P$58</f>
        <v>18571</v>
      </c>
      <c r="G449" s="335">
        <f>'soust.uk.JMK př.č.2'!$L$58</f>
        <v>372</v>
      </c>
      <c r="H449" s="336">
        <f t="shared" si="12"/>
        <v>29480</v>
      </c>
      <c r="I449" s="336">
        <f t="shared" si="14"/>
        <v>21403</v>
      </c>
      <c r="J449" s="336">
        <f t="shared" si="13"/>
        <v>17768</v>
      </c>
      <c r="K449" s="336">
        <f t="shared" si="15"/>
        <v>12791</v>
      </c>
      <c r="L449" s="336">
        <f t="shared" si="16"/>
        <v>7705</v>
      </c>
      <c r="M449" s="336">
        <f t="shared" si="17"/>
        <v>4605</v>
      </c>
      <c r="Q449" s="411"/>
    </row>
    <row r="450" spans="1:17" x14ac:dyDescent="0.2">
      <c r="A450" s="337">
        <v>450</v>
      </c>
      <c r="B450" s="334">
        <v>25.16</v>
      </c>
      <c r="C450" s="334">
        <v>62.9</v>
      </c>
      <c r="D450" s="334">
        <v>31.62</v>
      </c>
      <c r="E450" s="335">
        <f>'soust.uk.JMK př.č.2'!$M$58+'soust.uk.JMK př.č.2'!$N$58</f>
        <v>30098</v>
      </c>
      <c r="F450" s="335">
        <f>'soust.uk.JMK př.č.2'!$O$58+'soust.uk.JMK př.č.2'!$P$58</f>
        <v>18571</v>
      </c>
      <c r="G450" s="335">
        <f>'soust.uk.JMK př.č.2'!$L$58</f>
        <v>372</v>
      </c>
      <c r="H450" s="336">
        <f t="shared" si="12"/>
        <v>29480</v>
      </c>
      <c r="I450" s="336">
        <f t="shared" si="14"/>
        <v>21403</v>
      </c>
      <c r="J450" s="336">
        <f t="shared" si="13"/>
        <v>17766</v>
      </c>
      <c r="K450" s="336">
        <f t="shared" si="15"/>
        <v>12790</v>
      </c>
      <c r="L450" s="336">
        <f t="shared" si="16"/>
        <v>7705</v>
      </c>
      <c r="M450" s="336">
        <f t="shared" si="17"/>
        <v>4604</v>
      </c>
      <c r="Q450" s="411"/>
    </row>
    <row r="451" spans="1:17" x14ac:dyDescent="0.2">
      <c r="A451" s="337">
        <v>451</v>
      </c>
      <c r="B451" s="334">
        <v>25.16</v>
      </c>
      <c r="C451" s="334">
        <v>62.9</v>
      </c>
      <c r="D451" s="334">
        <v>31.62</v>
      </c>
      <c r="E451" s="335">
        <f>'soust.uk.JMK př.č.2'!$M$58+'soust.uk.JMK př.č.2'!$N$58</f>
        <v>30098</v>
      </c>
      <c r="F451" s="335">
        <f>'soust.uk.JMK př.č.2'!$O$58+'soust.uk.JMK př.č.2'!$P$58</f>
        <v>18571</v>
      </c>
      <c r="G451" s="335">
        <f>'soust.uk.JMK př.č.2'!$L$58</f>
        <v>372</v>
      </c>
      <c r="H451" s="336">
        <f t="shared" si="12"/>
        <v>29480</v>
      </c>
      <c r="I451" s="336">
        <f t="shared" si="14"/>
        <v>21403</v>
      </c>
      <c r="J451" s="336">
        <f t="shared" si="13"/>
        <v>17766</v>
      </c>
      <c r="K451" s="336">
        <f t="shared" si="15"/>
        <v>12790</v>
      </c>
      <c r="L451" s="336">
        <f t="shared" si="16"/>
        <v>7705</v>
      </c>
      <c r="M451" s="336">
        <f t="shared" si="17"/>
        <v>4604</v>
      </c>
      <c r="Q451" s="411"/>
    </row>
    <row r="452" spans="1:17" x14ac:dyDescent="0.2">
      <c r="A452" s="337">
        <v>452</v>
      </c>
      <c r="B452" s="334">
        <v>25.16</v>
      </c>
      <c r="C452" s="334">
        <v>62.91</v>
      </c>
      <c r="D452" s="334">
        <v>31.62</v>
      </c>
      <c r="E452" s="335">
        <f>'soust.uk.JMK př.č.2'!$M$58+'soust.uk.JMK př.č.2'!$N$58</f>
        <v>30098</v>
      </c>
      <c r="F452" s="335">
        <f>'soust.uk.JMK př.č.2'!$O$58+'soust.uk.JMK př.č.2'!$P$58</f>
        <v>18571</v>
      </c>
      <c r="G452" s="335">
        <f>'soust.uk.JMK př.č.2'!$L$58</f>
        <v>372</v>
      </c>
      <c r="H452" s="336">
        <f t="shared" si="12"/>
        <v>29480</v>
      </c>
      <c r="I452" s="336">
        <f t="shared" si="14"/>
        <v>21403</v>
      </c>
      <c r="J452" s="336">
        <f t="shared" si="13"/>
        <v>17765</v>
      </c>
      <c r="K452" s="336">
        <f t="shared" si="15"/>
        <v>12789</v>
      </c>
      <c r="L452" s="336">
        <f t="shared" si="16"/>
        <v>7705</v>
      </c>
      <c r="M452" s="336">
        <f t="shared" si="17"/>
        <v>4604</v>
      </c>
      <c r="Q452" s="411"/>
    </row>
    <row r="453" spans="1:17" x14ac:dyDescent="0.2">
      <c r="A453" s="337">
        <v>453</v>
      </c>
      <c r="B453" s="334">
        <v>25.17</v>
      </c>
      <c r="C453" s="334">
        <v>62.91</v>
      </c>
      <c r="D453" s="334">
        <v>31.62</v>
      </c>
      <c r="E453" s="335">
        <f>'soust.uk.JMK př.č.2'!$M$58+'soust.uk.JMK př.č.2'!$N$58</f>
        <v>30098</v>
      </c>
      <c r="F453" s="335">
        <f>'soust.uk.JMK př.č.2'!$O$58+'soust.uk.JMK př.č.2'!$P$58</f>
        <v>18571</v>
      </c>
      <c r="G453" s="335">
        <f>'soust.uk.JMK př.č.2'!$L$58</f>
        <v>372</v>
      </c>
      <c r="H453" s="336">
        <f t="shared" si="12"/>
        <v>29472</v>
      </c>
      <c r="I453" s="336">
        <f t="shared" si="14"/>
        <v>21397</v>
      </c>
      <c r="J453" s="336">
        <f t="shared" si="13"/>
        <v>17765</v>
      </c>
      <c r="K453" s="336">
        <f t="shared" si="15"/>
        <v>12789</v>
      </c>
      <c r="L453" s="336">
        <f t="shared" si="16"/>
        <v>7703</v>
      </c>
      <c r="M453" s="336">
        <f t="shared" si="17"/>
        <v>4604</v>
      </c>
      <c r="Q453" s="411"/>
    </row>
    <row r="454" spans="1:17" x14ac:dyDescent="0.2">
      <c r="A454" s="337">
        <v>454</v>
      </c>
      <c r="B454" s="334">
        <v>25.17</v>
      </c>
      <c r="C454" s="334">
        <v>62.92</v>
      </c>
      <c r="D454" s="334">
        <v>31.62</v>
      </c>
      <c r="E454" s="335">
        <f>'soust.uk.JMK př.č.2'!$M$58+'soust.uk.JMK př.č.2'!$N$58</f>
        <v>30098</v>
      </c>
      <c r="F454" s="335">
        <f>'soust.uk.JMK př.č.2'!$O$58+'soust.uk.JMK př.č.2'!$P$58</f>
        <v>18571</v>
      </c>
      <c r="G454" s="335">
        <f>'soust.uk.JMK př.č.2'!$L$58</f>
        <v>372</v>
      </c>
      <c r="H454" s="336">
        <f t="shared" si="12"/>
        <v>29472</v>
      </c>
      <c r="I454" s="336">
        <f t="shared" si="14"/>
        <v>21397</v>
      </c>
      <c r="J454" s="336">
        <f t="shared" si="13"/>
        <v>17764</v>
      </c>
      <c r="K454" s="336">
        <f t="shared" si="15"/>
        <v>12788</v>
      </c>
      <c r="L454" s="336">
        <f t="shared" si="16"/>
        <v>7703</v>
      </c>
      <c r="M454" s="336">
        <f t="shared" si="17"/>
        <v>4604</v>
      </c>
      <c r="Q454" s="411"/>
    </row>
    <row r="455" spans="1:17" x14ac:dyDescent="0.2">
      <c r="A455" s="337">
        <v>455</v>
      </c>
      <c r="B455" s="334">
        <v>25.17</v>
      </c>
      <c r="C455" s="334">
        <v>62.93</v>
      </c>
      <c r="D455" s="334">
        <v>31.62</v>
      </c>
      <c r="E455" s="335">
        <f>'soust.uk.JMK př.č.2'!$M$58+'soust.uk.JMK př.č.2'!$N$58</f>
        <v>30098</v>
      </c>
      <c r="F455" s="335">
        <f>'soust.uk.JMK př.č.2'!$O$58+'soust.uk.JMK př.č.2'!$P$58</f>
        <v>18571</v>
      </c>
      <c r="G455" s="335">
        <f>'soust.uk.JMK př.č.2'!$L$58</f>
        <v>372</v>
      </c>
      <c r="H455" s="336">
        <f t="shared" si="12"/>
        <v>29472</v>
      </c>
      <c r="I455" s="336">
        <f t="shared" si="14"/>
        <v>21397</v>
      </c>
      <c r="J455" s="336">
        <f t="shared" si="13"/>
        <v>17762</v>
      </c>
      <c r="K455" s="336">
        <f t="shared" si="15"/>
        <v>12787</v>
      </c>
      <c r="L455" s="336">
        <f t="shared" si="16"/>
        <v>7703</v>
      </c>
      <c r="M455" s="336">
        <f t="shared" si="17"/>
        <v>4603</v>
      </c>
      <c r="Q455" s="411"/>
    </row>
    <row r="456" spans="1:17" x14ac:dyDescent="0.2">
      <c r="A456" s="337">
        <v>456</v>
      </c>
      <c r="B456" s="334">
        <v>25.17</v>
      </c>
      <c r="C456" s="334">
        <v>62.93</v>
      </c>
      <c r="D456" s="334">
        <v>31.62</v>
      </c>
      <c r="E456" s="335">
        <f>'soust.uk.JMK př.č.2'!$M$58+'soust.uk.JMK př.č.2'!$N$58</f>
        <v>30098</v>
      </c>
      <c r="F456" s="335">
        <f>'soust.uk.JMK př.č.2'!$O$58+'soust.uk.JMK př.č.2'!$P$58</f>
        <v>18571</v>
      </c>
      <c r="G456" s="335">
        <f>'soust.uk.JMK př.č.2'!$L$58</f>
        <v>372</v>
      </c>
      <c r="H456" s="336">
        <f t="shared" si="12"/>
        <v>29472</v>
      </c>
      <c r="I456" s="336">
        <f t="shared" si="14"/>
        <v>21397</v>
      </c>
      <c r="J456" s="336">
        <f t="shared" si="13"/>
        <v>17762</v>
      </c>
      <c r="K456" s="336">
        <f t="shared" si="15"/>
        <v>12787</v>
      </c>
      <c r="L456" s="336">
        <f t="shared" si="16"/>
        <v>7703</v>
      </c>
      <c r="M456" s="336">
        <f t="shared" si="17"/>
        <v>4603</v>
      </c>
      <c r="Q456" s="411"/>
    </row>
    <row r="457" spans="1:17" x14ac:dyDescent="0.2">
      <c r="A457" s="337">
        <v>457</v>
      </c>
      <c r="B457" s="334">
        <v>25.17</v>
      </c>
      <c r="C457" s="334">
        <v>62.94</v>
      </c>
      <c r="D457" s="334">
        <v>31.62</v>
      </c>
      <c r="E457" s="335">
        <f>'soust.uk.JMK př.č.2'!$M$58+'soust.uk.JMK př.č.2'!$N$58</f>
        <v>30098</v>
      </c>
      <c r="F457" s="335">
        <f>'soust.uk.JMK př.č.2'!$O$58+'soust.uk.JMK př.č.2'!$P$58</f>
        <v>18571</v>
      </c>
      <c r="G457" s="335">
        <f>'soust.uk.JMK př.č.2'!$L$58</f>
        <v>372</v>
      </c>
      <c r="H457" s="336">
        <f t="shared" si="12"/>
        <v>29472</v>
      </c>
      <c r="I457" s="336">
        <f t="shared" si="14"/>
        <v>21397</v>
      </c>
      <c r="J457" s="336">
        <f t="shared" si="13"/>
        <v>17761</v>
      </c>
      <c r="K457" s="336">
        <f t="shared" si="15"/>
        <v>12786</v>
      </c>
      <c r="L457" s="336">
        <f t="shared" si="16"/>
        <v>7703</v>
      </c>
      <c r="M457" s="336">
        <f t="shared" si="17"/>
        <v>4603</v>
      </c>
      <c r="Q457" s="411"/>
    </row>
    <row r="458" spans="1:17" x14ac:dyDescent="0.2">
      <c r="A458" s="337">
        <v>458</v>
      </c>
      <c r="B458" s="334">
        <v>25.18</v>
      </c>
      <c r="C458" s="334">
        <v>62.94</v>
      </c>
      <c r="D458" s="334">
        <v>31.62</v>
      </c>
      <c r="E458" s="335">
        <f>'soust.uk.JMK př.č.2'!$M$58+'soust.uk.JMK př.č.2'!$N$58</f>
        <v>30098</v>
      </c>
      <c r="F458" s="335">
        <f>'soust.uk.JMK př.č.2'!$O$58+'soust.uk.JMK př.č.2'!$P$58</f>
        <v>18571</v>
      </c>
      <c r="G458" s="335">
        <f>'soust.uk.JMK př.č.2'!$L$58</f>
        <v>372</v>
      </c>
      <c r="H458" s="336">
        <f t="shared" si="12"/>
        <v>29465</v>
      </c>
      <c r="I458" s="336">
        <f t="shared" si="14"/>
        <v>21392</v>
      </c>
      <c r="J458" s="336">
        <f t="shared" si="13"/>
        <v>17761</v>
      </c>
      <c r="K458" s="336">
        <f t="shared" si="15"/>
        <v>12786</v>
      </c>
      <c r="L458" s="336">
        <f t="shared" si="16"/>
        <v>7701</v>
      </c>
      <c r="M458" s="336">
        <f t="shared" si="17"/>
        <v>4603</v>
      </c>
      <c r="Q458" s="411"/>
    </row>
    <row r="459" spans="1:17" x14ac:dyDescent="0.2">
      <c r="A459" s="337">
        <v>459</v>
      </c>
      <c r="B459" s="334">
        <v>25.18</v>
      </c>
      <c r="C459" s="334">
        <v>62.95</v>
      </c>
      <c r="D459" s="334">
        <v>31.62</v>
      </c>
      <c r="E459" s="335">
        <f>'soust.uk.JMK př.č.2'!$M$58+'soust.uk.JMK př.č.2'!$N$58</f>
        <v>30098</v>
      </c>
      <c r="F459" s="335">
        <f>'soust.uk.JMK př.č.2'!$O$58+'soust.uk.JMK př.č.2'!$P$58</f>
        <v>18571</v>
      </c>
      <c r="G459" s="335">
        <f>'soust.uk.JMK př.č.2'!$L$58</f>
        <v>372</v>
      </c>
      <c r="H459" s="336">
        <f t="shared" si="12"/>
        <v>29465</v>
      </c>
      <c r="I459" s="336">
        <f t="shared" si="14"/>
        <v>21392</v>
      </c>
      <c r="J459" s="336">
        <f t="shared" si="13"/>
        <v>17760</v>
      </c>
      <c r="K459" s="336">
        <f t="shared" si="15"/>
        <v>12785</v>
      </c>
      <c r="L459" s="336">
        <f t="shared" si="16"/>
        <v>7701</v>
      </c>
      <c r="M459" s="336">
        <f t="shared" si="17"/>
        <v>4603</v>
      </c>
      <c r="Q459" s="411"/>
    </row>
    <row r="460" spans="1:17" x14ac:dyDescent="0.2">
      <c r="A460" s="337">
        <v>460</v>
      </c>
      <c r="B460" s="334">
        <v>25.18</v>
      </c>
      <c r="C460" s="334">
        <v>62.95</v>
      </c>
      <c r="D460" s="334">
        <v>31.62</v>
      </c>
      <c r="E460" s="335">
        <f>'soust.uk.JMK př.č.2'!$M$58+'soust.uk.JMK př.č.2'!$N$58</f>
        <v>30098</v>
      </c>
      <c r="F460" s="335">
        <f>'soust.uk.JMK př.č.2'!$O$58+'soust.uk.JMK př.č.2'!$P$58</f>
        <v>18571</v>
      </c>
      <c r="G460" s="335">
        <f>'soust.uk.JMK př.č.2'!$L$58</f>
        <v>372</v>
      </c>
      <c r="H460" s="336">
        <f t="shared" si="12"/>
        <v>29465</v>
      </c>
      <c r="I460" s="336">
        <f t="shared" si="14"/>
        <v>21392</v>
      </c>
      <c r="J460" s="336">
        <f t="shared" si="13"/>
        <v>17760</v>
      </c>
      <c r="K460" s="336">
        <f t="shared" si="15"/>
        <v>12785</v>
      </c>
      <c r="L460" s="336">
        <f t="shared" si="16"/>
        <v>7701</v>
      </c>
      <c r="M460" s="336">
        <f t="shared" si="17"/>
        <v>4603</v>
      </c>
      <c r="Q460" s="411"/>
    </row>
    <row r="461" spans="1:17" x14ac:dyDescent="0.2">
      <c r="A461" s="337">
        <v>461</v>
      </c>
      <c r="B461" s="334">
        <v>25.18</v>
      </c>
      <c r="C461" s="334">
        <v>62.96</v>
      </c>
      <c r="D461" s="334">
        <v>31.62</v>
      </c>
      <c r="E461" s="335">
        <f>'soust.uk.JMK př.č.2'!$M$58+'soust.uk.JMK př.č.2'!$N$58</f>
        <v>30098</v>
      </c>
      <c r="F461" s="335">
        <f>'soust.uk.JMK př.č.2'!$O$58+'soust.uk.JMK př.č.2'!$P$58</f>
        <v>18571</v>
      </c>
      <c r="G461" s="335">
        <f>'soust.uk.JMK př.č.2'!$L$58</f>
        <v>372</v>
      </c>
      <c r="H461" s="336">
        <f t="shared" si="12"/>
        <v>29465</v>
      </c>
      <c r="I461" s="336">
        <f t="shared" si="14"/>
        <v>21392</v>
      </c>
      <c r="J461" s="336">
        <f t="shared" si="13"/>
        <v>17758</v>
      </c>
      <c r="K461" s="336">
        <f t="shared" si="15"/>
        <v>12784</v>
      </c>
      <c r="L461" s="336">
        <f t="shared" si="16"/>
        <v>7701</v>
      </c>
      <c r="M461" s="336">
        <f t="shared" si="17"/>
        <v>4602</v>
      </c>
      <c r="Q461" s="411"/>
    </row>
    <row r="462" spans="1:17" x14ac:dyDescent="0.2">
      <c r="A462" s="337">
        <v>462</v>
      </c>
      <c r="B462" s="334">
        <v>25.19</v>
      </c>
      <c r="C462" s="334">
        <v>62.96</v>
      </c>
      <c r="D462" s="334">
        <v>31.62</v>
      </c>
      <c r="E462" s="335">
        <f>'soust.uk.JMK př.č.2'!$M$58+'soust.uk.JMK př.č.2'!$N$58</f>
        <v>30098</v>
      </c>
      <c r="F462" s="335">
        <f>'soust.uk.JMK př.č.2'!$O$58+'soust.uk.JMK př.č.2'!$P$58</f>
        <v>18571</v>
      </c>
      <c r="G462" s="335">
        <f>'soust.uk.JMK př.č.2'!$L$58</f>
        <v>372</v>
      </c>
      <c r="H462" s="336">
        <f t="shared" si="12"/>
        <v>29457</v>
      </c>
      <c r="I462" s="336">
        <f t="shared" si="14"/>
        <v>21386</v>
      </c>
      <c r="J462" s="336">
        <f t="shared" si="13"/>
        <v>17758</v>
      </c>
      <c r="K462" s="336">
        <f t="shared" si="15"/>
        <v>12784</v>
      </c>
      <c r="L462" s="336">
        <f t="shared" si="16"/>
        <v>7699</v>
      </c>
      <c r="M462" s="336">
        <f t="shared" si="17"/>
        <v>4602</v>
      </c>
      <c r="Q462" s="411"/>
    </row>
    <row r="463" spans="1:17" x14ac:dyDescent="0.2">
      <c r="A463" s="337">
        <v>463</v>
      </c>
      <c r="B463" s="334">
        <v>25.19</v>
      </c>
      <c r="C463" s="334">
        <v>62.97</v>
      </c>
      <c r="D463" s="334">
        <v>31.62</v>
      </c>
      <c r="E463" s="335">
        <f>'soust.uk.JMK př.č.2'!$M$58+'soust.uk.JMK př.č.2'!$N$58</f>
        <v>30098</v>
      </c>
      <c r="F463" s="335">
        <f>'soust.uk.JMK př.č.2'!$O$58+'soust.uk.JMK př.č.2'!$P$58</f>
        <v>18571</v>
      </c>
      <c r="G463" s="335">
        <f>'soust.uk.JMK př.č.2'!$L$58</f>
        <v>372</v>
      </c>
      <c r="H463" s="336">
        <f t="shared" si="12"/>
        <v>29457</v>
      </c>
      <c r="I463" s="336">
        <f t="shared" si="14"/>
        <v>21386</v>
      </c>
      <c r="J463" s="336">
        <f t="shared" si="13"/>
        <v>17758</v>
      </c>
      <c r="K463" s="336">
        <f t="shared" si="15"/>
        <v>12784</v>
      </c>
      <c r="L463" s="336">
        <f t="shared" si="16"/>
        <v>7699</v>
      </c>
      <c r="M463" s="336">
        <f t="shared" si="17"/>
        <v>4602</v>
      </c>
      <c r="Q463" s="411"/>
    </row>
    <row r="464" spans="1:17" x14ac:dyDescent="0.2">
      <c r="A464" s="337">
        <v>464</v>
      </c>
      <c r="B464" s="334">
        <v>25.19</v>
      </c>
      <c r="C464" s="334">
        <v>62.97</v>
      </c>
      <c r="D464" s="334">
        <v>31.62</v>
      </c>
      <c r="E464" s="335">
        <f>'soust.uk.JMK př.č.2'!$M$58+'soust.uk.JMK př.č.2'!$N$58</f>
        <v>30098</v>
      </c>
      <c r="F464" s="335">
        <f>'soust.uk.JMK př.č.2'!$O$58+'soust.uk.JMK př.č.2'!$P$58</f>
        <v>18571</v>
      </c>
      <c r="G464" s="335">
        <f>'soust.uk.JMK př.č.2'!$L$58</f>
        <v>372</v>
      </c>
      <c r="H464" s="336">
        <f t="shared" si="12"/>
        <v>29457</v>
      </c>
      <c r="I464" s="336">
        <f t="shared" si="14"/>
        <v>21386</v>
      </c>
      <c r="J464" s="336">
        <f t="shared" si="13"/>
        <v>17758</v>
      </c>
      <c r="K464" s="336">
        <f t="shared" si="15"/>
        <v>12784</v>
      </c>
      <c r="L464" s="336">
        <f t="shared" si="16"/>
        <v>7699</v>
      </c>
      <c r="M464" s="336">
        <f t="shared" si="17"/>
        <v>4602</v>
      </c>
      <c r="Q464" s="411"/>
    </row>
    <row r="465" spans="1:17" x14ac:dyDescent="0.2">
      <c r="A465" s="337">
        <v>465</v>
      </c>
      <c r="B465" s="334">
        <v>25.19</v>
      </c>
      <c r="C465" s="334">
        <v>62.98</v>
      </c>
      <c r="D465" s="334">
        <v>31.62</v>
      </c>
      <c r="E465" s="335">
        <f>'soust.uk.JMK př.č.2'!$M$58+'soust.uk.JMK př.č.2'!$N$58</f>
        <v>30098</v>
      </c>
      <c r="F465" s="335">
        <f>'soust.uk.JMK př.č.2'!$O$58+'soust.uk.JMK př.č.2'!$P$58</f>
        <v>18571</v>
      </c>
      <c r="G465" s="335">
        <f>'soust.uk.JMK př.č.2'!$L$58</f>
        <v>372</v>
      </c>
      <c r="H465" s="336">
        <f t="shared" si="12"/>
        <v>29457</v>
      </c>
      <c r="I465" s="336">
        <f t="shared" si="14"/>
        <v>21386</v>
      </c>
      <c r="J465" s="336">
        <f t="shared" si="13"/>
        <v>17757</v>
      </c>
      <c r="K465" s="336">
        <f t="shared" si="15"/>
        <v>12783</v>
      </c>
      <c r="L465" s="336">
        <f t="shared" si="16"/>
        <v>7699</v>
      </c>
      <c r="M465" s="336">
        <f t="shared" si="17"/>
        <v>4602</v>
      </c>
      <c r="Q465" s="411"/>
    </row>
    <row r="466" spans="1:17" x14ac:dyDescent="0.2">
      <c r="A466" s="337">
        <v>466</v>
      </c>
      <c r="B466" s="334">
        <v>25.19</v>
      </c>
      <c r="C466" s="334">
        <v>62.99</v>
      </c>
      <c r="D466" s="334">
        <v>31.62</v>
      </c>
      <c r="E466" s="335">
        <f>'soust.uk.JMK př.č.2'!$M$58+'soust.uk.JMK př.č.2'!$N$58</f>
        <v>30098</v>
      </c>
      <c r="F466" s="335">
        <f>'soust.uk.JMK př.č.2'!$O$58+'soust.uk.JMK př.č.2'!$P$58</f>
        <v>18571</v>
      </c>
      <c r="G466" s="335">
        <f>'soust.uk.JMK př.č.2'!$L$58</f>
        <v>372</v>
      </c>
      <c r="H466" s="336">
        <f t="shared" si="12"/>
        <v>29457</v>
      </c>
      <c r="I466" s="336">
        <f t="shared" si="14"/>
        <v>21386</v>
      </c>
      <c r="J466" s="336">
        <f t="shared" si="13"/>
        <v>17756</v>
      </c>
      <c r="K466" s="336">
        <f t="shared" si="15"/>
        <v>12782</v>
      </c>
      <c r="L466" s="336">
        <f t="shared" si="16"/>
        <v>7699</v>
      </c>
      <c r="M466" s="336">
        <f t="shared" si="17"/>
        <v>4602</v>
      </c>
      <c r="Q466" s="411"/>
    </row>
    <row r="467" spans="1:17" x14ac:dyDescent="0.2">
      <c r="A467" s="337">
        <v>467</v>
      </c>
      <c r="B467" s="334">
        <v>25.2</v>
      </c>
      <c r="C467" s="334">
        <v>62.99</v>
      </c>
      <c r="D467" s="334">
        <v>31.62</v>
      </c>
      <c r="E467" s="335">
        <f>'soust.uk.JMK př.č.2'!$M$58+'soust.uk.JMK př.č.2'!$N$58</f>
        <v>30098</v>
      </c>
      <c r="F467" s="335">
        <f>'soust.uk.JMK př.č.2'!$O$58+'soust.uk.JMK př.č.2'!$P$58</f>
        <v>18571</v>
      </c>
      <c r="G467" s="335">
        <f>'soust.uk.JMK př.č.2'!$L$58</f>
        <v>372</v>
      </c>
      <c r="H467" s="336">
        <f t="shared" si="12"/>
        <v>29449</v>
      </c>
      <c r="I467" s="336">
        <f t="shared" si="14"/>
        <v>21380</v>
      </c>
      <c r="J467" s="336">
        <f t="shared" si="13"/>
        <v>17756</v>
      </c>
      <c r="K467" s="336">
        <f t="shared" si="15"/>
        <v>12782</v>
      </c>
      <c r="L467" s="336">
        <f t="shared" si="16"/>
        <v>7697</v>
      </c>
      <c r="M467" s="336">
        <f t="shared" si="17"/>
        <v>4602</v>
      </c>
      <c r="Q467" s="411"/>
    </row>
    <row r="468" spans="1:17" x14ac:dyDescent="0.2">
      <c r="A468" s="337">
        <v>468</v>
      </c>
      <c r="B468" s="334">
        <v>25.2</v>
      </c>
      <c r="C468" s="334">
        <v>63</v>
      </c>
      <c r="D468" s="334">
        <v>31.62</v>
      </c>
      <c r="E468" s="335">
        <f>'soust.uk.JMK př.č.2'!$M$58+'soust.uk.JMK př.č.2'!$N$58</f>
        <v>30098</v>
      </c>
      <c r="F468" s="335">
        <f>'soust.uk.JMK př.č.2'!$O$58+'soust.uk.JMK př.č.2'!$P$58</f>
        <v>18571</v>
      </c>
      <c r="G468" s="335">
        <f>'soust.uk.JMK př.č.2'!$L$58</f>
        <v>372</v>
      </c>
      <c r="H468" s="336">
        <f t="shared" si="12"/>
        <v>29449</v>
      </c>
      <c r="I468" s="336">
        <f t="shared" si="14"/>
        <v>21380</v>
      </c>
      <c r="J468" s="336">
        <f t="shared" si="13"/>
        <v>17754</v>
      </c>
      <c r="K468" s="336">
        <f t="shared" si="15"/>
        <v>12781</v>
      </c>
      <c r="L468" s="336">
        <f t="shared" si="16"/>
        <v>7697</v>
      </c>
      <c r="M468" s="336">
        <f t="shared" si="17"/>
        <v>4601</v>
      </c>
      <c r="Q468" s="411"/>
    </row>
    <row r="469" spans="1:17" x14ac:dyDescent="0.2">
      <c r="A469" s="337">
        <v>469</v>
      </c>
      <c r="B469" s="334">
        <v>25.2</v>
      </c>
      <c r="C469" s="334">
        <v>63</v>
      </c>
      <c r="D469" s="334">
        <v>31.62</v>
      </c>
      <c r="E469" s="335">
        <f>'soust.uk.JMK př.č.2'!$M$58+'soust.uk.JMK př.č.2'!$N$58</f>
        <v>30098</v>
      </c>
      <c r="F469" s="335">
        <f>'soust.uk.JMK př.č.2'!$O$58+'soust.uk.JMK př.č.2'!$P$58</f>
        <v>18571</v>
      </c>
      <c r="G469" s="335">
        <f>'soust.uk.JMK př.č.2'!$L$58</f>
        <v>372</v>
      </c>
      <c r="H469" s="336">
        <f t="shared" si="12"/>
        <v>29449</v>
      </c>
      <c r="I469" s="336">
        <f t="shared" si="14"/>
        <v>21380</v>
      </c>
      <c r="J469" s="336">
        <f t="shared" si="13"/>
        <v>17754</v>
      </c>
      <c r="K469" s="336">
        <f t="shared" si="15"/>
        <v>12781</v>
      </c>
      <c r="L469" s="336">
        <f t="shared" si="16"/>
        <v>7697</v>
      </c>
      <c r="M469" s="336">
        <f t="shared" si="17"/>
        <v>4601</v>
      </c>
      <c r="Q469" s="411"/>
    </row>
    <row r="470" spans="1:17" x14ac:dyDescent="0.2">
      <c r="A470" s="337">
        <v>470</v>
      </c>
      <c r="B470" s="334">
        <v>25.2</v>
      </c>
      <c r="C470" s="334">
        <v>63.01</v>
      </c>
      <c r="D470" s="334">
        <v>31.62</v>
      </c>
      <c r="E470" s="335">
        <f>'soust.uk.JMK př.č.2'!$M$58+'soust.uk.JMK př.č.2'!$N$58</f>
        <v>30098</v>
      </c>
      <c r="F470" s="335">
        <f>'soust.uk.JMK př.č.2'!$O$58+'soust.uk.JMK př.č.2'!$P$58</f>
        <v>18571</v>
      </c>
      <c r="G470" s="335">
        <f>'soust.uk.JMK př.č.2'!$L$58</f>
        <v>372</v>
      </c>
      <c r="H470" s="336">
        <f t="shared" si="12"/>
        <v>29449</v>
      </c>
      <c r="I470" s="336">
        <f t="shared" si="14"/>
        <v>21380</v>
      </c>
      <c r="J470" s="336">
        <f t="shared" si="13"/>
        <v>17753</v>
      </c>
      <c r="K470" s="336">
        <f t="shared" si="15"/>
        <v>12780</v>
      </c>
      <c r="L470" s="336">
        <f t="shared" si="16"/>
        <v>7697</v>
      </c>
      <c r="M470" s="336">
        <f t="shared" si="17"/>
        <v>4601</v>
      </c>
      <c r="Q470" s="411"/>
    </row>
    <row r="471" spans="1:17" x14ac:dyDescent="0.2">
      <c r="A471" s="337">
        <v>471</v>
      </c>
      <c r="B471" s="334">
        <v>25.2</v>
      </c>
      <c r="C471" s="334">
        <v>63.01</v>
      </c>
      <c r="D471" s="334">
        <v>31.62</v>
      </c>
      <c r="E471" s="335">
        <f>'soust.uk.JMK př.č.2'!$M$58+'soust.uk.JMK př.č.2'!$N$58</f>
        <v>30098</v>
      </c>
      <c r="F471" s="335">
        <f>'soust.uk.JMK př.č.2'!$O$58+'soust.uk.JMK př.č.2'!$P$58</f>
        <v>18571</v>
      </c>
      <c r="G471" s="335">
        <f>'soust.uk.JMK př.č.2'!$L$58</f>
        <v>372</v>
      </c>
      <c r="H471" s="336">
        <f t="shared" si="12"/>
        <v>29449</v>
      </c>
      <c r="I471" s="336">
        <f t="shared" si="14"/>
        <v>21380</v>
      </c>
      <c r="J471" s="336">
        <f t="shared" si="13"/>
        <v>17753</v>
      </c>
      <c r="K471" s="336">
        <f t="shared" si="15"/>
        <v>12780</v>
      </c>
      <c r="L471" s="336">
        <f t="shared" si="16"/>
        <v>7697</v>
      </c>
      <c r="M471" s="336">
        <f t="shared" si="17"/>
        <v>4601</v>
      </c>
      <c r="Q471" s="411"/>
    </row>
    <row r="472" spans="1:17" x14ac:dyDescent="0.2">
      <c r="A472" s="337">
        <v>472</v>
      </c>
      <c r="B472" s="334">
        <v>25.21</v>
      </c>
      <c r="C472" s="334">
        <v>63.02</v>
      </c>
      <c r="D472" s="334">
        <v>31.62</v>
      </c>
      <c r="E472" s="335">
        <f>'soust.uk.JMK př.č.2'!$M$58+'soust.uk.JMK př.č.2'!$N$58</f>
        <v>30098</v>
      </c>
      <c r="F472" s="335">
        <f>'soust.uk.JMK př.č.2'!$O$58+'soust.uk.JMK př.č.2'!$P$58</f>
        <v>18571</v>
      </c>
      <c r="G472" s="335">
        <f>'soust.uk.JMK př.č.2'!$L$58</f>
        <v>372</v>
      </c>
      <c r="H472" s="336">
        <f t="shared" si="12"/>
        <v>29442</v>
      </c>
      <c r="I472" s="336">
        <f t="shared" si="14"/>
        <v>21375</v>
      </c>
      <c r="J472" s="336">
        <f t="shared" si="13"/>
        <v>17751</v>
      </c>
      <c r="K472" s="336">
        <f t="shared" si="15"/>
        <v>12779</v>
      </c>
      <c r="L472" s="336">
        <f t="shared" si="16"/>
        <v>7695</v>
      </c>
      <c r="M472" s="336">
        <f t="shared" si="17"/>
        <v>4600</v>
      </c>
      <c r="Q472" s="411"/>
    </row>
    <row r="473" spans="1:17" x14ac:dyDescent="0.2">
      <c r="A473" s="338">
        <v>473</v>
      </c>
      <c r="B473" s="334">
        <v>25.21</v>
      </c>
      <c r="C473" s="334">
        <v>63.02</v>
      </c>
      <c r="D473" s="334">
        <v>31.62</v>
      </c>
      <c r="E473" s="335">
        <f>'soust.uk.JMK př.č.2'!$M$58+'soust.uk.JMK př.č.2'!$N$58</f>
        <v>30098</v>
      </c>
      <c r="F473" s="335">
        <f>'soust.uk.JMK př.č.2'!$O$58+'soust.uk.JMK př.č.2'!$P$58</f>
        <v>18571</v>
      </c>
      <c r="G473" s="335">
        <f>'soust.uk.JMK př.č.2'!$L$58</f>
        <v>372</v>
      </c>
      <c r="H473" s="336">
        <f t="shared" si="12"/>
        <v>29442</v>
      </c>
      <c r="I473" s="336">
        <f t="shared" si="14"/>
        <v>21375</v>
      </c>
      <c r="J473" s="336">
        <f t="shared" si="13"/>
        <v>17751</v>
      </c>
      <c r="K473" s="336">
        <f t="shared" si="15"/>
        <v>12779</v>
      </c>
      <c r="L473" s="336">
        <f t="shared" si="16"/>
        <v>7695</v>
      </c>
      <c r="M473" s="336">
        <f t="shared" si="17"/>
        <v>4600</v>
      </c>
      <c r="Q473" s="411"/>
    </row>
    <row r="474" spans="1:17" x14ac:dyDescent="0.2">
      <c r="A474" s="337">
        <v>474</v>
      </c>
      <c r="B474" s="334">
        <v>25.21</v>
      </c>
      <c r="C474" s="334">
        <v>63.03</v>
      </c>
      <c r="D474" s="334">
        <v>31.62</v>
      </c>
      <c r="E474" s="335">
        <f>'soust.uk.JMK př.č.2'!$M$58+'soust.uk.JMK př.č.2'!$N$58</f>
        <v>30098</v>
      </c>
      <c r="F474" s="335">
        <f>'soust.uk.JMK př.č.2'!$O$58+'soust.uk.JMK př.č.2'!$P$58</f>
        <v>18571</v>
      </c>
      <c r="G474" s="335">
        <f>'soust.uk.JMK př.č.2'!$L$58</f>
        <v>372</v>
      </c>
      <c r="H474" s="336">
        <f t="shared" si="12"/>
        <v>29442</v>
      </c>
      <c r="I474" s="336">
        <f t="shared" si="14"/>
        <v>21375</v>
      </c>
      <c r="J474" s="336">
        <f t="shared" si="13"/>
        <v>17750</v>
      </c>
      <c r="K474" s="336">
        <f t="shared" si="15"/>
        <v>12778</v>
      </c>
      <c r="L474" s="336">
        <f t="shared" si="16"/>
        <v>7695</v>
      </c>
      <c r="M474" s="336">
        <f t="shared" si="17"/>
        <v>4600</v>
      </c>
      <c r="Q474" s="411"/>
    </row>
    <row r="475" spans="1:17" x14ac:dyDescent="0.2">
      <c r="A475" s="337">
        <v>475</v>
      </c>
      <c r="B475" s="334">
        <v>25.21</v>
      </c>
      <c r="C475" s="334">
        <v>63.03</v>
      </c>
      <c r="D475" s="334">
        <v>31.62</v>
      </c>
      <c r="E475" s="335">
        <f>'soust.uk.JMK př.č.2'!$M$58+'soust.uk.JMK př.č.2'!$N$58</f>
        <v>30098</v>
      </c>
      <c r="F475" s="335">
        <f>'soust.uk.JMK př.č.2'!$O$58+'soust.uk.JMK př.č.2'!$P$58</f>
        <v>18571</v>
      </c>
      <c r="G475" s="335">
        <f>'soust.uk.JMK př.č.2'!$L$58</f>
        <v>372</v>
      </c>
      <c r="H475" s="336">
        <f t="shared" si="12"/>
        <v>29442</v>
      </c>
      <c r="I475" s="336">
        <f t="shared" si="14"/>
        <v>21375</v>
      </c>
      <c r="J475" s="336">
        <f t="shared" si="13"/>
        <v>17750</v>
      </c>
      <c r="K475" s="336">
        <f t="shared" si="15"/>
        <v>12778</v>
      </c>
      <c r="L475" s="336">
        <f t="shared" si="16"/>
        <v>7695</v>
      </c>
      <c r="M475" s="336">
        <f t="shared" si="17"/>
        <v>4600</v>
      </c>
      <c r="Q475" s="411"/>
    </row>
    <row r="476" spans="1:17" x14ac:dyDescent="0.2">
      <c r="A476" s="337">
        <v>476</v>
      </c>
      <c r="B476" s="334">
        <v>25.22</v>
      </c>
      <c r="C476" s="334">
        <v>63.04</v>
      </c>
      <c r="D476" s="334">
        <v>31.62</v>
      </c>
      <c r="E476" s="335">
        <f>'soust.uk.JMK př.č.2'!$M$58+'soust.uk.JMK př.č.2'!$N$58</f>
        <v>30098</v>
      </c>
      <c r="F476" s="335">
        <f>'soust.uk.JMK př.č.2'!$O$58+'soust.uk.JMK př.č.2'!$P$58</f>
        <v>18571</v>
      </c>
      <c r="G476" s="335">
        <f>'soust.uk.JMK př.č.2'!$L$58</f>
        <v>372</v>
      </c>
      <c r="H476" s="336">
        <f t="shared" si="12"/>
        <v>29434</v>
      </c>
      <c r="I476" s="336">
        <f t="shared" si="14"/>
        <v>21369</v>
      </c>
      <c r="J476" s="336">
        <f t="shared" si="13"/>
        <v>17749</v>
      </c>
      <c r="K476" s="336">
        <f t="shared" si="15"/>
        <v>12777</v>
      </c>
      <c r="L476" s="336">
        <f t="shared" si="16"/>
        <v>7693</v>
      </c>
      <c r="M476" s="336">
        <f t="shared" si="17"/>
        <v>4600</v>
      </c>
      <c r="Q476" s="411"/>
    </row>
    <row r="477" spans="1:17" x14ac:dyDescent="0.2">
      <c r="A477" s="337">
        <v>477</v>
      </c>
      <c r="B477" s="334">
        <v>25.22</v>
      </c>
      <c r="C477" s="334">
        <v>63.04</v>
      </c>
      <c r="D477" s="334">
        <v>31.62</v>
      </c>
      <c r="E477" s="335">
        <f>'soust.uk.JMK př.č.2'!$M$58+'soust.uk.JMK př.č.2'!$N$58</f>
        <v>30098</v>
      </c>
      <c r="F477" s="335">
        <f>'soust.uk.JMK př.č.2'!$O$58+'soust.uk.JMK př.č.2'!$P$58</f>
        <v>18571</v>
      </c>
      <c r="G477" s="335">
        <f>'soust.uk.JMK př.č.2'!$L$58</f>
        <v>372</v>
      </c>
      <c r="H477" s="336">
        <f t="shared" si="12"/>
        <v>29434</v>
      </c>
      <c r="I477" s="336">
        <f t="shared" si="14"/>
        <v>21369</v>
      </c>
      <c r="J477" s="336">
        <f t="shared" si="13"/>
        <v>17749</v>
      </c>
      <c r="K477" s="336">
        <f t="shared" si="15"/>
        <v>12777</v>
      </c>
      <c r="L477" s="336">
        <f t="shared" si="16"/>
        <v>7693</v>
      </c>
      <c r="M477" s="336">
        <f t="shared" si="17"/>
        <v>4600</v>
      </c>
      <c r="Q477" s="411"/>
    </row>
    <row r="478" spans="1:17" x14ac:dyDescent="0.2">
      <c r="A478" s="337">
        <v>478</v>
      </c>
      <c r="B478" s="334">
        <v>25.22</v>
      </c>
      <c r="C478" s="334">
        <v>63.05</v>
      </c>
      <c r="D478" s="334">
        <v>31.62</v>
      </c>
      <c r="E478" s="335">
        <f>'soust.uk.JMK př.č.2'!$M$58+'soust.uk.JMK př.č.2'!$N$58</f>
        <v>30098</v>
      </c>
      <c r="F478" s="335">
        <f>'soust.uk.JMK př.č.2'!$O$58+'soust.uk.JMK př.č.2'!$P$58</f>
        <v>18571</v>
      </c>
      <c r="G478" s="335">
        <f>'soust.uk.JMK př.č.2'!$L$58</f>
        <v>372</v>
      </c>
      <c r="H478" s="336">
        <f t="shared" si="12"/>
        <v>29434</v>
      </c>
      <c r="I478" s="336">
        <f t="shared" si="14"/>
        <v>21369</v>
      </c>
      <c r="J478" s="336">
        <f t="shared" si="13"/>
        <v>17747</v>
      </c>
      <c r="K478" s="336">
        <f t="shared" si="15"/>
        <v>12776</v>
      </c>
      <c r="L478" s="336">
        <f t="shared" si="16"/>
        <v>7693</v>
      </c>
      <c r="M478" s="336">
        <f t="shared" si="17"/>
        <v>4599</v>
      </c>
      <c r="Q478" s="411"/>
    </row>
    <row r="479" spans="1:17" x14ac:dyDescent="0.2">
      <c r="A479" s="337">
        <v>479</v>
      </c>
      <c r="B479" s="334">
        <v>25.22</v>
      </c>
      <c r="C479" s="334">
        <v>63.05</v>
      </c>
      <c r="D479" s="334">
        <v>31.62</v>
      </c>
      <c r="E479" s="335">
        <f>'soust.uk.JMK př.č.2'!$M$58+'soust.uk.JMK př.č.2'!$N$58</f>
        <v>30098</v>
      </c>
      <c r="F479" s="335">
        <f>'soust.uk.JMK př.č.2'!$O$58+'soust.uk.JMK př.č.2'!$P$58</f>
        <v>18571</v>
      </c>
      <c r="G479" s="335">
        <f>'soust.uk.JMK př.č.2'!$L$58</f>
        <v>372</v>
      </c>
      <c r="H479" s="336">
        <f t="shared" si="12"/>
        <v>29434</v>
      </c>
      <c r="I479" s="336">
        <f t="shared" si="14"/>
        <v>21369</v>
      </c>
      <c r="J479" s="336">
        <f t="shared" si="13"/>
        <v>17747</v>
      </c>
      <c r="K479" s="336">
        <f t="shared" si="15"/>
        <v>12776</v>
      </c>
      <c r="L479" s="336">
        <f t="shared" si="16"/>
        <v>7693</v>
      </c>
      <c r="M479" s="336">
        <f t="shared" si="17"/>
        <v>4599</v>
      </c>
      <c r="Q479" s="411"/>
    </row>
    <row r="480" spans="1:17" x14ac:dyDescent="0.2">
      <c r="A480" s="337">
        <v>480</v>
      </c>
      <c r="B480" s="334">
        <v>25.22</v>
      </c>
      <c r="C480" s="334">
        <v>63.06</v>
      </c>
      <c r="D480" s="334">
        <v>31.62</v>
      </c>
      <c r="E480" s="335">
        <f>'soust.uk.JMK př.č.2'!$M$58+'soust.uk.JMK př.č.2'!$N$58</f>
        <v>30098</v>
      </c>
      <c r="F480" s="335">
        <f>'soust.uk.JMK př.č.2'!$O$58+'soust.uk.JMK př.č.2'!$P$58</f>
        <v>18571</v>
      </c>
      <c r="G480" s="335">
        <f>'soust.uk.JMK př.č.2'!$L$58</f>
        <v>372</v>
      </c>
      <c r="H480" s="336">
        <f t="shared" si="12"/>
        <v>29434</v>
      </c>
      <c r="I480" s="336">
        <f t="shared" si="14"/>
        <v>21369</v>
      </c>
      <c r="J480" s="336">
        <f t="shared" si="13"/>
        <v>17746</v>
      </c>
      <c r="K480" s="336">
        <f t="shared" si="15"/>
        <v>12775</v>
      </c>
      <c r="L480" s="336">
        <f t="shared" si="16"/>
        <v>7693</v>
      </c>
      <c r="M480" s="336">
        <f t="shared" si="17"/>
        <v>4599</v>
      </c>
      <c r="Q480" s="411"/>
    </row>
    <row r="481" spans="1:17" x14ac:dyDescent="0.2">
      <c r="A481" s="337">
        <v>481</v>
      </c>
      <c r="B481" s="334">
        <v>25.23</v>
      </c>
      <c r="C481" s="334">
        <v>63.06</v>
      </c>
      <c r="D481" s="334">
        <v>31.62</v>
      </c>
      <c r="E481" s="335">
        <f>'soust.uk.JMK př.č.2'!$M$58+'soust.uk.JMK př.č.2'!$N$58</f>
        <v>30098</v>
      </c>
      <c r="F481" s="335">
        <f>'soust.uk.JMK př.č.2'!$O$58+'soust.uk.JMK př.č.2'!$P$58</f>
        <v>18571</v>
      </c>
      <c r="G481" s="335">
        <f>'soust.uk.JMK př.č.2'!$L$58</f>
        <v>372</v>
      </c>
      <c r="H481" s="336">
        <f t="shared" si="12"/>
        <v>29426</v>
      </c>
      <c r="I481" s="336">
        <f t="shared" si="14"/>
        <v>21363</v>
      </c>
      <c r="J481" s="336">
        <f t="shared" si="13"/>
        <v>17746</v>
      </c>
      <c r="K481" s="336">
        <f t="shared" si="15"/>
        <v>12775</v>
      </c>
      <c r="L481" s="336">
        <f t="shared" si="16"/>
        <v>7691</v>
      </c>
      <c r="M481" s="336">
        <f t="shared" si="17"/>
        <v>4599</v>
      </c>
      <c r="Q481" s="411"/>
    </row>
    <row r="482" spans="1:17" x14ac:dyDescent="0.2">
      <c r="A482" s="337">
        <v>482</v>
      </c>
      <c r="B482" s="334">
        <v>25.23</v>
      </c>
      <c r="C482" s="334">
        <v>63.07</v>
      </c>
      <c r="D482" s="334">
        <v>31.62</v>
      </c>
      <c r="E482" s="335">
        <f>'soust.uk.JMK př.č.2'!$M$58+'soust.uk.JMK př.č.2'!$N$58</f>
        <v>30098</v>
      </c>
      <c r="F482" s="335">
        <f>'soust.uk.JMK př.č.2'!$O$58+'soust.uk.JMK př.č.2'!$P$58</f>
        <v>18571</v>
      </c>
      <c r="G482" s="335">
        <f>'soust.uk.JMK př.č.2'!$L$58</f>
        <v>372</v>
      </c>
      <c r="H482" s="336">
        <f t="shared" si="12"/>
        <v>29426</v>
      </c>
      <c r="I482" s="336">
        <f t="shared" si="14"/>
        <v>21363</v>
      </c>
      <c r="J482" s="336">
        <f t="shared" si="13"/>
        <v>17745</v>
      </c>
      <c r="K482" s="336">
        <f t="shared" si="15"/>
        <v>12774</v>
      </c>
      <c r="L482" s="336">
        <f t="shared" si="16"/>
        <v>7691</v>
      </c>
      <c r="M482" s="336">
        <f t="shared" si="17"/>
        <v>4599</v>
      </c>
      <c r="Q482" s="411"/>
    </row>
    <row r="483" spans="1:17" x14ac:dyDescent="0.2">
      <c r="A483" s="337">
        <v>483</v>
      </c>
      <c r="B483" s="334">
        <v>25.23</v>
      </c>
      <c r="C483" s="334">
        <v>63.08</v>
      </c>
      <c r="D483" s="334">
        <v>31.62</v>
      </c>
      <c r="E483" s="335">
        <f>'soust.uk.JMK př.č.2'!$M$58+'soust.uk.JMK př.č.2'!$N$58</f>
        <v>30098</v>
      </c>
      <c r="F483" s="335">
        <f>'soust.uk.JMK př.č.2'!$O$58+'soust.uk.JMK př.č.2'!$P$58</f>
        <v>18571</v>
      </c>
      <c r="G483" s="335">
        <f>'soust.uk.JMK př.č.2'!$L$58</f>
        <v>372</v>
      </c>
      <c r="H483" s="336">
        <f t="shared" si="12"/>
        <v>29426</v>
      </c>
      <c r="I483" s="336">
        <f t="shared" si="14"/>
        <v>21363</v>
      </c>
      <c r="J483" s="336">
        <f t="shared" si="13"/>
        <v>17743</v>
      </c>
      <c r="K483" s="336">
        <f t="shared" si="15"/>
        <v>12773</v>
      </c>
      <c r="L483" s="336">
        <f t="shared" si="16"/>
        <v>7691</v>
      </c>
      <c r="M483" s="336">
        <f t="shared" si="17"/>
        <v>4598</v>
      </c>
      <c r="Q483" s="411"/>
    </row>
    <row r="484" spans="1:17" x14ac:dyDescent="0.2">
      <c r="A484" s="337">
        <v>484</v>
      </c>
      <c r="B484" s="334">
        <v>25.23</v>
      </c>
      <c r="C484" s="334">
        <v>63.08</v>
      </c>
      <c r="D484" s="334">
        <v>31.62</v>
      </c>
      <c r="E484" s="335">
        <f>'soust.uk.JMK př.č.2'!$M$58+'soust.uk.JMK př.č.2'!$N$58</f>
        <v>30098</v>
      </c>
      <c r="F484" s="335">
        <f>'soust.uk.JMK př.č.2'!$O$58+'soust.uk.JMK př.č.2'!$P$58</f>
        <v>18571</v>
      </c>
      <c r="G484" s="335">
        <f>'soust.uk.JMK př.č.2'!$L$58</f>
        <v>372</v>
      </c>
      <c r="H484" s="336">
        <f t="shared" si="12"/>
        <v>29426</v>
      </c>
      <c r="I484" s="336">
        <f t="shared" si="14"/>
        <v>21363</v>
      </c>
      <c r="J484" s="336">
        <f t="shared" si="13"/>
        <v>17743</v>
      </c>
      <c r="K484" s="336">
        <f t="shared" si="15"/>
        <v>12773</v>
      </c>
      <c r="L484" s="336">
        <f t="shared" si="16"/>
        <v>7691</v>
      </c>
      <c r="M484" s="336">
        <f t="shared" si="17"/>
        <v>4598</v>
      </c>
      <c r="Q484" s="411"/>
    </row>
    <row r="485" spans="1:17" x14ac:dyDescent="0.2">
      <c r="A485" s="337">
        <v>485</v>
      </c>
      <c r="B485" s="334">
        <v>25.23</v>
      </c>
      <c r="C485" s="334">
        <v>63.09</v>
      </c>
      <c r="D485" s="334">
        <v>31.62</v>
      </c>
      <c r="E485" s="335">
        <f>'soust.uk.JMK př.č.2'!$M$58+'soust.uk.JMK př.č.2'!$N$58</f>
        <v>30098</v>
      </c>
      <c r="F485" s="335">
        <f>'soust.uk.JMK př.č.2'!$O$58+'soust.uk.JMK př.č.2'!$P$58</f>
        <v>18571</v>
      </c>
      <c r="G485" s="335">
        <f>'soust.uk.JMK př.č.2'!$L$58</f>
        <v>372</v>
      </c>
      <c r="H485" s="336">
        <f t="shared" si="12"/>
        <v>29426</v>
      </c>
      <c r="I485" s="336">
        <f t="shared" si="14"/>
        <v>21363</v>
      </c>
      <c r="J485" s="336">
        <f t="shared" si="13"/>
        <v>17743</v>
      </c>
      <c r="K485" s="336">
        <f t="shared" si="15"/>
        <v>12773</v>
      </c>
      <c r="L485" s="336">
        <f t="shared" si="16"/>
        <v>7691</v>
      </c>
      <c r="M485" s="336">
        <f t="shared" si="17"/>
        <v>4598</v>
      </c>
      <c r="Q485" s="411"/>
    </row>
    <row r="486" spans="1:17" x14ac:dyDescent="0.2">
      <c r="A486" s="337">
        <v>486</v>
      </c>
      <c r="B486" s="334">
        <v>25.24</v>
      </c>
      <c r="C486" s="334">
        <v>63.09</v>
      </c>
      <c r="D486" s="334">
        <v>31.62</v>
      </c>
      <c r="E486" s="335">
        <f>'soust.uk.JMK př.č.2'!$M$58+'soust.uk.JMK př.č.2'!$N$58</f>
        <v>30098</v>
      </c>
      <c r="F486" s="335">
        <f>'soust.uk.JMK př.č.2'!$O$58+'soust.uk.JMK př.č.2'!$P$58</f>
        <v>18571</v>
      </c>
      <c r="G486" s="335">
        <f>'soust.uk.JMK př.č.2'!$L$58</f>
        <v>372</v>
      </c>
      <c r="H486" s="336">
        <f t="shared" si="12"/>
        <v>29418</v>
      </c>
      <c r="I486" s="336">
        <f t="shared" si="14"/>
        <v>21357</v>
      </c>
      <c r="J486" s="336">
        <f t="shared" si="13"/>
        <v>17743</v>
      </c>
      <c r="K486" s="336">
        <f t="shared" si="15"/>
        <v>12773</v>
      </c>
      <c r="L486" s="336">
        <f t="shared" si="16"/>
        <v>7689</v>
      </c>
      <c r="M486" s="336">
        <f t="shared" si="17"/>
        <v>4598</v>
      </c>
      <c r="Q486" s="411"/>
    </row>
    <row r="487" spans="1:17" x14ac:dyDescent="0.2">
      <c r="A487" s="337">
        <v>487</v>
      </c>
      <c r="B487" s="334">
        <v>25.24</v>
      </c>
      <c r="C487" s="334">
        <v>63.1</v>
      </c>
      <c r="D487" s="334">
        <v>31.62</v>
      </c>
      <c r="E487" s="335">
        <f>'soust.uk.JMK př.č.2'!$M$58+'soust.uk.JMK př.č.2'!$N$58</f>
        <v>30098</v>
      </c>
      <c r="F487" s="335">
        <f>'soust.uk.JMK př.č.2'!$O$58+'soust.uk.JMK př.č.2'!$P$58</f>
        <v>18571</v>
      </c>
      <c r="G487" s="335">
        <f>'soust.uk.JMK př.č.2'!$L$58</f>
        <v>372</v>
      </c>
      <c r="H487" s="336">
        <f t="shared" si="12"/>
        <v>29418</v>
      </c>
      <c r="I487" s="336">
        <f t="shared" si="14"/>
        <v>21357</v>
      </c>
      <c r="J487" s="336">
        <f t="shared" si="13"/>
        <v>17742</v>
      </c>
      <c r="K487" s="336">
        <f t="shared" si="15"/>
        <v>12772</v>
      </c>
      <c r="L487" s="336">
        <f t="shared" si="16"/>
        <v>7689</v>
      </c>
      <c r="M487" s="336">
        <f t="shared" si="17"/>
        <v>4598</v>
      </c>
      <c r="Q487" s="411"/>
    </row>
    <row r="488" spans="1:17" x14ac:dyDescent="0.2">
      <c r="A488" s="337">
        <v>488</v>
      </c>
      <c r="B488" s="334">
        <v>25.24</v>
      </c>
      <c r="C488" s="334">
        <v>63.1</v>
      </c>
      <c r="D488" s="334">
        <v>31.62</v>
      </c>
      <c r="E488" s="335">
        <f>'soust.uk.JMK př.č.2'!$M$58+'soust.uk.JMK př.č.2'!$N$58</f>
        <v>30098</v>
      </c>
      <c r="F488" s="335">
        <f>'soust.uk.JMK př.č.2'!$O$58+'soust.uk.JMK př.č.2'!$P$58</f>
        <v>18571</v>
      </c>
      <c r="G488" s="335">
        <f>'soust.uk.JMK př.č.2'!$L$58</f>
        <v>372</v>
      </c>
      <c r="H488" s="336">
        <f t="shared" si="12"/>
        <v>29418</v>
      </c>
      <c r="I488" s="336">
        <f t="shared" si="14"/>
        <v>21357</v>
      </c>
      <c r="J488" s="336">
        <f t="shared" si="13"/>
        <v>17742</v>
      </c>
      <c r="K488" s="336">
        <f t="shared" si="15"/>
        <v>12772</v>
      </c>
      <c r="L488" s="336">
        <f t="shared" si="16"/>
        <v>7689</v>
      </c>
      <c r="M488" s="336">
        <f t="shared" si="17"/>
        <v>4598</v>
      </c>
      <c r="Q488" s="411"/>
    </row>
    <row r="489" spans="1:17" x14ac:dyDescent="0.2">
      <c r="A489" s="337">
        <v>489</v>
      </c>
      <c r="B489" s="334">
        <v>25.24</v>
      </c>
      <c r="C489" s="334">
        <v>63.11</v>
      </c>
      <c r="D489" s="334">
        <v>31.62</v>
      </c>
      <c r="E489" s="335">
        <f>'soust.uk.JMK př.č.2'!$M$58+'soust.uk.JMK př.č.2'!$N$58</f>
        <v>30098</v>
      </c>
      <c r="F489" s="335">
        <f>'soust.uk.JMK př.č.2'!$O$58+'soust.uk.JMK př.č.2'!$P$58</f>
        <v>18571</v>
      </c>
      <c r="G489" s="335">
        <f>'soust.uk.JMK př.č.2'!$L$58</f>
        <v>372</v>
      </c>
      <c r="H489" s="336">
        <f t="shared" si="12"/>
        <v>29418</v>
      </c>
      <c r="I489" s="336">
        <f t="shared" si="14"/>
        <v>21357</v>
      </c>
      <c r="J489" s="336">
        <f t="shared" si="13"/>
        <v>17741</v>
      </c>
      <c r="K489" s="336">
        <f t="shared" si="15"/>
        <v>12771</v>
      </c>
      <c r="L489" s="336">
        <f t="shared" si="16"/>
        <v>7689</v>
      </c>
      <c r="M489" s="336">
        <f t="shared" si="17"/>
        <v>4598</v>
      </c>
      <c r="Q489" s="411"/>
    </row>
    <row r="490" spans="1:17" x14ac:dyDescent="0.2">
      <c r="A490" s="337">
        <v>490</v>
      </c>
      <c r="B490" s="334">
        <v>25.24</v>
      </c>
      <c r="C490" s="334">
        <v>63.11</v>
      </c>
      <c r="D490" s="334">
        <v>31.62</v>
      </c>
      <c r="E490" s="335">
        <f>'soust.uk.JMK př.č.2'!$M$58+'soust.uk.JMK př.č.2'!$N$58</f>
        <v>30098</v>
      </c>
      <c r="F490" s="335">
        <f>'soust.uk.JMK př.č.2'!$O$58+'soust.uk.JMK př.č.2'!$P$58</f>
        <v>18571</v>
      </c>
      <c r="G490" s="335">
        <f>'soust.uk.JMK př.č.2'!$L$58</f>
        <v>372</v>
      </c>
      <c r="H490" s="336">
        <f t="shared" si="12"/>
        <v>29418</v>
      </c>
      <c r="I490" s="336">
        <f t="shared" si="14"/>
        <v>21357</v>
      </c>
      <c r="J490" s="336">
        <f t="shared" si="13"/>
        <v>17741</v>
      </c>
      <c r="K490" s="336">
        <f t="shared" si="15"/>
        <v>12771</v>
      </c>
      <c r="L490" s="336">
        <f t="shared" si="16"/>
        <v>7689</v>
      </c>
      <c r="M490" s="336">
        <f t="shared" si="17"/>
        <v>4598</v>
      </c>
      <c r="Q490" s="411"/>
    </row>
    <row r="491" spans="1:17" x14ac:dyDescent="0.2">
      <c r="A491" s="337">
        <v>491</v>
      </c>
      <c r="B491" s="334">
        <v>25.25</v>
      </c>
      <c r="C491" s="334">
        <v>63.12</v>
      </c>
      <c r="D491" s="334">
        <v>31.62</v>
      </c>
      <c r="E491" s="335">
        <f>'soust.uk.JMK př.č.2'!$M$58+'soust.uk.JMK př.č.2'!$N$58</f>
        <v>30098</v>
      </c>
      <c r="F491" s="335">
        <f>'soust.uk.JMK př.č.2'!$O$58+'soust.uk.JMK př.č.2'!$P$58</f>
        <v>18571</v>
      </c>
      <c r="G491" s="335">
        <f>'soust.uk.JMK př.č.2'!$L$58</f>
        <v>372</v>
      </c>
      <c r="H491" s="336">
        <f t="shared" si="12"/>
        <v>29411</v>
      </c>
      <c r="I491" s="336">
        <f t="shared" si="14"/>
        <v>21352</v>
      </c>
      <c r="J491" s="336">
        <f t="shared" si="13"/>
        <v>17739</v>
      </c>
      <c r="K491" s="336">
        <f t="shared" si="15"/>
        <v>12770</v>
      </c>
      <c r="L491" s="336">
        <f t="shared" si="16"/>
        <v>7687</v>
      </c>
      <c r="M491" s="336">
        <f t="shared" si="17"/>
        <v>4597</v>
      </c>
      <c r="Q491" s="411"/>
    </row>
    <row r="492" spans="1:17" x14ac:dyDescent="0.2">
      <c r="A492" s="337">
        <v>492</v>
      </c>
      <c r="B492" s="334">
        <v>25.25</v>
      </c>
      <c r="C492" s="334">
        <v>63.12</v>
      </c>
      <c r="D492" s="334">
        <v>31.62</v>
      </c>
      <c r="E492" s="335">
        <f>'soust.uk.JMK př.č.2'!$M$58+'soust.uk.JMK př.č.2'!$N$58</f>
        <v>30098</v>
      </c>
      <c r="F492" s="335">
        <f>'soust.uk.JMK př.č.2'!$O$58+'soust.uk.JMK př.č.2'!$P$58</f>
        <v>18571</v>
      </c>
      <c r="G492" s="335">
        <f>'soust.uk.JMK př.č.2'!$L$58</f>
        <v>372</v>
      </c>
      <c r="H492" s="336">
        <f t="shared" si="12"/>
        <v>29411</v>
      </c>
      <c r="I492" s="336">
        <f t="shared" si="14"/>
        <v>21352</v>
      </c>
      <c r="J492" s="336">
        <f t="shared" si="13"/>
        <v>17739</v>
      </c>
      <c r="K492" s="336">
        <f t="shared" si="15"/>
        <v>12770</v>
      </c>
      <c r="L492" s="336">
        <f t="shared" si="16"/>
        <v>7687</v>
      </c>
      <c r="M492" s="336">
        <f t="shared" si="17"/>
        <v>4597</v>
      </c>
      <c r="Q492" s="411"/>
    </row>
    <row r="493" spans="1:17" x14ac:dyDescent="0.2">
      <c r="A493" s="337">
        <v>493</v>
      </c>
      <c r="B493" s="334">
        <v>25.25</v>
      </c>
      <c r="C493" s="334">
        <v>63.13</v>
      </c>
      <c r="D493" s="334">
        <v>31.62</v>
      </c>
      <c r="E493" s="335">
        <f>'soust.uk.JMK př.č.2'!$M$58+'soust.uk.JMK př.č.2'!$N$58</f>
        <v>30098</v>
      </c>
      <c r="F493" s="335">
        <f>'soust.uk.JMK př.č.2'!$O$58+'soust.uk.JMK př.č.2'!$P$58</f>
        <v>18571</v>
      </c>
      <c r="G493" s="335">
        <f>'soust.uk.JMK př.č.2'!$L$58</f>
        <v>372</v>
      </c>
      <c r="H493" s="336">
        <f t="shared" si="12"/>
        <v>29411</v>
      </c>
      <c r="I493" s="336">
        <f t="shared" si="14"/>
        <v>21352</v>
      </c>
      <c r="J493" s="336">
        <f t="shared" si="13"/>
        <v>17738</v>
      </c>
      <c r="K493" s="336">
        <f t="shared" si="15"/>
        <v>12769</v>
      </c>
      <c r="L493" s="336">
        <f t="shared" si="16"/>
        <v>7687</v>
      </c>
      <c r="M493" s="336">
        <f t="shared" si="17"/>
        <v>4597</v>
      </c>
      <c r="Q493" s="411"/>
    </row>
    <row r="494" spans="1:17" x14ac:dyDescent="0.2">
      <c r="A494" s="337">
        <v>494</v>
      </c>
      <c r="B494" s="334">
        <v>25.25</v>
      </c>
      <c r="C494" s="334">
        <v>63.13</v>
      </c>
      <c r="D494" s="334">
        <v>31.62</v>
      </c>
      <c r="E494" s="335">
        <f>'soust.uk.JMK př.č.2'!$M$58+'soust.uk.JMK př.č.2'!$N$58</f>
        <v>30098</v>
      </c>
      <c r="F494" s="335">
        <f>'soust.uk.JMK př.č.2'!$O$58+'soust.uk.JMK př.č.2'!$P$58</f>
        <v>18571</v>
      </c>
      <c r="G494" s="335">
        <f>'soust.uk.JMK př.č.2'!$L$58</f>
        <v>372</v>
      </c>
      <c r="H494" s="336">
        <f t="shared" si="12"/>
        <v>29411</v>
      </c>
      <c r="I494" s="336">
        <f t="shared" si="14"/>
        <v>21352</v>
      </c>
      <c r="J494" s="336">
        <f t="shared" si="13"/>
        <v>17738</v>
      </c>
      <c r="K494" s="336">
        <f t="shared" si="15"/>
        <v>12769</v>
      </c>
      <c r="L494" s="336">
        <f t="shared" si="16"/>
        <v>7687</v>
      </c>
      <c r="M494" s="336">
        <f t="shared" si="17"/>
        <v>4597</v>
      </c>
      <c r="Q494" s="411"/>
    </row>
    <row r="495" spans="1:17" x14ac:dyDescent="0.2">
      <c r="A495" s="337">
        <v>495</v>
      </c>
      <c r="B495" s="334">
        <v>25.25</v>
      </c>
      <c r="C495" s="334">
        <v>63.14</v>
      </c>
      <c r="D495" s="334">
        <v>31.62</v>
      </c>
      <c r="E495" s="335">
        <f>'soust.uk.JMK př.č.2'!$M$58+'soust.uk.JMK př.č.2'!$N$58</f>
        <v>30098</v>
      </c>
      <c r="F495" s="335">
        <f>'soust.uk.JMK př.č.2'!$O$58+'soust.uk.JMK př.č.2'!$P$58</f>
        <v>18571</v>
      </c>
      <c r="G495" s="335">
        <f>'soust.uk.JMK př.č.2'!$L$58</f>
        <v>372</v>
      </c>
      <c r="H495" s="336">
        <f t="shared" si="12"/>
        <v>29411</v>
      </c>
      <c r="I495" s="336">
        <f t="shared" si="14"/>
        <v>21352</v>
      </c>
      <c r="J495" s="336">
        <f t="shared" si="13"/>
        <v>17736</v>
      </c>
      <c r="K495" s="336">
        <f t="shared" si="15"/>
        <v>12768</v>
      </c>
      <c r="L495" s="336">
        <f t="shared" si="16"/>
        <v>7687</v>
      </c>
      <c r="M495" s="336">
        <f t="shared" si="17"/>
        <v>4596</v>
      </c>
      <c r="Q495" s="411"/>
    </row>
    <row r="496" spans="1:17" x14ac:dyDescent="0.2">
      <c r="A496" s="337">
        <v>496</v>
      </c>
      <c r="B496" s="334">
        <v>25.26</v>
      </c>
      <c r="C496" s="334">
        <v>63.14</v>
      </c>
      <c r="D496" s="334">
        <v>31.62</v>
      </c>
      <c r="E496" s="335">
        <f>'soust.uk.JMK př.č.2'!$M$58+'soust.uk.JMK př.č.2'!$N$58</f>
        <v>30098</v>
      </c>
      <c r="F496" s="335">
        <f>'soust.uk.JMK př.č.2'!$O$58+'soust.uk.JMK př.č.2'!$P$58</f>
        <v>18571</v>
      </c>
      <c r="G496" s="335">
        <f>'soust.uk.JMK př.č.2'!$L$58</f>
        <v>372</v>
      </c>
      <c r="H496" s="336">
        <f t="shared" si="12"/>
        <v>29403</v>
      </c>
      <c r="I496" s="336">
        <f t="shared" si="14"/>
        <v>21346</v>
      </c>
      <c r="J496" s="336">
        <f t="shared" si="13"/>
        <v>17736</v>
      </c>
      <c r="K496" s="336">
        <f t="shared" si="15"/>
        <v>12768</v>
      </c>
      <c r="L496" s="336">
        <f t="shared" si="16"/>
        <v>7685</v>
      </c>
      <c r="M496" s="336">
        <f t="shared" si="17"/>
        <v>4596</v>
      </c>
      <c r="Q496" s="411"/>
    </row>
    <row r="497" spans="1:17" x14ac:dyDescent="0.2">
      <c r="A497" s="337">
        <v>497</v>
      </c>
      <c r="B497" s="334">
        <v>25.26</v>
      </c>
      <c r="C497" s="334">
        <v>63.15</v>
      </c>
      <c r="D497" s="334">
        <v>31.62</v>
      </c>
      <c r="E497" s="335">
        <f>'soust.uk.JMK př.č.2'!$M$58+'soust.uk.JMK př.č.2'!$N$58</f>
        <v>30098</v>
      </c>
      <c r="F497" s="335">
        <f>'soust.uk.JMK př.č.2'!$O$58+'soust.uk.JMK př.č.2'!$P$58</f>
        <v>18571</v>
      </c>
      <c r="G497" s="335">
        <f>'soust.uk.JMK př.č.2'!$L$58</f>
        <v>372</v>
      </c>
      <c r="H497" s="336">
        <f t="shared" si="12"/>
        <v>29403</v>
      </c>
      <c r="I497" s="336">
        <f t="shared" si="14"/>
        <v>21346</v>
      </c>
      <c r="J497" s="336">
        <f t="shared" si="13"/>
        <v>17735</v>
      </c>
      <c r="K497" s="336">
        <f t="shared" si="15"/>
        <v>12767</v>
      </c>
      <c r="L497" s="336">
        <f t="shared" si="16"/>
        <v>7685</v>
      </c>
      <c r="M497" s="336">
        <f t="shared" si="17"/>
        <v>4596</v>
      </c>
      <c r="Q497" s="411"/>
    </row>
    <row r="498" spans="1:17" x14ac:dyDescent="0.2">
      <c r="A498" s="337">
        <v>498</v>
      </c>
      <c r="B498" s="334">
        <v>25.26</v>
      </c>
      <c r="C498" s="334">
        <v>63.15</v>
      </c>
      <c r="D498" s="334">
        <v>31.62</v>
      </c>
      <c r="E498" s="335">
        <f>'soust.uk.JMK př.č.2'!$M$58+'soust.uk.JMK př.č.2'!$N$58</f>
        <v>30098</v>
      </c>
      <c r="F498" s="335">
        <f>'soust.uk.JMK př.č.2'!$O$58+'soust.uk.JMK př.č.2'!$P$58</f>
        <v>18571</v>
      </c>
      <c r="G498" s="335">
        <f>'soust.uk.JMK př.č.2'!$L$58</f>
        <v>372</v>
      </c>
      <c r="H498" s="336">
        <f t="shared" si="12"/>
        <v>29403</v>
      </c>
      <c r="I498" s="336">
        <f t="shared" si="14"/>
        <v>21346</v>
      </c>
      <c r="J498" s="336">
        <f t="shared" si="13"/>
        <v>17735</v>
      </c>
      <c r="K498" s="336">
        <f t="shared" si="15"/>
        <v>12767</v>
      </c>
      <c r="L498" s="336">
        <f t="shared" si="16"/>
        <v>7685</v>
      </c>
      <c r="M498" s="336">
        <f t="shared" si="17"/>
        <v>4596</v>
      </c>
      <c r="Q498" s="411"/>
    </row>
    <row r="499" spans="1:17" x14ac:dyDescent="0.2">
      <c r="A499" s="337">
        <v>499</v>
      </c>
      <c r="B499" s="334">
        <v>25.26</v>
      </c>
      <c r="C499" s="334">
        <v>63.16</v>
      </c>
      <c r="D499" s="334">
        <v>31.62</v>
      </c>
      <c r="E499" s="335">
        <f>'soust.uk.JMK př.č.2'!$M$58+'soust.uk.JMK př.č.2'!$N$58</f>
        <v>30098</v>
      </c>
      <c r="F499" s="335">
        <f>'soust.uk.JMK př.č.2'!$O$58+'soust.uk.JMK př.č.2'!$P$58</f>
        <v>18571</v>
      </c>
      <c r="G499" s="335">
        <f>'soust.uk.JMK př.č.2'!$L$58</f>
        <v>372</v>
      </c>
      <c r="H499" s="336">
        <f t="shared" si="12"/>
        <v>29403</v>
      </c>
      <c r="I499" s="336">
        <f t="shared" si="14"/>
        <v>21346</v>
      </c>
      <c r="J499" s="336">
        <f t="shared" si="13"/>
        <v>17734</v>
      </c>
      <c r="K499" s="336">
        <f t="shared" si="15"/>
        <v>12766</v>
      </c>
      <c r="L499" s="336">
        <f t="shared" si="16"/>
        <v>7685</v>
      </c>
      <c r="M499" s="336">
        <f t="shared" si="17"/>
        <v>4596</v>
      </c>
      <c r="Q499" s="411"/>
    </row>
    <row r="500" spans="1:17" x14ac:dyDescent="0.2">
      <c r="A500" s="337">
        <v>500</v>
      </c>
      <c r="B500" s="334">
        <v>25.26</v>
      </c>
      <c r="C500" s="334">
        <v>63.16</v>
      </c>
      <c r="D500" s="334">
        <v>31.62</v>
      </c>
      <c r="E500" s="335">
        <f>'soust.uk.JMK př.č.2'!$M$58+'soust.uk.JMK př.č.2'!$N$58</f>
        <v>30098</v>
      </c>
      <c r="F500" s="335">
        <f>'soust.uk.JMK př.č.2'!$O$58+'soust.uk.JMK př.č.2'!$P$58</f>
        <v>18571</v>
      </c>
      <c r="G500" s="335">
        <f>'soust.uk.JMK př.č.2'!$L$58</f>
        <v>372</v>
      </c>
      <c r="H500" s="336">
        <f t="shared" si="12"/>
        <v>29403</v>
      </c>
      <c r="I500" s="336">
        <f t="shared" si="14"/>
        <v>21346</v>
      </c>
      <c r="J500" s="336">
        <f t="shared" si="13"/>
        <v>17734</v>
      </c>
      <c r="K500" s="336">
        <f t="shared" si="15"/>
        <v>12766</v>
      </c>
      <c r="L500" s="336">
        <f t="shared" si="16"/>
        <v>7685</v>
      </c>
      <c r="M500" s="336">
        <f t="shared" si="17"/>
        <v>4596</v>
      </c>
      <c r="Q500" s="411"/>
    </row>
    <row r="501" spans="1:17" x14ac:dyDescent="0.2">
      <c r="A501" s="337">
        <v>501</v>
      </c>
      <c r="B501" s="334">
        <v>25.27</v>
      </c>
      <c r="C501" s="334">
        <v>63.17</v>
      </c>
      <c r="D501" s="334">
        <v>31.62</v>
      </c>
      <c r="E501" s="335">
        <f>'soust.uk.JMK př.č.2'!$M$58+'soust.uk.JMK př.č.2'!$N$58</f>
        <v>30098</v>
      </c>
      <c r="F501" s="335">
        <f>'soust.uk.JMK př.č.2'!$O$58+'soust.uk.JMK př.č.2'!$P$58</f>
        <v>18571</v>
      </c>
      <c r="G501" s="335">
        <f>'soust.uk.JMK př.č.2'!$L$58</f>
        <v>372</v>
      </c>
      <c r="H501" s="336">
        <f t="shared" si="12"/>
        <v>29394</v>
      </c>
      <c r="I501" s="336">
        <f t="shared" si="14"/>
        <v>21340</v>
      </c>
      <c r="J501" s="336">
        <f t="shared" si="13"/>
        <v>17732</v>
      </c>
      <c r="K501" s="336">
        <f t="shared" si="15"/>
        <v>12765</v>
      </c>
      <c r="L501" s="336">
        <f t="shared" si="16"/>
        <v>7682</v>
      </c>
      <c r="M501" s="336">
        <f t="shared" si="17"/>
        <v>4595</v>
      </c>
      <c r="Q501" s="411"/>
    </row>
    <row r="502" spans="1:17" x14ac:dyDescent="0.2">
      <c r="A502" s="337">
        <v>502</v>
      </c>
      <c r="B502" s="334">
        <v>25.27</v>
      </c>
      <c r="C502" s="334">
        <v>63.17</v>
      </c>
      <c r="D502" s="334">
        <v>31.62</v>
      </c>
      <c r="E502" s="335">
        <f>'soust.uk.JMK př.č.2'!$M$58+'soust.uk.JMK př.č.2'!$N$58</f>
        <v>30098</v>
      </c>
      <c r="F502" s="335">
        <f>'soust.uk.JMK př.č.2'!$O$58+'soust.uk.JMK př.č.2'!$P$58</f>
        <v>18571</v>
      </c>
      <c r="G502" s="335">
        <f>'soust.uk.JMK př.č.2'!$L$58</f>
        <v>372</v>
      </c>
      <c r="H502" s="336">
        <f t="shared" ref="H502:H565" si="18">SUM(I502,L502,G502)</f>
        <v>29394</v>
      </c>
      <c r="I502" s="336">
        <f t="shared" si="14"/>
        <v>21340</v>
      </c>
      <c r="J502" s="336">
        <f t="shared" ref="J502:J565" si="19">SUM(K502,M502,G502)</f>
        <v>17732</v>
      </c>
      <c r="K502" s="336">
        <f t="shared" si="15"/>
        <v>12765</v>
      </c>
      <c r="L502" s="336">
        <f t="shared" si="16"/>
        <v>7682</v>
      </c>
      <c r="M502" s="336">
        <f t="shared" si="17"/>
        <v>4595</v>
      </c>
      <c r="Q502" s="411"/>
    </row>
    <row r="503" spans="1:17" x14ac:dyDescent="0.2">
      <c r="A503" s="337">
        <v>503</v>
      </c>
      <c r="B503" s="334">
        <v>25.27</v>
      </c>
      <c r="C503" s="334">
        <v>63.18</v>
      </c>
      <c r="D503" s="334">
        <v>31.62</v>
      </c>
      <c r="E503" s="335">
        <f>'soust.uk.JMK př.č.2'!$M$58+'soust.uk.JMK př.č.2'!$N$58</f>
        <v>30098</v>
      </c>
      <c r="F503" s="335">
        <f>'soust.uk.JMK př.č.2'!$O$58+'soust.uk.JMK př.č.2'!$P$58</f>
        <v>18571</v>
      </c>
      <c r="G503" s="335">
        <f>'soust.uk.JMK př.č.2'!$L$58</f>
        <v>372</v>
      </c>
      <c r="H503" s="336">
        <f t="shared" si="18"/>
        <v>29394</v>
      </c>
      <c r="I503" s="336">
        <f t="shared" ref="I503:I566" si="20">ROUND(1/B503*E503*12+1/D503*F503*12,0)</f>
        <v>21340</v>
      </c>
      <c r="J503" s="336">
        <f t="shared" si="19"/>
        <v>17731</v>
      </c>
      <c r="K503" s="336">
        <f t="shared" ref="K503:K566" si="21">ROUND(1/C503*E503*12+1/D503*F503*12,0)</f>
        <v>12764</v>
      </c>
      <c r="L503" s="336">
        <f t="shared" ref="L503:L566" si="22">ROUND((I503*36%),0)</f>
        <v>7682</v>
      </c>
      <c r="M503" s="336">
        <f t="shared" ref="M503:M566" si="23">ROUND((K503*36%),0)</f>
        <v>4595</v>
      </c>
      <c r="Q503" s="411"/>
    </row>
    <row r="504" spans="1:17" x14ac:dyDescent="0.2">
      <c r="A504" s="337">
        <v>504</v>
      </c>
      <c r="B504" s="334">
        <v>25.27</v>
      </c>
      <c r="C504" s="334">
        <v>63.18</v>
      </c>
      <c r="D504" s="334">
        <v>31.62</v>
      </c>
      <c r="E504" s="335">
        <f>'soust.uk.JMK př.č.2'!$M$58+'soust.uk.JMK př.č.2'!$N$58</f>
        <v>30098</v>
      </c>
      <c r="F504" s="335">
        <f>'soust.uk.JMK př.č.2'!$O$58+'soust.uk.JMK př.č.2'!$P$58</f>
        <v>18571</v>
      </c>
      <c r="G504" s="335">
        <f>'soust.uk.JMK př.č.2'!$L$58</f>
        <v>372</v>
      </c>
      <c r="H504" s="336">
        <f t="shared" si="18"/>
        <v>29394</v>
      </c>
      <c r="I504" s="336">
        <f t="shared" si="20"/>
        <v>21340</v>
      </c>
      <c r="J504" s="336">
        <f t="shared" si="19"/>
        <v>17731</v>
      </c>
      <c r="K504" s="336">
        <f t="shared" si="21"/>
        <v>12764</v>
      </c>
      <c r="L504" s="336">
        <f t="shared" si="22"/>
        <v>7682</v>
      </c>
      <c r="M504" s="336">
        <f t="shared" si="23"/>
        <v>4595</v>
      </c>
      <c r="Q504" s="411"/>
    </row>
    <row r="505" spans="1:17" x14ac:dyDescent="0.2">
      <c r="A505" s="337">
        <v>505</v>
      </c>
      <c r="B505" s="334">
        <v>25.27</v>
      </c>
      <c r="C505" s="334">
        <v>63.19</v>
      </c>
      <c r="D505" s="334">
        <v>31.62</v>
      </c>
      <c r="E505" s="335">
        <f>'soust.uk.JMK př.č.2'!$M$58+'soust.uk.JMK př.č.2'!$N$58</f>
        <v>30098</v>
      </c>
      <c r="F505" s="335">
        <f>'soust.uk.JMK př.č.2'!$O$58+'soust.uk.JMK př.č.2'!$P$58</f>
        <v>18571</v>
      </c>
      <c r="G505" s="335">
        <f>'soust.uk.JMK př.č.2'!$L$58</f>
        <v>372</v>
      </c>
      <c r="H505" s="336">
        <f t="shared" si="18"/>
        <v>29394</v>
      </c>
      <c r="I505" s="336">
        <f t="shared" si="20"/>
        <v>21340</v>
      </c>
      <c r="J505" s="336">
        <f t="shared" si="19"/>
        <v>17731</v>
      </c>
      <c r="K505" s="336">
        <f t="shared" si="21"/>
        <v>12764</v>
      </c>
      <c r="L505" s="336">
        <f t="shared" si="22"/>
        <v>7682</v>
      </c>
      <c r="M505" s="336">
        <f t="shared" si="23"/>
        <v>4595</v>
      </c>
      <c r="Q505" s="411"/>
    </row>
    <row r="506" spans="1:17" x14ac:dyDescent="0.2">
      <c r="A506" s="337">
        <v>506</v>
      </c>
      <c r="B506" s="334">
        <v>25.28</v>
      </c>
      <c r="C506" s="334">
        <v>63.19</v>
      </c>
      <c r="D506" s="334">
        <v>31.62</v>
      </c>
      <c r="E506" s="335">
        <f>'soust.uk.JMK př.č.2'!$M$58+'soust.uk.JMK př.č.2'!$N$58</f>
        <v>30098</v>
      </c>
      <c r="F506" s="335">
        <f>'soust.uk.JMK př.č.2'!$O$58+'soust.uk.JMK př.č.2'!$P$58</f>
        <v>18571</v>
      </c>
      <c r="G506" s="335">
        <f>'soust.uk.JMK př.č.2'!$L$58</f>
        <v>372</v>
      </c>
      <c r="H506" s="336">
        <f t="shared" si="18"/>
        <v>29388</v>
      </c>
      <c r="I506" s="336">
        <f t="shared" si="20"/>
        <v>21335</v>
      </c>
      <c r="J506" s="336">
        <f t="shared" si="19"/>
        <v>17731</v>
      </c>
      <c r="K506" s="336">
        <f t="shared" si="21"/>
        <v>12764</v>
      </c>
      <c r="L506" s="336">
        <f t="shared" si="22"/>
        <v>7681</v>
      </c>
      <c r="M506" s="336">
        <f t="shared" si="23"/>
        <v>4595</v>
      </c>
      <c r="Q506" s="411"/>
    </row>
    <row r="507" spans="1:17" x14ac:dyDescent="0.2">
      <c r="A507" s="337">
        <v>507</v>
      </c>
      <c r="B507" s="334">
        <v>25.28</v>
      </c>
      <c r="C507" s="334">
        <v>63.2</v>
      </c>
      <c r="D507" s="334">
        <v>31.62</v>
      </c>
      <c r="E507" s="335">
        <f>'soust.uk.JMK př.č.2'!$M$58+'soust.uk.JMK př.č.2'!$N$58</f>
        <v>30098</v>
      </c>
      <c r="F507" s="335">
        <f>'soust.uk.JMK př.č.2'!$O$58+'soust.uk.JMK př.č.2'!$P$58</f>
        <v>18571</v>
      </c>
      <c r="G507" s="335">
        <f>'soust.uk.JMK př.č.2'!$L$58</f>
        <v>372</v>
      </c>
      <c r="H507" s="336">
        <f t="shared" si="18"/>
        <v>29388</v>
      </c>
      <c r="I507" s="336">
        <f t="shared" si="20"/>
        <v>21335</v>
      </c>
      <c r="J507" s="336">
        <f t="shared" si="19"/>
        <v>17730</v>
      </c>
      <c r="K507" s="336">
        <f t="shared" si="21"/>
        <v>12763</v>
      </c>
      <c r="L507" s="336">
        <f t="shared" si="22"/>
        <v>7681</v>
      </c>
      <c r="M507" s="336">
        <f t="shared" si="23"/>
        <v>4595</v>
      </c>
      <c r="Q507" s="411"/>
    </row>
    <row r="508" spans="1:17" x14ac:dyDescent="0.2">
      <c r="A508" s="337">
        <v>508</v>
      </c>
      <c r="B508" s="334">
        <v>25.28</v>
      </c>
      <c r="C508" s="334">
        <v>63.2</v>
      </c>
      <c r="D508" s="334">
        <v>31.62</v>
      </c>
      <c r="E508" s="335">
        <f>'soust.uk.JMK př.č.2'!$M$58+'soust.uk.JMK př.č.2'!$N$58</f>
        <v>30098</v>
      </c>
      <c r="F508" s="335">
        <f>'soust.uk.JMK př.č.2'!$O$58+'soust.uk.JMK př.č.2'!$P$58</f>
        <v>18571</v>
      </c>
      <c r="G508" s="335">
        <f>'soust.uk.JMK př.č.2'!$L$58</f>
        <v>372</v>
      </c>
      <c r="H508" s="336">
        <f t="shared" si="18"/>
        <v>29388</v>
      </c>
      <c r="I508" s="336">
        <f t="shared" si="20"/>
        <v>21335</v>
      </c>
      <c r="J508" s="336">
        <f t="shared" si="19"/>
        <v>17730</v>
      </c>
      <c r="K508" s="336">
        <f t="shared" si="21"/>
        <v>12763</v>
      </c>
      <c r="L508" s="336">
        <f t="shared" si="22"/>
        <v>7681</v>
      </c>
      <c r="M508" s="336">
        <f t="shared" si="23"/>
        <v>4595</v>
      </c>
      <c r="Q508" s="411"/>
    </row>
    <row r="509" spans="1:17" x14ac:dyDescent="0.2">
      <c r="A509" s="337">
        <v>509</v>
      </c>
      <c r="B509" s="334">
        <v>25.28</v>
      </c>
      <c r="C509" s="334">
        <v>63.21</v>
      </c>
      <c r="D509" s="334">
        <v>31.62</v>
      </c>
      <c r="E509" s="335">
        <f>'soust.uk.JMK př.č.2'!$M$58+'soust.uk.JMK př.č.2'!$N$58</f>
        <v>30098</v>
      </c>
      <c r="F509" s="335">
        <f>'soust.uk.JMK př.č.2'!$O$58+'soust.uk.JMK př.č.2'!$P$58</f>
        <v>18571</v>
      </c>
      <c r="G509" s="335">
        <f>'soust.uk.JMK př.č.2'!$L$58</f>
        <v>372</v>
      </c>
      <c r="H509" s="336">
        <f t="shared" si="18"/>
        <v>29388</v>
      </c>
      <c r="I509" s="336">
        <f t="shared" si="20"/>
        <v>21335</v>
      </c>
      <c r="J509" s="336">
        <f t="shared" si="19"/>
        <v>17728</v>
      </c>
      <c r="K509" s="336">
        <f t="shared" si="21"/>
        <v>12762</v>
      </c>
      <c r="L509" s="336">
        <f t="shared" si="22"/>
        <v>7681</v>
      </c>
      <c r="M509" s="336">
        <f t="shared" si="23"/>
        <v>4594</v>
      </c>
      <c r="Q509" s="411"/>
    </row>
    <row r="510" spans="1:17" x14ac:dyDescent="0.2">
      <c r="A510" s="337">
        <v>510</v>
      </c>
      <c r="B510" s="334">
        <v>25.28</v>
      </c>
      <c r="C510" s="334">
        <v>63.21</v>
      </c>
      <c r="D510" s="334">
        <v>31.62</v>
      </c>
      <c r="E510" s="335">
        <f>'soust.uk.JMK př.č.2'!$M$58+'soust.uk.JMK př.č.2'!$N$58</f>
        <v>30098</v>
      </c>
      <c r="F510" s="335">
        <f>'soust.uk.JMK př.č.2'!$O$58+'soust.uk.JMK př.č.2'!$P$58</f>
        <v>18571</v>
      </c>
      <c r="G510" s="335">
        <f>'soust.uk.JMK př.č.2'!$L$58</f>
        <v>372</v>
      </c>
      <c r="H510" s="336">
        <f t="shared" si="18"/>
        <v>29388</v>
      </c>
      <c r="I510" s="336">
        <f t="shared" si="20"/>
        <v>21335</v>
      </c>
      <c r="J510" s="336">
        <f t="shared" si="19"/>
        <v>17728</v>
      </c>
      <c r="K510" s="336">
        <f t="shared" si="21"/>
        <v>12762</v>
      </c>
      <c r="L510" s="336">
        <f t="shared" si="22"/>
        <v>7681</v>
      </c>
      <c r="M510" s="336">
        <f t="shared" si="23"/>
        <v>4594</v>
      </c>
      <c r="Q510" s="411"/>
    </row>
    <row r="511" spans="1:17" x14ac:dyDescent="0.2">
      <c r="A511" s="337">
        <v>511</v>
      </c>
      <c r="B511" s="334">
        <v>25.29</v>
      </c>
      <c r="C511" s="334">
        <v>63.22</v>
      </c>
      <c r="D511" s="334">
        <v>31.62</v>
      </c>
      <c r="E511" s="335">
        <f>'soust.uk.JMK př.č.2'!$M$58+'soust.uk.JMK př.č.2'!$N$58</f>
        <v>30098</v>
      </c>
      <c r="F511" s="335">
        <f>'soust.uk.JMK př.č.2'!$O$58+'soust.uk.JMK př.č.2'!$P$58</f>
        <v>18571</v>
      </c>
      <c r="G511" s="335">
        <f>'soust.uk.JMK př.č.2'!$L$58</f>
        <v>372</v>
      </c>
      <c r="H511" s="336">
        <f t="shared" si="18"/>
        <v>29379</v>
      </c>
      <c r="I511" s="336">
        <f t="shared" si="20"/>
        <v>21329</v>
      </c>
      <c r="J511" s="336">
        <f t="shared" si="19"/>
        <v>17727</v>
      </c>
      <c r="K511" s="336">
        <f t="shared" si="21"/>
        <v>12761</v>
      </c>
      <c r="L511" s="336">
        <f t="shared" si="22"/>
        <v>7678</v>
      </c>
      <c r="M511" s="336">
        <f t="shared" si="23"/>
        <v>4594</v>
      </c>
      <c r="Q511" s="411"/>
    </row>
    <row r="512" spans="1:17" x14ac:dyDescent="0.2">
      <c r="A512" s="337">
        <v>512</v>
      </c>
      <c r="B512" s="334">
        <v>25.29</v>
      </c>
      <c r="C512" s="334">
        <v>63.22</v>
      </c>
      <c r="D512" s="334">
        <v>31.62</v>
      </c>
      <c r="E512" s="335">
        <f>'soust.uk.JMK př.č.2'!$M$58+'soust.uk.JMK př.č.2'!$N$58</f>
        <v>30098</v>
      </c>
      <c r="F512" s="335">
        <f>'soust.uk.JMK př.č.2'!$O$58+'soust.uk.JMK př.č.2'!$P$58</f>
        <v>18571</v>
      </c>
      <c r="G512" s="335">
        <f>'soust.uk.JMK př.č.2'!$L$58</f>
        <v>372</v>
      </c>
      <c r="H512" s="336">
        <f t="shared" si="18"/>
        <v>29379</v>
      </c>
      <c r="I512" s="336">
        <f t="shared" si="20"/>
        <v>21329</v>
      </c>
      <c r="J512" s="336">
        <f t="shared" si="19"/>
        <v>17727</v>
      </c>
      <c r="K512" s="336">
        <f t="shared" si="21"/>
        <v>12761</v>
      </c>
      <c r="L512" s="336">
        <f t="shared" si="22"/>
        <v>7678</v>
      </c>
      <c r="M512" s="336">
        <f t="shared" si="23"/>
        <v>4594</v>
      </c>
      <c r="Q512" s="411"/>
    </row>
    <row r="513" spans="1:17" x14ac:dyDescent="0.2">
      <c r="A513" s="337">
        <v>513</v>
      </c>
      <c r="B513" s="334">
        <v>25.29</v>
      </c>
      <c r="C513" s="334">
        <v>63.23</v>
      </c>
      <c r="D513" s="334">
        <v>31.62</v>
      </c>
      <c r="E513" s="335">
        <f>'soust.uk.JMK př.č.2'!$M$58+'soust.uk.JMK př.č.2'!$N$58</f>
        <v>30098</v>
      </c>
      <c r="F513" s="335">
        <f>'soust.uk.JMK př.č.2'!$O$58+'soust.uk.JMK př.č.2'!$P$58</f>
        <v>18571</v>
      </c>
      <c r="G513" s="335">
        <f>'soust.uk.JMK př.č.2'!$L$58</f>
        <v>372</v>
      </c>
      <c r="H513" s="336">
        <f t="shared" si="18"/>
        <v>29379</v>
      </c>
      <c r="I513" s="336">
        <f t="shared" si="20"/>
        <v>21329</v>
      </c>
      <c r="J513" s="336">
        <f t="shared" si="19"/>
        <v>17726</v>
      </c>
      <c r="K513" s="336">
        <f t="shared" si="21"/>
        <v>12760</v>
      </c>
      <c r="L513" s="336">
        <f t="shared" si="22"/>
        <v>7678</v>
      </c>
      <c r="M513" s="336">
        <f t="shared" si="23"/>
        <v>4594</v>
      </c>
      <c r="Q513" s="411"/>
    </row>
    <row r="514" spans="1:17" x14ac:dyDescent="0.2">
      <c r="A514" s="337">
        <v>514</v>
      </c>
      <c r="B514" s="334">
        <v>25.29</v>
      </c>
      <c r="C514" s="334">
        <v>63.23</v>
      </c>
      <c r="D514" s="334">
        <v>31.62</v>
      </c>
      <c r="E514" s="335">
        <f>'soust.uk.JMK př.č.2'!$M$58+'soust.uk.JMK př.č.2'!$N$58</f>
        <v>30098</v>
      </c>
      <c r="F514" s="335">
        <f>'soust.uk.JMK př.č.2'!$O$58+'soust.uk.JMK př.č.2'!$P$58</f>
        <v>18571</v>
      </c>
      <c r="G514" s="335">
        <f>'soust.uk.JMK př.č.2'!$L$58</f>
        <v>372</v>
      </c>
      <c r="H514" s="336">
        <f t="shared" si="18"/>
        <v>29379</v>
      </c>
      <c r="I514" s="336">
        <f t="shared" si="20"/>
        <v>21329</v>
      </c>
      <c r="J514" s="336">
        <f t="shared" si="19"/>
        <v>17726</v>
      </c>
      <c r="K514" s="336">
        <f t="shared" si="21"/>
        <v>12760</v>
      </c>
      <c r="L514" s="336">
        <f t="shared" si="22"/>
        <v>7678</v>
      </c>
      <c r="M514" s="336">
        <f t="shared" si="23"/>
        <v>4594</v>
      </c>
      <c r="Q514" s="411"/>
    </row>
    <row r="515" spans="1:17" x14ac:dyDescent="0.2">
      <c r="A515" s="337">
        <v>515</v>
      </c>
      <c r="B515" s="334">
        <v>25.29</v>
      </c>
      <c r="C515" s="334">
        <v>63.24</v>
      </c>
      <c r="D515" s="334">
        <v>31.62</v>
      </c>
      <c r="E515" s="335">
        <f>'soust.uk.JMK př.č.2'!$M$58+'soust.uk.JMK př.č.2'!$N$58</f>
        <v>30098</v>
      </c>
      <c r="F515" s="335">
        <f>'soust.uk.JMK př.č.2'!$O$58+'soust.uk.JMK př.č.2'!$P$58</f>
        <v>18571</v>
      </c>
      <c r="G515" s="335">
        <f>'soust.uk.JMK př.č.2'!$L$58</f>
        <v>372</v>
      </c>
      <c r="H515" s="336">
        <f t="shared" si="18"/>
        <v>29379</v>
      </c>
      <c r="I515" s="336">
        <f t="shared" si="20"/>
        <v>21329</v>
      </c>
      <c r="J515" s="336">
        <f t="shared" si="19"/>
        <v>17724</v>
      </c>
      <c r="K515" s="336">
        <f t="shared" si="21"/>
        <v>12759</v>
      </c>
      <c r="L515" s="336">
        <f t="shared" si="22"/>
        <v>7678</v>
      </c>
      <c r="M515" s="336">
        <f t="shared" si="23"/>
        <v>4593</v>
      </c>
      <c r="Q515" s="411"/>
    </row>
    <row r="516" spans="1:17" x14ac:dyDescent="0.2">
      <c r="A516" s="337">
        <v>516</v>
      </c>
      <c r="B516" s="334">
        <v>25.3</v>
      </c>
      <c r="C516" s="334">
        <v>63.24</v>
      </c>
      <c r="D516" s="334">
        <v>31.62</v>
      </c>
      <c r="E516" s="335">
        <f>'soust.uk.JMK př.č.2'!$M$58+'soust.uk.JMK př.č.2'!$N$58</f>
        <v>30098</v>
      </c>
      <c r="F516" s="335">
        <f>'soust.uk.JMK př.č.2'!$O$58+'soust.uk.JMK př.č.2'!$P$58</f>
        <v>18571</v>
      </c>
      <c r="G516" s="335">
        <f>'soust.uk.JMK př.č.2'!$L$58</f>
        <v>372</v>
      </c>
      <c r="H516" s="336">
        <f t="shared" si="18"/>
        <v>29373</v>
      </c>
      <c r="I516" s="336">
        <f t="shared" si="20"/>
        <v>21324</v>
      </c>
      <c r="J516" s="336">
        <f t="shared" si="19"/>
        <v>17724</v>
      </c>
      <c r="K516" s="336">
        <f t="shared" si="21"/>
        <v>12759</v>
      </c>
      <c r="L516" s="336">
        <f t="shared" si="22"/>
        <v>7677</v>
      </c>
      <c r="M516" s="336">
        <f t="shared" si="23"/>
        <v>4593</v>
      </c>
      <c r="Q516" s="411"/>
    </row>
    <row r="517" spans="1:17" x14ac:dyDescent="0.2">
      <c r="A517" s="337">
        <v>517</v>
      </c>
      <c r="B517" s="334">
        <v>25.3</v>
      </c>
      <c r="C517" s="334">
        <v>63.25</v>
      </c>
      <c r="D517" s="334">
        <v>31.62</v>
      </c>
      <c r="E517" s="335">
        <f>'soust.uk.JMK př.č.2'!$M$58+'soust.uk.JMK př.č.2'!$N$58</f>
        <v>30098</v>
      </c>
      <c r="F517" s="335">
        <f>'soust.uk.JMK př.č.2'!$O$58+'soust.uk.JMK př.č.2'!$P$58</f>
        <v>18571</v>
      </c>
      <c r="G517" s="335">
        <f>'soust.uk.JMK př.č.2'!$L$58</f>
        <v>372</v>
      </c>
      <c r="H517" s="336">
        <f t="shared" si="18"/>
        <v>29373</v>
      </c>
      <c r="I517" s="336">
        <f t="shared" si="20"/>
        <v>21324</v>
      </c>
      <c r="J517" s="336">
        <f t="shared" si="19"/>
        <v>17723</v>
      </c>
      <c r="K517" s="336">
        <f t="shared" si="21"/>
        <v>12758</v>
      </c>
      <c r="L517" s="336">
        <f t="shared" si="22"/>
        <v>7677</v>
      </c>
      <c r="M517" s="336">
        <f t="shared" si="23"/>
        <v>4593</v>
      </c>
      <c r="Q517" s="411"/>
    </row>
    <row r="518" spans="1:17" x14ac:dyDescent="0.2">
      <c r="A518" s="337">
        <v>518</v>
      </c>
      <c r="B518" s="334">
        <v>25.3</v>
      </c>
      <c r="C518" s="334">
        <v>63.25</v>
      </c>
      <c r="D518" s="334">
        <v>31.62</v>
      </c>
      <c r="E518" s="335">
        <f>'soust.uk.JMK př.č.2'!$M$58+'soust.uk.JMK př.č.2'!$N$58</f>
        <v>30098</v>
      </c>
      <c r="F518" s="335">
        <f>'soust.uk.JMK př.č.2'!$O$58+'soust.uk.JMK př.č.2'!$P$58</f>
        <v>18571</v>
      </c>
      <c r="G518" s="335">
        <f>'soust.uk.JMK př.č.2'!$L$58</f>
        <v>372</v>
      </c>
      <c r="H518" s="336">
        <f t="shared" si="18"/>
        <v>29373</v>
      </c>
      <c r="I518" s="336">
        <f t="shared" si="20"/>
        <v>21324</v>
      </c>
      <c r="J518" s="336">
        <f t="shared" si="19"/>
        <v>17723</v>
      </c>
      <c r="K518" s="336">
        <f t="shared" si="21"/>
        <v>12758</v>
      </c>
      <c r="L518" s="336">
        <f t="shared" si="22"/>
        <v>7677</v>
      </c>
      <c r="M518" s="336">
        <f t="shared" si="23"/>
        <v>4593</v>
      </c>
      <c r="Q518" s="411"/>
    </row>
    <row r="519" spans="1:17" x14ac:dyDescent="0.2">
      <c r="A519" s="337">
        <v>519</v>
      </c>
      <c r="B519" s="334">
        <v>25.3</v>
      </c>
      <c r="C519" s="334">
        <v>63.25</v>
      </c>
      <c r="D519" s="334">
        <v>31.62</v>
      </c>
      <c r="E519" s="335">
        <f>'soust.uk.JMK př.č.2'!$M$58+'soust.uk.JMK př.č.2'!$N$58</f>
        <v>30098</v>
      </c>
      <c r="F519" s="335">
        <f>'soust.uk.JMK př.č.2'!$O$58+'soust.uk.JMK př.č.2'!$P$58</f>
        <v>18571</v>
      </c>
      <c r="G519" s="335">
        <f>'soust.uk.JMK př.č.2'!$L$58</f>
        <v>372</v>
      </c>
      <c r="H519" s="336">
        <f t="shared" si="18"/>
        <v>29373</v>
      </c>
      <c r="I519" s="336">
        <f t="shared" si="20"/>
        <v>21324</v>
      </c>
      <c r="J519" s="336">
        <f t="shared" si="19"/>
        <v>17723</v>
      </c>
      <c r="K519" s="336">
        <f t="shared" si="21"/>
        <v>12758</v>
      </c>
      <c r="L519" s="336">
        <f t="shared" si="22"/>
        <v>7677</v>
      </c>
      <c r="M519" s="336">
        <f t="shared" si="23"/>
        <v>4593</v>
      </c>
      <c r="Q519" s="411"/>
    </row>
    <row r="520" spans="1:17" x14ac:dyDescent="0.2">
      <c r="A520" s="337">
        <v>520</v>
      </c>
      <c r="B520" s="334">
        <v>25.3</v>
      </c>
      <c r="C520" s="334">
        <v>63.26</v>
      </c>
      <c r="D520" s="334">
        <v>31.62</v>
      </c>
      <c r="E520" s="335">
        <f>'soust.uk.JMK př.č.2'!$M$58+'soust.uk.JMK př.č.2'!$N$58</f>
        <v>30098</v>
      </c>
      <c r="F520" s="335">
        <f>'soust.uk.JMK př.č.2'!$O$58+'soust.uk.JMK př.č.2'!$P$58</f>
        <v>18571</v>
      </c>
      <c r="G520" s="335">
        <f>'soust.uk.JMK př.č.2'!$L$58</f>
        <v>372</v>
      </c>
      <c r="H520" s="336">
        <f t="shared" si="18"/>
        <v>29373</v>
      </c>
      <c r="I520" s="336">
        <f t="shared" si="20"/>
        <v>21324</v>
      </c>
      <c r="J520" s="336">
        <f t="shared" si="19"/>
        <v>17722</v>
      </c>
      <c r="K520" s="336">
        <f t="shared" si="21"/>
        <v>12757</v>
      </c>
      <c r="L520" s="336">
        <f t="shared" si="22"/>
        <v>7677</v>
      </c>
      <c r="M520" s="336">
        <f t="shared" si="23"/>
        <v>4593</v>
      </c>
      <c r="Q520" s="411"/>
    </row>
    <row r="521" spans="1:17" x14ac:dyDescent="0.2">
      <c r="A521" s="337">
        <v>521</v>
      </c>
      <c r="B521" s="334">
        <v>25.31</v>
      </c>
      <c r="C521" s="334">
        <v>63.26</v>
      </c>
      <c r="D521" s="334">
        <v>31.62</v>
      </c>
      <c r="E521" s="335">
        <f>'soust.uk.JMK př.č.2'!$M$58+'soust.uk.JMK př.č.2'!$N$58</f>
        <v>30098</v>
      </c>
      <c r="F521" s="335">
        <f>'soust.uk.JMK př.č.2'!$O$58+'soust.uk.JMK př.č.2'!$P$58</f>
        <v>18571</v>
      </c>
      <c r="G521" s="335">
        <f>'soust.uk.JMK př.č.2'!$L$58</f>
        <v>372</v>
      </c>
      <c r="H521" s="336">
        <f t="shared" si="18"/>
        <v>29364</v>
      </c>
      <c r="I521" s="336">
        <f t="shared" si="20"/>
        <v>21318</v>
      </c>
      <c r="J521" s="336">
        <f t="shared" si="19"/>
        <v>17722</v>
      </c>
      <c r="K521" s="336">
        <f t="shared" si="21"/>
        <v>12757</v>
      </c>
      <c r="L521" s="336">
        <f t="shared" si="22"/>
        <v>7674</v>
      </c>
      <c r="M521" s="336">
        <f t="shared" si="23"/>
        <v>4593</v>
      </c>
      <c r="Q521" s="411"/>
    </row>
    <row r="522" spans="1:17" x14ac:dyDescent="0.2">
      <c r="A522" s="337">
        <v>522</v>
      </c>
      <c r="B522" s="334">
        <v>25.31</v>
      </c>
      <c r="C522" s="334">
        <v>63.27</v>
      </c>
      <c r="D522" s="334">
        <v>31.62</v>
      </c>
      <c r="E522" s="335">
        <f>'soust.uk.JMK př.č.2'!$M$58+'soust.uk.JMK př.č.2'!$N$58</f>
        <v>30098</v>
      </c>
      <c r="F522" s="335">
        <f>'soust.uk.JMK př.č.2'!$O$58+'soust.uk.JMK př.č.2'!$P$58</f>
        <v>18571</v>
      </c>
      <c r="G522" s="335">
        <f>'soust.uk.JMK př.č.2'!$L$58</f>
        <v>372</v>
      </c>
      <c r="H522" s="336">
        <f t="shared" si="18"/>
        <v>29364</v>
      </c>
      <c r="I522" s="336">
        <f t="shared" si="20"/>
        <v>21318</v>
      </c>
      <c r="J522" s="336">
        <f t="shared" si="19"/>
        <v>17720</v>
      </c>
      <c r="K522" s="336">
        <f t="shared" si="21"/>
        <v>12756</v>
      </c>
      <c r="L522" s="336">
        <f t="shared" si="22"/>
        <v>7674</v>
      </c>
      <c r="M522" s="336">
        <f t="shared" si="23"/>
        <v>4592</v>
      </c>
      <c r="Q522" s="411"/>
    </row>
    <row r="523" spans="1:17" x14ac:dyDescent="0.2">
      <c r="A523" s="337">
        <v>523</v>
      </c>
      <c r="B523" s="334">
        <v>25.31</v>
      </c>
      <c r="C523" s="334">
        <v>63.27</v>
      </c>
      <c r="D523" s="334">
        <v>31.62</v>
      </c>
      <c r="E523" s="335">
        <f>'soust.uk.JMK př.č.2'!$M$58+'soust.uk.JMK př.č.2'!$N$58</f>
        <v>30098</v>
      </c>
      <c r="F523" s="335">
        <f>'soust.uk.JMK př.č.2'!$O$58+'soust.uk.JMK př.č.2'!$P$58</f>
        <v>18571</v>
      </c>
      <c r="G523" s="335">
        <f>'soust.uk.JMK př.č.2'!$L$58</f>
        <v>372</v>
      </c>
      <c r="H523" s="336">
        <f t="shared" si="18"/>
        <v>29364</v>
      </c>
      <c r="I523" s="336">
        <f t="shared" si="20"/>
        <v>21318</v>
      </c>
      <c r="J523" s="336">
        <f t="shared" si="19"/>
        <v>17720</v>
      </c>
      <c r="K523" s="336">
        <f t="shared" si="21"/>
        <v>12756</v>
      </c>
      <c r="L523" s="336">
        <f t="shared" si="22"/>
        <v>7674</v>
      </c>
      <c r="M523" s="336">
        <f t="shared" si="23"/>
        <v>4592</v>
      </c>
      <c r="Q523" s="411"/>
    </row>
    <row r="524" spans="1:17" x14ac:dyDescent="0.2">
      <c r="A524" s="337">
        <v>524</v>
      </c>
      <c r="B524" s="334">
        <v>25.31</v>
      </c>
      <c r="C524" s="334">
        <v>63.28</v>
      </c>
      <c r="D524" s="334">
        <v>31.62</v>
      </c>
      <c r="E524" s="335">
        <f>'soust.uk.JMK př.č.2'!$M$58+'soust.uk.JMK př.č.2'!$N$58</f>
        <v>30098</v>
      </c>
      <c r="F524" s="335">
        <f>'soust.uk.JMK př.č.2'!$O$58+'soust.uk.JMK př.č.2'!$P$58</f>
        <v>18571</v>
      </c>
      <c r="G524" s="335">
        <f>'soust.uk.JMK př.č.2'!$L$58</f>
        <v>372</v>
      </c>
      <c r="H524" s="336">
        <f t="shared" si="18"/>
        <v>29364</v>
      </c>
      <c r="I524" s="336">
        <f t="shared" si="20"/>
        <v>21318</v>
      </c>
      <c r="J524" s="336">
        <f t="shared" si="19"/>
        <v>17719</v>
      </c>
      <c r="K524" s="336">
        <f t="shared" si="21"/>
        <v>12755</v>
      </c>
      <c r="L524" s="336">
        <f t="shared" si="22"/>
        <v>7674</v>
      </c>
      <c r="M524" s="336">
        <f t="shared" si="23"/>
        <v>4592</v>
      </c>
      <c r="Q524" s="411"/>
    </row>
    <row r="525" spans="1:17" x14ac:dyDescent="0.2">
      <c r="A525" s="337">
        <v>525</v>
      </c>
      <c r="B525" s="334">
        <v>25.31</v>
      </c>
      <c r="C525" s="334">
        <v>63.28</v>
      </c>
      <c r="D525" s="334">
        <v>31.62</v>
      </c>
      <c r="E525" s="335">
        <f>'soust.uk.JMK př.č.2'!$M$58+'soust.uk.JMK př.č.2'!$N$58</f>
        <v>30098</v>
      </c>
      <c r="F525" s="335">
        <f>'soust.uk.JMK př.č.2'!$O$58+'soust.uk.JMK př.č.2'!$P$58</f>
        <v>18571</v>
      </c>
      <c r="G525" s="335">
        <f>'soust.uk.JMK př.č.2'!$L$58</f>
        <v>372</v>
      </c>
      <c r="H525" s="336">
        <f t="shared" si="18"/>
        <v>29364</v>
      </c>
      <c r="I525" s="336">
        <f t="shared" si="20"/>
        <v>21318</v>
      </c>
      <c r="J525" s="336">
        <f t="shared" si="19"/>
        <v>17719</v>
      </c>
      <c r="K525" s="336">
        <f t="shared" si="21"/>
        <v>12755</v>
      </c>
      <c r="L525" s="336">
        <f t="shared" si="22"/>
        <v>7674</v>
      </c>
      <c r="M525" s="336">
        <f t="shared" si="23"/>
        <v>4592</v>
      </c>
      <c r="Q525" s="411"/>
    </row>
    <row r="526" spans="1:17" x14ac:dyDescent="0.2">
      <c r="A526" s="337">
        <v>526</v>
      </c>
      <c r="B526" s="334">
        <v>25.32</v>
      </c>
      <c r="C526" s="334">
        <v>63.29</v>
      </c>
      <c r="D526" s="334">
        <v>31.62</v>
      </c>
      <c r="E526" s="335">
        <f>'soust.uk.JMK př.č.2'!$M$58+'soust.uk.JMK př.č.2'!$N$58</f>
        <v>30098</v>
      </c>
      <c r="F526" s="335">
        <f>'soust.uk.JMK př.č.2'!$O$58+'soust.uk.JMK př.č.2'!$P$58</f>
        <v>18571</v>
      </c>
      <c r="G526" s="335">
        <f>'soust.uk.JMK př.č.2'!$L$58</f>
        <v>372</v>
      </c>
      <c r="H526" s="336">
        <f t="shared" si="18"/>
        <v>29356</v>
      </c>
      <c r="I526" s="336">
        <f t="shared" si="20"/>
        <v>21312</v>
      </c>
      <c r="J526" s="336">
        <f t="shared" si="19"/>
        <v>17719</v>
      </c>
      <c r="K526" s="336">
        <f t="shared" si="21"/>
        <v>12755</v>
      </c>
      <c r="L526" s="336">
        <f t="shared" si="22"/>
        <v>7672</v>
      </c>
      <c r="M526" s="336">
        <f t="shared" si="23"/>
        <v>4592</v>
      </c>
      <c r="Q526" s="411"/>
    </row>
    <row r="527" spans="1:17" x14ac:dyDescent="0.2">
      <c r="A527" s="337">
        <v>527</v>
      </c>
      <c r="B527" s="334">
        <v>25.32</v>
      </c>
      <c r="C527" s="334">
        <v>63.29</v>
      </c>
      <c r="D527" s="334">
        <v>31.62</v>
      </c>
      <c r="E527" s="335">
        <f>'soust.uk.JMK př.č.2'!$M$58+'soust.uk.JMK př.č.2'!$N$58</f>
        <v>30098</v>
      </c>
      <c r="F527" s="335">
        <f>'soust.uk.JMK př.č.2'!$O$58+'soust.uk.JMK př.č.2'!$P$58</f>
        <v>18571</v>
      </c>
      <c r="G527" s="335">
        <f>'soust.uk.JMK př.č.2'!$L$58</f>
        <v>372</v>
      </c>
      <c r="H527" s="336">
        <f t="shared" si="18"/>
        <v>29356</v>
      </c>
      <c r="I527" s="336">
        <f t="shared" si="20"/>
        <v>21312</v>
      </c>
      <c r="J527" s="336">
        <f t="shared" si="19"/>
        <v>17719</v>
      </c>
      <c r="K527" s="336">
        <f t="shared" si="21"/>
        <v>12755</v>
      </c>
      <c r="L527" s="336">
        <f t="shared" si="22"/>
        <v>7672</v>
      </c>
      <c r="M527" s="336">
        <f t="shared" si="23"/>
        <v>4592</v>
      </c>
      <c r="Q527" s="411"/>
    </row>
    <row r="528" spans="1:17" x14ac:dyDescent="0.2">
      <c r="A528" s="337">
        <v>528</v>
      </c>
      <c r="B528" s="334">
        <v>25.32</v>
      </c>
      <c r="C528" s="334">
        <v>63.3</v>
      </c>
      <c r="D528" s="334">
        <v>31.62</v>
      </c>
      <c r="E528" s="335">
        <f>'soust.uk.JMK př.č.2'!$M$58+'soust.uk.JMK př.č.2'!$N$58</f>
        <v>30098</v>
      </c>
      <c r="F528" s="335">
        <f>'soust.uk.JMK př.č.2'!$O$58+'soust.uk.JMK př.č.2'!$P$58</f>
        <v>18571</v>
      </c>
      <c r="G528" s="335">
        <f>'soust.uk.JMK př.č.2'!$L$58</f>
        <v>372</v>
      </c>
      <c r="H528" s="336">
        <f t="shared" si="18"/>
        <v>29356</v>
      </c>
      <c r="I528" s="336">
        <f t="shared" si="20"/>
        <v>21312</v>
      </c>
      <c r="J528" s="336">
        <f t="shared" si="19"/>
        <v>17717</v>
      </c>
      <c r="K528" s="336">
        <f t="shared" si="21"/>
        <v>12754</v>
      </c>
      <c r="L528" s="336">
        <f t="shared" si="22"/>
        <v>7672</v>
      </c>
      <c r="M528" s="336">
        <f t="shared" si="23"/>
        <v>4591</v>
      </c>
      <c r="Q528" s="411"/>
    </row>
    <row r="529" spans="1:17" x14ac:dyDescent="0.2">
      <c r="A529" s="337">
        <v>529</v>
      </c>
      <c r="B529" s="334">
        <v>25.32</v>
      </c>
      <c r="C529" s="334">
        <v>63.3</v>
      </c>
      <c r="D529" s="334">
        <v>31.62</v>
      </c>
      <c r="E529" s="335">
        <f>'soust.uk.JMK př.č.2'!$M$58+'soust.uk.JMK př.č.2'!$N$58</f>
        <v>30098</v>
      </c>
      <c r="F529" s="335">
        <f>'soust.uk.JMK př.č.2'!$O$58+'soust.uk.JMK př.č.2'!$P$58</f>
        <v>18571</v>
      </c>
      <c r="G529" s="335">
        <f>'soust.uk.JMK př.č.2'!$L$58</f>
        <v>372</v>
      </c>
      <c r="H529" s="336">
        <f t="shared" si="18"/>
        <v>29356</v>
      </c>
      <c r="I529" s="336">
        <f t="shared" si="20"/>
        <v>21312</v>
      </c>
      <c r="J529" s="336">
        <f t="shared" si="19"/>
        <v>17717</v>
      </c>
      <c r="K529" s="336">
        <f t="shared" si="21"/>
        <v>12754</v>
      </c>
      <c r="L529" s="336">
        <f t="shared" si="22"/>
        <v>7672</v>
      </c>
      <c r="M529" s="336">
        <f t="shared" si="23"/>
        <v>4591</v>
      </c>
      <c r="Q529" s="411"/>
    </row>
    <row r="530" spans="1:17" x14ac:dyDescent="0.2">
      <c r="A530" s="337">
        <v>530</v>
      </c>
      <c r="B530" s="334">
        <v>25.32</v>
      </c>
      <c r="C530" s="334">
        <v>63.31</v>
      </c>
      <c r="D530" s="334">
        <v>31.62</v>
      </c>
      <c r="E530" s="335">
        <f>'soust.uk.JMK př.č.2'!$M$58+'soust.uk.JMK př.č.2'!$N$58</f>
        <v>30098</v>
      </c>
      <c r="F530" s="335">
        <f>'soust.uk.JMK př.č.2'!$O$58+'soust.uk.JMK př.č.2'!$P$58</f>
        <v>18571</v>
      </c>
      <c r="G530" s="335">
        <f>'soust.uk.JMK př.č.2'!$L$58</f>
        <v>372</v>
      </c>
      <c r="H530" s="336">
        <f t="shared" si="18"/>
        <v>29356</v>
      </c>
      <c r="I530" s="336">
        <f t="shared" si="20"/>
        <v>21312</v>
      </c>
      <c r="J530" s="336">
        <f t="shared" si="19"/>
        <v>17716</v>
      </c>
      <c r="K530" s="336">
        <f t="shared" si="21"/>
        <v>12753</v>
      </c>
      <c r="L530" s="336">
        <f t="shared" si="22"/>
        <v>7672</v>
      </c>
      <c r="M530" s="336">
        <f t="shared" si="23"/>
        <v>4591</v>
      </c>
      <c r="Q530" s="411"/>
    </row>
    <row r="531" spans="1:17" x14ac:dyDescent="0.2">
      <c r="A531" s="337">
        <v>531</v>
      </c>
      <c r="B531" s="334">
        <v>25.32</v>
      </c>
      <c r="C531" s="334">
        <v>63.31</v>
      </c>
      <c r="D531" s="334">
        <v>31.62</v>
      </c>
      <c r="E531" s="335">
        <f>'soust.uk.JMK př.č.2'!$M$58+'soust.uk.JMK př.č.2'!$N$58</f>
        <v>30098</v>
      </c>
      <c r="F531" s="335">
        <f>'soust.uk.JMK př.č.2'!$O$58+'soust.uk.JMK př.č.2'!$P$58</f>
        <v>18571</v>
      </c>
      <c r="G531" s="335">
        <f>'soust.uk.JMK př.č.2'!$L$58</f>
        <v>372</v>
      </c>
      <c r="H531" s="336">
        <f t="shared" si="18"/>
        <v>29356</v>
      </c>
      <c r="I531" s="336">
        <f t="shared" si="20"/>
        <v>21312</v>
      </c>
      <c r="J531" s="336">
        <f t="shared" si="19"/>
        <v>17716</v>
      </c>
      <c r="K531" s="336">
        <f t="shared" si="21"/>
        <v>12753</v>
      </c>
      <c r="L531" s="336">
        <f t="shared" si="22"/>
        <v>7672</v>
      </c>
      <c r="M531" s="336">
        <f t="shared" si="23"/>
        <v>4591</v>
      </c>
      <c r="Q531" s="411"/>
    </row>
    <row r="532" spans="1:17" x14ac:dyDescent="0.2">
      <c r="A532" s="337">
        <v>532</v>
      </c>
      <c r="B532" s="334">
        <v>25.33</v>
      </c>
      <c r="C532" s="334">
        <v>63.32</v>
      </c>
      <c r="D532" s="334">
        <v>31.62</v>
      </c>
      <c r="E532" s="335">
        <f>'soust.uk.JMK př.č.2'!$M$58+'soust.uk.JMK př.č.2'!$N$58</f>
        <v>30098</v>
      </c>
      <c r="F532" s="335">
        <f>'soust.uk.JMK př.č.2'!$O$58+'soust.uk.JMK př.č.2'!$P$58</f>
        <v>18571</v>
      </c>
      <c r="G532" s="335">
        <f>'soust.uk.JMK př.č.2'!$L$58</f>
        <v>372</v>
      </c>
      <c r="H532" s="336">
        <f t="shared" si="18"/>
        <v>29350</v>
      </c>
      <c r="I532" s="336">
        <f t="shared" si="20"/>
        <v>21307</v>
      </c>
      <c r="J532" s="336">
        <f t="shared" si="19"/>
        <v>17715</v>
      </c>
      <c r="K532" s="336">
        <f t="shared" si="21"/>
        <v>12752</v>
      </c>
      <c r="L532" s="336">
        <f t="shared" si="22"/>
        <v>7671</v>
      </c>
      <c r="M532" s="336">
        <f t="shared" si="23"/>
        <v>4591</v>
      </c>
      <c r="Q532" s="411"/>
    </row>
    <row r="533" spans="1:17" x14ac:dyDescent="0.2">
      <c r="A533" s="337">
        <v>533</v>
      </c>
      <c r="B533" s="334">
        <v>25.33</v>
      </c>
      <c r="C533" s="334">
        <v>63.32</v>
      </c>
      <c r="D533" s="334">
        <v>31.62</v>
      </c>
      <c r="E533" s="335">
        <f>'soust.uk.JMK př.č.2'!$M$58+'soust.uk.JMK př.č.2'!$N$58</f>
        <v>30098</v>
      </c>
      <c r="F533" s="335">
        <f>'soust.uk.JMK př.č.2'!$O$58+'soust.uk.JMK př.č.2'!$P$58</f>
        <v>18571</v>
      </c>
      <c r="G533" s="335">
        <f>'soust.uk.JMK př.č.2'!$L$58</f>
        <v>372</v>
      </c>
      <c r="H533" s="336">
        <f t="shared" si="18"/>
        <v>29350</v>
      </c>
      <c r="I533" s="336">
        <f t="shared" si="20"/>
        <v>21307</v>
      </c>
      <c r="J533" s="336">
        <f t="shared" si="19"/>
        <v>17715</v>
      </c>
      <c r="K533" s="336">
        <f t="shared" si="21"/>
        <v>12752</v>
      </c>
      <c r="L533" s="336">
        <f t="shared" si="22"/>
        <v>7671</v>
      </c>
      <c r="M533" s="336">
        <f t="shared" si="23"/>
        <v>4591</v>
      </c>
      <c r="Q533" s="411"/>
    </row>
    <row r="534" spans="1:17" x14ac:dyDescent="0.2">
      <c r="A534" s="337">
        <v>534</v>
      </c>
      <c r="B534" s="334">
        <v>25.33</v>
      </c>
      <c r="C534" s="334">
        <v>63.33</v>
      </c>
      <c r="D534" s="334">
        <v>31.62</v>
      </c>
      <c r="E534" s="335">
        <f>'soust.uk.JMK př.č.2'!$M$58+'soust.uk.JMK př.č.2'!$N$58</f>
        <v>30098</v>
      </c>
      <c r="F534" s="335">
        <f>'soust.uk.JMK př.č.2'!$O$58+'soust.uk.JMK př.č.2'!$P$58</f>
        <v>18571</v>
      </c>
      <c r="G534" s="335">
        <f>'soust.uk.JMK př.č.2'!$L$58</f>
        <v>372</v>
      </c>
      <c r="H534" s="336">
        <f t="shared" si="18"/>
        <v>29350</v>
      </c>
      <c r="I534" s="336">
        <f t="shared" si="20"/>
        <v>21307</v>
      </c>
      <c r="J534" s="336">
        <f t="shared" si="19"/>
        <v>17713</v>
      </c>
      <c r="K534" s="336">
        <f t="shared" si="21"/>
        <v>12751</v>
      </c>
      <c r="L534" s="336">
        <f t="shared" si="22"/>
        <v>7671</v>
      </c>
      <c r="M534" s="336">
        <f t="shared" si="23"/>
        <v>4590</v>
      </c>
      <c r="Q534" s="411"/>
    </row>
    <row r="535" spans="1:17" x14ac:dyDescent="0.2">
      <c r="A535" s="337">
        <v>535</v>
      </c>
      <c r="B535" s="334">
        <v>25.33</v>
      </c>
      <c r="C535" s="334">
        <v>63.33</v>
      </c>
      <c r="D535" s="334">
        <v>31.62</v>
      </c>
      <c r="E535" s="335">
        <f>'soust.uk.JMK př.č.2'!$M$58+'soust.uk.JMK př.č.2'!$N$58</f>
        <v>30098</v>
      </c>
      <c r="F535" s="335">
        <f>'soust.uk.JMK př.č.2'!$O$58+'soust.uk.JMK př.č.2'!$P$58</f>
        <v>18571</v>
      </c>
      <c r="G535" s="335">
        <f>'soust.uk.JMK př.č.2'!$L$58</f>
        <v>372</v>
      </c>
      <c r="H535" s="336">
        <f t="shared" si="18"/>
        <v>29350</v>
      </c>
      <c r="I535" s="336">
        <f t="shared" si="20"/>
        <v>21307</v>
      </c>
      <c r="J535" s="336">
        <f t="shared" si="19"/>
        <v>17713</v>
      </c>
      <c r="K535" s="336">
        <f t="shared" si="21"/>
        <v>12751</v>
      </c>
      <c r="L535" s="336">
        <f t="shared" si="22"/>
        <v>7671</v>
      </c>
      <c r="M535" s="336">
        <f t="shared" si="23"/>
        <v>4590</v>
      </c>
      <c r="Q535" s="411"/>
    </row>
    <row r="536" spans="1:17" x14ac:dyDescent="0.2">
      <c r="A536" s="337">
        <v>536</v>
      </c>
      <c r="B536" s="334">
        <v>25.33</v>
      </c>
      <c r="C536" s="334">
        <v>63.34</v>
      </c>
      <c r="D536" s="334">
        <v>31.62</v>
      </c>
      <c r="E536" s="335">
        <f>'soust.uk.JMK př.č.2'!$M$58+'soust.uk.JMK př.č.2'!$N$58</f>
        <v>30098</v>
      </c>
      <c r="F536" s="335">
        <f>'soust.uk.JMK př.č.2'!$O$58+'soust.uk.JMK př.č.2'!$P$58</f>
        <v>18571</v>
      </c>
      <c r="G536" s="335">
        <f>'soust.uk.JMK př.č.2'!$L$58</f>
        <v>372</v>
      </c>
      <c r="H536" s="336">
        <f t="shared" si="18"/>
        <v>29350</v>
      </c>
      <c r="I536" s="336">
        <f t="shared" si="20"/>
        <v>21307</v>
      </c>
      <c r="J536" s="336">
        <f t="shared" si="19"/>
        <v>17712</v>
      </c>
      <c r="K536" s="336">
        <f t="shared" si="21"/>
        <v>12750</v>
      </c>
      <c r="L536" s="336">
        <f t="shared" si="22"/>
        <v>7671</v>
      </c>
      <c r="M536" s="336">
        <f t="shared" si="23"/>
        <v>4590</v>
      </c>
      <c r="Q536" s="411"/>
    </row>
    <row r="537" spans="1:17" x14ac:dyDescent="0.2">
      <c r="A537" s="337">
        <v>537</v>
      </c>
      <c r="B537" s="334">
        <v>25.34</v>
      </c>
      <c r="C537" s="334">
        <v>63.34</v>
      </c>
      <c r="D537" s="334">
        <v>31.62</v>
      </c>
      <c r="E537" s="335">
        <f>'soust.uk.JMK př.č.2'!$M$58+'soust.uk.JMK př.č.2'!$N$58</f>
        <v>30098</v>
      </c>
      <c r="F537" s="335">
        <f>'soust.uk.JMK př.č.2'!$O$58+'soust.uk.JMK př.č.2'!$P$58</f>
        <v>18571</v>
      </c>
      <c r="G537" s="335">
        <f>'soust.uk.JMK př.č.2'!$L$58</f>
        <v>372</v>
      </c>
      <c r="H537" s="336">
        <f t="shared" si="18"/>
        <v>29341</v>
      </c>
      <c r="I537" s="336">
        <f t="shared" si="20"/>
        <v>21301</v>
      </c>
      <c r="J537" s="336">
        <f t="shared" si="19"/>
        <v>17712</v>
      </c>
      <c r="K537" s="336">
        <f t="shared" si="21"/>
        <v>12750</v>
      </c>
      <c r="L537" s="336">
        <f t="shared" si="22"/>
        <v>7668</v>
      </c>
      <c r="M537" s="336">
        <f t="shared" si="23"/>
        <v>4590</v>
      </c>
      <c r="Q537" s="411"/>
    </row>
    <row r="538" spans="1:17" x14ac:dyDescent="0.2">
      <c r="A538" s="337">
        <v>538</v>
      </c>
      <c r="B538" s="334">
        <v>25.34</v>
      </c>
      <c r="C538" s="334">
        <v>63.34</v>
      </c>
      <c r="D538" s="334">
        <v>31.62</v>
      </c>
      <c r="E538" s="335">
        <f>'soust.uk.JMK př.č.2'!$M$58+'soust.uk.JMK př.č.2'!$N$58</f>
        <v>30098</v>
      </c>
      <c r="F538" s="335">
        <f>'soust.uk.JMK př.č.2'!$O$58+'soust.uk.JMK př.č.2'!$P$58</f>
        <v>18571</v>
      </c>
      <c r="G538" s="335">
        <f>'soust.uk.JMK př.č.2'!$L$58</f>
        <v>372</v>
      </c>
      <c r="H538" s="336">
        <f t="shared" si="18"/>
        <v>29341</v>
      </c>
      <c r="I538" s="336">
        <f t="shared" si="20"/>
        <v>21301</v>
      </c>
      <c r="J538" s="336">
        <f t="shared" si="19"/>
        <v>17712</v>
      </c>
      <c r="K538" s="336">
        <f t="shared" si="21"/>
        <v>12750</v>
      </c>
      <c r="L538" s="336">
        <f t="shared" si="22"/>
        <v>7668</v>
      </c>
      <c r="M538" s="336">
        <f t="shared" si="23"/>
        <v>4590</v>
      </c>
      <c r="Q538" s="411"/>
    </row>
    <row r="539" spans="1:17" x14ac:dyDescent="0.2">
      <c r="A539" s="337">
        <v>539</v>
      </c>
      <c r="B539" s="334">
        <v>25.34</v>
      </c>
      <c r="C539" s="334">
        <v>63.35</v>
      </c>
      <c r="D539" s="334">
        <v>31.62</v>
      </c>
      <c r="E539" s="335">
        <f>'soust.uk.JMK př.č.2'!$M$58+'soust.uk.JMK př.č.2'!$N$58</f>
        <v>30098</v>
      </c>
      <c r="F539" s="335">
        <f>'soust.uk.JMK př.č.2'!$O$58+'soust.uk.JMK př.č.2'!$P$58</f>
        <v>18571</v>
      </c>
      <c r="G539" s="335">
        <f>'soust.uk.JMK př.č.2'!$L$58</f>
        <v>372</v>
      </c>
      <c r="H539" s="336">
        <f t="shared" si="18"/>
        <v>29341</v>
      </c>
      <c r="I539" s="336">
        <f t="shared" si="20"/>
        <v>21301</v>
      </c>
      <c r="J539" s="336">
        <f t="shared" si="19"/>
        <v>17711</v>
      </c>
      <c r="K539" s="336">
        <f t="shared" si="21"/>
        <v>12749</v>
      </c>
      <c r="L539" s="336">
        <f t="shared" si="22"/>
        <v>7668</v>
      </c>
      <c r="M539" s="336">
        <f t="shared" si="23"/>
        <v>4590</v>
      </c>
      <c r="Q539" s="411"/>
    </row>
    <row r="540" spans="1:17" x14ac:dyDescent="0.2">
      <c r="A540" s="337">
        <v>540</v>
      </c>
      <c r="B540" s="334">
        <v>25.34</v>
      </c>
      <c r="C540" s="334">
        <v>63.35</v>
      </c>
      <c r="D540" s="334">
        <v>31.62</v>
      </c>
      <c r="E540" s="335">
        <f>'soust.uk.JMK př.č.2'!$M$58+'soust.uk.JMK př.č.2'!$N$58</f>
        <v>30098</v>
      </c>
      <c r="F540" s="335">
        <f>'soust.uk.JMK př.č.2'!$O$58+'soust.uk.JMK př.č.2'!$P$58</f>
        <v>18571</v>
      </c>
      <c r="G540" s="335">
        <f>'soust.uk.JMK př.č.2'!$L$58</f>
        <v>372</v>
      </c>
      <c r="H540" s="336">
        <f t="shared" si="18"/>
        <v>29341</v>
      </c>
      <c r="I540" s="336">
        <f t="shared" si="20"/>
        <v>21301</v>
      </c>
      <c r="J540" s="336">
        <f t="shared" si="19"/>
        <v>17711</v>
      </c>
      <c r="K540" s="336">
        <f t="shared" si="21"/>
        <v>12749</v>
      </c>
      <c r="L540" s="336">
        <f t="shared" si="22"/>
        <v>7668</v>
      </c>
      <c r="M540" s="336">
        <f t="shared" si="23"/>
        <v>4590</v>
      </c>
      <c r="Q540" s="411"/>
    </row>
    <row r="541" spans="1:17" x14ac:dyDescent="0.2">
      <c r="A541" s="337">
        <v>541</v>
      </c>
      <c r="B541" s="334">
        <v>25.34</v>
      </c>
      <c r="C541" s="334">
        <v>63.36</v>
      </c>
      <c r="D541" s="334">
        <v>31.62</v>
      </c>
      <c r="E541" s="335">
        <f>'soust.uk.JMK př.č.2'!$M$58+'soust.uk.JMK př.č.2'!$N$58</f>
        <v>30098</v>
      </c>
      <c r="F541" s="335">
        <f>'soust.uk.JMK př.č.2'!$O$58+'soust.uk.JMK př.č.2'!$P$58</f>
        <v>18571</v>
      </c>
      <c r="G541" s="335">
        <f>'soust.uk.JMK př.č.2'!$L$58</f>
        <v>372</v>
      </c>
      <c r="H541" s="336">
        <f t="shared" si="18"/>
        <v>29341</v>
      </c>
      <c r="I541" s="336">
        <f t="shared" si="20"/>
        <v>21301</v>
      </c>
      <c r="J541" s="336">
        <f t="shared" si="19"/>
        <v>17709</v>
      </c>
      <c r="K541" s="336">
        <f t="shared" si="21"/>
        <v>12748</v>
      </c>
      <c r="L541" s="336">
        <f t="shared" si="22"/>
        <v>7668</v>
      </c>
      <c r="M541" s="336">
        <f t="shared" si="23"/>
        <v>4589</v>
      </c>
      <c r="Q541" s="411"/>
    </row>
    <row r="542" spans="1:17" x14ac:dyDescent="0.2">
      <c r="A542" s="337">
        <v>542</v>
      </c>
      <c r="B542" s="334">
        <v>25.35</v>
      </c>
      <c r="C542" s="334">
        <v>63.36</v>
      </c>
      <c r="D542" s="334">
        <v>31.62</v>
      </c>
      <c r="E542" s="335">
        <f>'soust.uk.JMK př.č.2'!$M$58+'soust.uk.JMK př.č.2'!$N$58</f>
        <v>30098</v>
      </c>
      <c r="F542" s="335">
        <f>'soust.uk.JMK př.č.2'!$O$58+'soust.uk.JMK př.č.2'!$P$58</f>
        <v>18571</v>
      </c>
      <c r="G542" s="335">
        <f>'soust.uk.JMK př.č.2'!$L$58</f>
        <v>372</v>
      </c>
      <c r="H542" s="336">
        <f t="shared" si="18"/>
        <v>29333</v>
      </c>
      <c r="I542" s="336">
        <f t="shared" si="20"/>
        <v>21295</v>
      </c>
      <c r="J542" s="336">
        <f t="shared" si="19"/>
        <v>17709</v>
      </c>
      <c r="K542" s="336">
        <f t="shared" si="21"/>
        <v>12748</v>
      </c>
      <c r="L542" s="336">
        <f t="shared" si="22"/>
        <v>7666</v>
      </c>
      <c r="M542" s="336">
        <f t="shared" si="23"/>
        <v>4589</v>
      </c>
      <c r="Q542" s="411"/>
    </row>
    <row r="543" spans="1:17" x14ac:dyDescent="0.2">
      <c r="A543" s="337">
        <v>543</v>
      </c>
      <c r="B543" s="334">
        <v>25.35</v>
      </c>
      <c r="C543" s="334">
        <v>63.37</v>
      </c>
      <c r="D543" s="334">
        <v>31.62</v>
      </c>
      <c r="E543" s="335">
        <f>'soust.uk.JMK př.č.2'!$M$58+'soust.uk.JMK př.č.2'!$N$58</f>
        <v>30098</v>
      </c>
      <c r="F543" s="335">
        <f>'soust.uk.JMK př.č.2'!$O$58+'soust.uk.JMK př.č.2'!$P$58</f>
        <v>18571</v>
      </c>
      <c r="G543" s="335">
        <f>'soust.uk.JMK př.č.2'!$L$58</f>
        <v>372</v>
      </c>
      <c r="H543" s="336">
        <f t="shared" si="18"/>
        <v>29333</v>
      </c>
      <c r="I543" s="336">
        <f t="shared" si="20"/>
        <v>21295</v>
      </c>
      <c r="J543" s="336">
        <f t="shared" si="19"/>
        <v>17708</v>
      </c>
      <c r="K543" s="336">
        <f t="shared" si="21"/>
        <v>12747</v>
      </c>
      <c r="L543" s="336">
        <f t="shared" si="22"/>
        <v>7666</v>
      </c>
      <c r="M543" s="336">
        <f t="shared" si="23"/>
        <v>4589</v>
      </c>
      <c r="Q543" s="411"/>
    </row>
    <row r="544" spans="1:17" x14ac:dyDescent="0.2">
      <c r="A544" s="337">
        <v>544</v>
      </c>
      <c r="B544" s="334">
        <v>25.35</v>
      </c>
      <c r="C544" s="334">
        <v>63.37</v>
      </c>
      <c r="D544" s="334">
        <v>31.62</v>
      </c>
      <c r="E544" s="335">
        <f>'soust.uk.JMK př.č.2'!$M$58+'soust.uk.JMK př.č.2'!$N$58</f>
        <v>30098</v>
      </c>
      <c r="F544" s="335">
        <f>'soust.uk.JMK př.č.2'!$O$58+'soust.uk.JMK př.č.2'!$P$58</f>
        <v>18571</v>
      </c>
      <c r="G544" s="335">
        <f>'soust.uk.JMK př.č.2'!$L$58</f>
        <v>372</v>
      </c>
      <c r="H544" s="336">
        <f t="shared" si="18"/>
        <v>29333</v>
      </c>
      <c r="I544" s="336">
        <f t="shared" si="20"/>
        <v>21295</v>
      </c>
      <c r="J544" s="336">
        <f t="shared" si="19"/>
        <v>17708</v>
      </c>
      <c r="K544" s="336">
        <f t="shared" si="21"/>
        <v>12747</v>
      </c>
      <c r="L544" s="336">
        <f t="shared" si="22"/>
        <v>7666</v>
      </c>
      <c r="M544" s="336">
        <f t="shared" si="23"/>
        <v>4589</v>
      </c>
      <c r="Q544" s="411"/>
    </row>
    <row r="545" spans="1:17" x14ac:dyDescent="0.2">
      <c r="A545" s="337">
        <v>545</v>
      </c>
      <c r="B545" s="334">
        <v>25.35</v>
      </c>
      <c r="C545" s="334">
        <v>63.38</v>
      </c>
      <c r="D545" s="334">
        <v>31.62</v>
      </c>
      <c r="E545" s="335">
        <f>'soust.uk.JMK př.č.2'!$M$58+'soust.uk.JMK př.č.2'!$N$58</f>
        <v>30098</v>
      </c>
      <c r="F545" s="335">
        <f>'soust.uk.JMK př.č.2'!$O$58+'soust.uk.JMK př.č.2'!$P$58</f>
        <v>18571</v>
      </c>
      <c r="G545" s="335">
        <f>'soust.uk.JMK př.č.2'!$L$58</f>
        <v>372</v>
      </c>
      <c r="H545" s="336">
        <f t="shared" si="18"/>
        <v>29333</v>
      </c>
      <c r="I545" s="336">
        <f t="shared" si="20"/>
        <v>21295</v>
      </c>
      <c r="J545" s="336">
        <f t="shared" si="19"/>
        <v>17707</v>
      </c>
      <c r="K545" s="336">
        <f t="shared" si="21"/>
        <v>12746</v>
      </c>
      <c r="L545" s="336">
        <f t="shared" si="22"/>
        <v>7666</v>
      </c>
      <c r="M545" s="336">
        <f t="shared" si="23"/>
        <v>4589</v>
      </c>
      <c r="Q545" s="411"/>
    </row>
    <row r="546" spans="1:17" x14ac:dyDescent="0.2">
      <c r="A546" s="337">
        <v>546</v>
      </c>
      <c r="B546" s="334">
        <v>25.35</v>
      </c>
      <c r="C546" s="334">
        <v>63.38</v>
      </c>
      <c r="D546" s="334">
        <v>31.62</v>
      </c>
      <c r="E546" s="335">
        <f>'soust.uk.JMK př.č.2'!$M$58+'soust.uk.JMK př.č.2'!$N$58</f>
        <v>30098</v>
      </c>
      <c r="F546" s="335">
        <f>'soust.uk.JMK př.č.2'!$O$58+'soust.uk.JMK př.č.2'!$P$58</f>
        <v>18571</v>
      </c>
      <c r="G546" s="335">
        <f>'soust.uk.JMK př.č.2'!$L$58</f>
        <v>372</v>
      </c>
      <c r="H546" s="336">
        <f t="shared" si="18"/>
        <v>29333</v>
      </c>
      <c r="I546" s="336">
        <f t="shared" si="20"/>
        <v>21295</v>
      </c>
      <c r="J546" s="336">
        <f t="shared" si="19"/>
        <v>17707</v>
      </c>
      <c r="K546" s="336">
        <f t="shared" si="21"/>
        <v>12746</v>
      </c>
      <c r="L546" s="336">
        <f t="shared" si="22"/>
        <v>7666</v>
      </c>
      <c r="M546" s="336">
        <f t="shared" si="23"/>
        <v>4589</v>
      </c>
      <c r="Q546" s="411"/>
    </row>
    <row r="547" spans="1:17" x14ac:dyDescent="0.2">
      <c r="A547" s="337">
        <v>547</v>
      </c>
      <c r="B547" s="334">
        <v>25.35</v>
      </c>
      <c r="C547" s="334">
        <v>63.39</v>
      </c>
      <c r="D547" s="334">
        <v>31.62</v>
      </c>
      <c r="E547" s="335">
        <f>'soust.uk.JMK př.č.2'!$M$58+'soust.uk.JMK př.č.2'!$N$58</f>
        <v>30098</v>
      </c>
      <c r="F547" s="335">
        <f>'soust.uk.JMK př.č.2'!$O$58+'soust.uk.JMK př.č.2'!$P$58</f>
        <v>18571</v>
      </c>
      <c r="G547" s="335">
        <f>'soust.uk.JMK př.č.2'!$L$58</f>
        <v>372</v>
      </c>
      <c r="H547" s="336">
        <f t="shared" si="18"/>
        <v>29333</v>
      </c>
      <c r="I547" s="336">
        <f t="shared" si="20"/>
        <v>21295</v>
      </c>
      <c r="J547" s="336">
        <f t="shared" si="19"/>
        <v>17705</v>
      </c>
      <c r="K547" s="336">
        <f t="shared" si="21"/>
        <v>12745</v>
      </c>
      <c r="L547" s="336">
        <f t="shared" si="22"/>
        <v>7666</v>
      </c>
      <c r="M547" s="336">
        <f t="shared" si="23"/>
        <v>4588</v>
      </c>
      <c r="Q547" s="411"/>
    </row>
    <row r="548" spans="1:17" x14ac:dyDescent="0.2">
      <c r="A548" s="337">
        <v>548</v>
      </c>
      <c r="B548" s="334">
        <v>25.36</v>
      </c>
      <c r="C548" s="334">
        <v>63.39</v>
      </c>
      <c r="D548" s="334">
        <v>31.62</v>
      </c>
      <c r="E548" s="335">
        <f>'soust.uk.JMK př.č.2'!$M$58+'soust.uk.JMK př.č.2'!$N$58</f>
        <v>30098</v>
      </c>
      <c r="F548" s="335">
        <f>'soust.uk.JMK př.č.2'!$O$58+'soust.uk.JMK př.č.2'!$P$58</f>
        <v>18571</v>
      </c>
      <c r="G548" s="335">
        <f>'soust.uk.JMK př.č.2'!$L$58</f>
        <v>372</v>
      </c>
      <c r="H548" s="336">
        <f t="shared" si="18"/>
        <v>29326</v>
      </c>
      <c r="I548" s="336">
        <f t="shared" si="20"/>
        <v>21290</v>
      </c>
      <c r="J548" s="336">
        <f t="shared" si="19"/>
        <v>17705</v>
      </c>
      <c r="K548" s="336">
        <f t="shared" si="21"/>
        <v>12745</v>
      </c>
      <c r="L548" s="336">
        <f t="shared" si="22"/>
        <v>7664</v>
      </c>
      <c r="M548" s="336">
        <f t="shared" si="23"/>
        <v>4588</v>
      </c>
      <c r="Q548" s="411"/>
    </row>
    <row r="549" spans="1:17" x14ac:dyDescent="0.2">
      <c r="A549" s="337">
        <v>549</v>
      </c>
      <c r="B549" s="334">
        <v>25.36</v>
      </c>
      <c r="C549" s="334">
        <v>63.4</v>
      </c>
      <c r="D549" s="334">
        <v>31.62</v>
      </c>
      <c r="E549" s="335">
        <f>'soust.uk.JMK př.č.2'!$M$58+'soust.uk.JMK př.č.2'!$N$58</f>
        <v>30098</v>
      </c>
      <c r="F549" s="335">
        <f>'soust.uk.JMK př.č.2'!$O$58+'soust.uk.JMK př.č.2'!$P$58</f>
        <v>18571</v>
      </c>
      <c r="G549" s="335">
        <f>'soust.uk.JMK př.č.2'!$L$58</f>
        <v>372</v>
      </c>
      <c r="H549" s="336">
        <f t="shared" si="18"/>
        <v>29326</v>
      </c>
      <c r="I549" s="336">
        <f t="shared" si="20"/>
        <v>21290</v>
      </c>
      <c r="J549" s="336">
        <f t="shared" si="19"/>
        <v>17705</v>
      </c>
      <c r="K549" s="336">
        <f t="shared" si="21"/>
        <v>12745</v>
      </c>
      <c r="L549" s="336">
        <f t="shared" si="22"/>
        <v>7664</v>
      </c>
      <c r="M549" s="336">
        <f t="shared" si="23"/>
        <v>4588</v>
      </c>
      <c r="Q549" s="411"/>
    </row>
    <row r="550" spans="1:17" x14ac:dyDescent="0.2">
      <c r="A550" s="337">
        <v>550</v>
      </c>
      <c r="B550" s="334">
        <v>25.36</v>
      </c>
      <c r="C550" s="334">
        <v>63.4</v>
      </c>
      <c r="D550" s="334">
        <v>31.62</v>
      </c>
      <c r="E550" s="335">
        <f>'soust.uk.JMK př.č.2'!$M$58+'soust.uk.JMK př.č.2'!$N$58</f>
        <v>30098</v>
      </c>
      <c r="F550" s="335">
        <f>'soust.uk.JMK př.č.2'!$O$58+'soust.uk.JMK př.č.2'!$P$58</f>
        <v>18571</v>
      </c>
      <c r="G550" s="335">
        <f>'soust.uk.JMK př.č.2'!$L$58</f>
        <v>372</v>
      </c>
      <c r="H550" s="336">
        <f t="shared" si="18"/>
        <v>29326</v>
      </c>
      <c r="I550" s="336">
        <f t="shared" si="20"/>
        <v>21290</v>
      </c>
      <c r="J550" s="336">
        <f t="shared" si="19"/>
        <v>17705</v>
      </c>
      <c r="K550" s="336">
        <f t="shared" si="21"/>
        <v>12745</v>
      </c>
      <c r="L550" s="336">
        <f t="shared" si="22"/>
        <v>7664</v>
      </c>
      <c r="M550" s="336">
        <f t="shared" si="23"/>
        <v>4588</v>
      </c>
      <c r="Q550" s="411"/>
    </row>
    <row r="551" spans="1:17" x14ac:dyDescent="0.2">
      <c r="A551" s="337">
        <v>551</v>
      </c>
      <c r="B551" s="334">
        <v>25.36</v>
      </c>
      <c r="C551" s="334">
        <v>63.4</v>
      </c>
      <c r="D551" s="334">
        <v>31.62</v>
      </c>
      <c r="E551" s="335">
        <f>'soust.uk.JMK př.č.2'!$M$58+'soust.uk.JMK př.č.2'!$N$58</f>
        <v>30098</v>
      </c>
      <c r="F551" s="335">
        <f>'soust.uk.JMK př.č.2'!$O$58+'soust.uk.JMK př.č.2'!$P$58</f>
        <v>18571</v>
      </c>
      <c r="G551" s="335">
        <f>'soust.uk.JMK př.č.2'!$L$58</f>
        <v>372</v>
      </c>
      <c r="H551" s="336">
        <f t="shared" si="18"/>
        <v>29326</v>
      </c>
      <c r="I551" s="336">
        <f t="shared" si="20"/>
        <v>21290</v>
      </c>
      <c r="J551" s="336">
        <f t="shared" si="19"/>
        <v>17705</v>
      </c>
      <c r="K551" s="336">
        <f t="shared" si="21"/>
        <v>12745</v>
      </c>
      <c r="L551" s="336">
        <f t="shared" si="22"/>
        <v>7664</v>
      </c>
      <c r="M551" s="336">
        <f t="shared" si="23"/>
        <v>4588</v>
      </c>
      <c r="Q551" s="411"/>
    </row>
    <row r="552" spans="1:17" x14ac:dyDescent="0.2">
      <c r="A552" s="337">
        <v>552</v>
      </c>
      <c r="B552" s="334">
        <v>25.36</v>
      </c>
      <c r="C552" s="334">
        <v>63.41</v>
      </c>
      <c r="D552" s="334">
        <v>31.62</v>
      </c>
      <c r="E552" s="335">
        <f>'soust.uk.JMK př.č.2'!$M$58+'soust.uk.JMK př.č.2'!$N$58</f>
        <v>30098</v>
      </c>
      <c r="F552" s="335">
        <f>'soust.uk.JMK př.č.2'!$O$58+'soust.uk.JMK př.č.2'!$P$58</f>
        <v>18571</v>
      </c>
      <c r="G552" s="335">
        <f>'soust.uk.JMK př.č.2'!$L$58</f>
        <v>372</v>
      </c>
      <c r="H552" s="336">
        <f t="shared" si="18"/>
        <v>29326</v>
      </c>
      <c r="I552" s="336">
        <f t="shared" si="20"/>
        <v>21290</v>
      </c>
      <c r="J552" s="336">
        <f t="shared" si="19"/>
        <v>17704</v>
      </c>
      <c r="K552" s="336">
        <f t="shared" si="21"/>
        <v>12744</v>
      </c>
      <c r="L552" s="336">
        <f t="shared" si="22"/>
        <v>7664</v>
      </c>
      <c r="M552" s="336">
        <f t="shared" si="23"/>
        <v>4588</v>
      </c>
      <c r="Q552" s="411"/>
    </row>
    <row r="553" spans="1:17" x14ac:dyDescent="0.2">
      <c r="A553" s="337">
        <v>553</v>
      </c>
      <c r="B553" s="334">
        <v>25.37</v>
      </c>
      <c r="C553" s="334">
        <v>63.41</v>
      </c>
      <c r="D553" s="334">
        <v>31.62</v>
      </c>
      <c r="E553" s="335">
        <f>'soust.uk.JMK př.č.2'!$M$58+'soust.uk.JMK př.č.2'!$N$58</f>
        <v>30098</v>
      </c>
      <c r="F553" s="335">
        <f>'soust.uk.JMK př.č.2'!$O$58+'soust.uk.JMK př.č.2'!$P$58</f>
        <v>18571</v>
      </c>
      <c r="G553" s="335">
        <f>'soust.uk.JMK př.č.2'!$L$58</f>
        <v>372</v>
      </c>
      <c r="H553" s="336">
        <f t="shared" si="18"/>
        <v>29318</v>
      </c>
      <c r="I553" s="336">
        <f t="shared" si="20"/>
        <v>21284</v>
      </c>
      <c r="J553" s="336">
        <f t="shared" si="19"/>
        <v>17704</v>
      </c>
      <c r="K553" s="336">
        <f t="shared" si="21"/>
        <v>12744</v>
      </c>
      <c r="L553" s="336">
        <f t="shared" si="22"/>
        <v>7662</v>
      </c>
      <c r="M553" s="336">
        <f t="shared" si="23"/>
        <v>4588</v>
      </c>
      <c r="Q553" s="411"/>
    </row>
    <row r="554" spans="1:17" x14ac:dyDescent="0.2">
      <c r="A554" s="337">
        <v>554</v>
      </c>
      <c r="B554" s="334">
        <v>25.37</v>
      </c>
      <c r="C554" s="334">
        <v>63.42</v>
      </c>
      <c r="D554" s="334">
        <v>31.62</v>
      </c>
      <c r="E554" s="335">
        <f>'soust.uk.JMK př.č.2'!$M$58+'soust.uk.JMK př.č.2'!$N$58</f>
        <v>30098</v>
      </c>
      <c r="F554" s="335">
        <f>'soust.uk.JMK př.č.2'!$O$58+'soust.uk.JMK př.č.2'!$P$58</f>
        <v>18571</v>
      </c>
      <c r="G554" s="335">
        <f>'soust.uk.JMK př.č.2'!$L$58</f>
        <v>372</v>
      </c>
      <c r="H554" s="336">
        <f t="shared" si="18"/>
        <v>29318</v>
      </c>
      <c r="I554" s="336">
        <f t="shared" si="20"/>
        <v>21284</v>
      </c>
      <c r="J554" s="336">
        <f t="shared" si="19"/>
        <v>17702</v>
      </c>
      <c r="K554" s="336">
        <f t="shared" si="21"/>
        <v>12743</v>
      </c>
      <c r="L554" s="336">
        <f t="shared" si="22"/>
        <v>7662</v>
      </c>
      <c r="M554" s="336">
        <f t="shared" si="23"/>
        <v>4587</v>
      </c>
      <c r="Q554" s="411"/>
    </row>
    <row r="555" spans="1:17" x14ac:dyDescent="0.2">
      <c r="A555" s="337">
        <v>555</v>
      </c>
      <c r="B555" s="334">
        <v>25.37</v>
      </c>
      <c r="C555" s="334">
        <v>63.42</v>
      </c>
      <c r="D555" s="334">
        <v>31.62</v>
      </c>
      <c r="E555" s="335">
        <f>'soust.uk.JMK př.č.2'!$M$58+'soust.uk.JMK př.č.2'!$N$58</f>
        <v>30098</v>
      </c>
      <c r="F555" s="335">
        <f>'soust.uk.JMK př.č.2'!$O$58+'soust.uk.JMK př.č.2'!$P$58</f>
        <v>18571</v>
      </c>
      <c r="G555" s="335">
        <f>'soust.uk.JMK př.č.2'!$L$58</f>
        <v>372</v>
      </c>
      <c r="H555" s="336">
        <f t="shared" si="18"/>
        <v>29318</v>
      </c>
      <c r="I555" s="336">
        <f t="shared" si="20"/>
        <v>21284</v>
      </c>
      <c r="J555" s="336">
        <f t="shared" si="19"/>
        <v>17702</v>
      </c>
      <c r="K555" s="336">
        <f t="shared" si="21"/>
        <v>12743</v>
      </c>
      <c r="L555" s="336">
        <f t="shared" si="22"/>
        <v>7662</v>
      </c>
      <c r="M555" s="336">
        <f t="shared" si="23"/>
        <v>4587</v>
      </c>
      <c r="Q555" s="411"/>
    </row>
    <row r="556" spans="1:17" x14ac:dyDescent="0.2">
      <c r="A556" s="337">
        <v>556</v>
      </c>
      <c r="B556" s="334">
        <v>25.37</v>
      </c>
      <c r="C556" s="334">
        <v>63.43</v>
      </c>
      <c r="D556" s="334">
        <v>31.62</v>
      </c>
      <c r="E556" s="335">
        <f>'soust.uk.JMK př.č.2'!$M$58+'soust.uk.JMK př.č.2'!$N$58</f>
        <v>30098</v>
      </c>
      <c r="F556" s="335">
        <f>'soust.uk.JMK př.č.2'!$O$58+'soust.uk.JMK př.č.2'!$P$58</f>
        <v>18571</v>
      </c>
      <c r="G556" s="335">
        <f>'soust.uk.JMK př.č.2'!$L$58</f>
        <v>372</v>
      </c>
      <c r="H556" s="336">
        <f t="shared" si="18"/>
        <v>29318</v>
      </c>
      <c r="I556" s="336">
        <f t="shared" si="20"/>
        <v>21284</v>
      </c>
      <c r="J556" s="336">
        <f t="shared" si="19"/>
        <v>17701</v>
      </c>
      <c r="K556" s="336">
        <f t="shared" si="21"/>
        <v>12742</v>
      </c>
      <c r="L556" s="336">
        <f t="shared" si="22"/>
        <v>7662</v>
      </c>
      <c r="M556" s="336">
        <f t="shared" si="23"/>
        <v>4587</v>
      </c>
      <c r="Q556" s="411"/>
    </row>
    <row r="557" spans="1:17" x14ac:dyDescent="0.2">
      <c r="A557" s="337">
        <v>557</v>
      </c>
      <c r="B557" s="334">
        <v>25.37</v>
      </c>
      <c r="C557" s="334">
        <v>63.43</v>
      </c>
      <c r="D557" s="334">
        <v>31.62</v>
      </c>
      <c r="E557" s="335">
        <f>'soust.uk.JMK př.č.2'!$M$58+'soust.uk.JMK př.č.2'!$N$58</f>
        <v>30098</v>
      </c>
      <c r="F557" s="335">
        <f>'soust.uk.JMK př.č.2'!$O$58+'soust.uk.JMK př.č.2'!$P$58</f>
        <v>18571</v>
      </c>
      <c r="G557" s="335">
        <f>'soust.uk.JMK př.č.2'!$L$58</f>
        <v>372</v>
      </c>
      <c r="H557" s="336">
        <f t="shared" si="18"/>
        <v>29318</v>
      </c>
      <c r="I557" s="336">
        <f t="shared" si="20"/>
        <v>21284</v>
      </c>
      <c r="J557" s="336">
        <f t="shared" si="19"/>
        <v>17701</v>
      </c>
      <c r="K557" s="336">
        <f t="shared" si="21"/>
        <v>12742</v>
      </c>
      <c r="L557" s="336">
        <f t="shared" si="22"/>
        <v>7662</v>
      </c>
      <c r="M557" s="336">
        <f t="shared" si="23"/>
        <v>4587</v>
      </c>
      <c r="Q557" s="411"/>
    </row>
    <row r="558" spans="1:17" x14ac:dyDescent="0.2">
      <c r="A558" s="337">
        <v>558</v>
      </c>
      <c r="B558" s="334">
        <v>25.37</v>
      </c>
      <c r="C558" s="334">
        <v>63.44</v>
      </c>
      <c r="D558" s="334">
        <v>31.62</v>
      </c>
      <c r="E558" s="335">
        <f>'soust.uk.JMK př.č.2'!$M$58+'soust.uk.JMK př.č.2'!$N$58</f>
        <v>30098</v>
      </c>
      <c r="F558" s="335">
        <f>'soust.uk.JMK př.č.2'!$O$58+'soust.uk.JMK př.č.2'!$P$58</f>
        <v>18571</v>
      </c>
      <c r="G558" s="335">
        <f>'soust.uk.JMK př.č.2'!$L$58</f>
        <v>372</v>
      </c>
      <c r="H558" s="336">
        <f t="shared" si="18"/>
        <v>29318</v>
      </c>
      <c r="I558" s="336">
        <f t="shared" si="20"/>
        <v>21284</v>
      </c>
      <c r="J558" s="336">
        <f t="shared" si="19"/>
        <v>17700</v>
      </c>
      <c r="K558" s="336">
        <f t="shared" si="21"/>
        <v>12741</v>
      </c>
      <c r="L558" s="336">
        <f t="shared" si="22"/>
        <v>7662</v>
      </c>
      <c r="M558" s="336">
        <f t="shared" si="23"/>
        <v>4587</v>
      </c>
      <c r="Q558" s="411"/>
    </row>
    <row r="559" spans="1:17" x14ac:dyDescent="0.2">
      <c r="A559" s="337">
        <v>559</v>
      </c>
      <c r="B559" s="334">
        <v>25.38</v>
      </c>
      <c r="C559" s="334">
        <v>63.44</v>
      </c>
      <c r="D559" s="334">
        <v>31.62</v>
      </c>
      <c r="E559" s="335">
        <f>'soust.uk.JMK př.č.2'!$M$58+'soust.uk.JMK př.č.2'!$N$58</f>
        <v>30098</v>
      </c>
      <c r="F559" s="335">
        <f>'soust.uk.JMK př.č.2'!$O$58+'soust.uk.JMK př.č.2'!$P$58</f>
        <v>18571</v>
      </c>
      <c r="G559" s="335">
        <f>'soust.uk.JMK př.č.2'!$L$58</f>
        <v>372</v>
      </c>
      <c r="H559" s="336">
        <f t="shared" si="18"/>
        <v>29311</v>
      </c>
      <c r="I559" s="336">
        <f t="shared" si="20"/>
        <v>21279</v>
      </c>
      <c r="J559" s="336">
        <f t="shared" si="19"/>
        <v>17700</v>
      </c>
      <c r="K559" s="336">
        <f t="shared" si="21"/>
        <v>12741</v>
      </c>
      <c r="L559" s="336">
        <f t="shared" si="22"/>
        <v>7660</v>
      </c>
      <c r="M559" s="336">
        <f t="shared" si="23"/>
        <v>4587</v>
      </c>
      <c r="Q559" s="411"/>
    </row>
    <row r="560" spans="1:17" x14ac:dyDescent="0.2">
      <c r="A560" s="337">
        <v>560</v>
      </c>
      <c r="B560" s="334">
        <v>25.38</v>
      </c>
      <c r="C560" s="334">
        <v>63.44</v>
      </c>
      <c r="D560" s="334">
        <v>31.62</v>
      </c>
      <c r="E560" s="335">
        <f>'soust.uk.JMK př.č.2'!$M$58+'soust.uk.JMK př.č.2'!$N$58</f>
        <v>30098</v>
      </c>
      <c r="F560" s="335">
        <f>'soust.uk.JMK př.č.2'!$O$58+'soust.uk.JMK př.č.2'!$P$58</f>
        <v>18571</v>
      </c>
      <c r="G560" s="335">
        <f>'soust.uk.JMK př.č.2'!$L$58</f>
        <v>372</v>
      </c>
      <c r="H560" s="336">
        <f t="shared" si="18"/>
        <v>29311</v>
      </c>
      <c r="I560" s="336">
        <f t="shared" si="20"/>
        <v>21279</v>
      </c>
      <c r="J560" s="336">
        <f t="shared" si="19"/>
        <v>17700</v>
      </c>
      <c r="K560" s="336">
        <f t="shared" si="21"/>
        <v>12741</v>
      </c>
      <c r="L560" s="336">
        <f t="shared" si="22"/>
        <v>7660</v>
      </c>
      <c r="M560" s="336">
        <f t="shared" si="23"/>
        <v>4587</v>
      </c>
      <c r="Q560" s="411"/>
    </row>
    <row r="561" spans="1:17" x14ac:dyDescent="0.2">
      <c r="A561" s="337">
        <v>561</v>
      </c>
      <c r="B561" s="334">
        <v>25.38</v>
      </c>
      <c r="C561" s="334">
        <v>63.45</v>
      </c>
      <c r="D561" s="334">
        <v>31.62</v>
      </c>
      <c r="E561" s="335">
        <f>'soust.uk.JMK př.č.2'!$M$58+'soust.uk.JMK př.č.2'!$N$58</f>
        <v>30098</v>
      </c>
      <c r="F561" s="335">
        <f>'soust.uk.JMK př.č.2'!$O$58+'soust.uk.JMK př.č.2'!$P$58</f>
        <v>18571</v>
      </c>
      <c r="G561" s="335">
        <f>'soust.uk.JMK př.č.2'!$L$58</f>
        <v>372</v>
      </c>
      <c r="H561" s="336">
        <f t="shared" si="18"/>
        <v>29311</v>
      </c>
      <c r="I561" s="336">
        <f t="shared" si="20"/>
        <v>21279</v>
      </c>
      <c r="J561" s="336">
        <f t="shared" si="19"/>
        <v>17698</v>
      </c>
      <c r="K561" s="336">
        <f t="shared" si="21"/>
        <v>12740</v>
      </c>
      <c r="L561" s="336">
        <f t="shared" si="22"/>
        <v>7660</v>
      </c>
      <c r="M561" s="336">
        <f t="shared" si="23"/>
        <v>4586</v>
      </c>
      <c r="Q561" s="411"/>
    </row>
    <row r="562" spans="1:17" x14ac:dyDescent="0.2">
      <c r="A562" s="337">
        <v>562</v>
      </c>
      <c r="B562" s="334">
        <v>25.38</v>
      </c>
      <c r="C562" s="334">
        <v>63.45</v>
      </c>
      <c r="D562" s="334">
        <v>31.62</v>
      </c>
      <c r="E562" s="335">
        <f>'soust.uk.JMK př.č.2'!$M$58+'soust.uk.JMK př.č.2'!$N$58</f>
        <v>30098</v>
      </c>
      <c r="F562" s="335">
        <f>'soust.uk.JMK př.č.2'!$O$58+'soust.uk.JMK př.č.2'!$P$58</f>
        <v>18571</v>
      </c>
      <c r="G562" s="335">
        <f>'soust.uk.JMK př.č.2'!$L$58</f>
        <v>372</v>
      </c>
      <c r="H562" s="336">
        <f t="shared" si="18"/>
        <v>29311</v>
      </c>
      <c r="I562" s="336">
        <f t="shared" si="20"/>
        <v>21279</v>
      </c>
      <c r="J562" s="336">
        <f t="shared" si="19"/>
        <v>17698</v>
      </c>
      <c r="K562" s="336">
        <f t="shared" si="21"/>
        <v>12740</v>
      </c>
      <c r="L562" s="336">
        <f t="shared" si="22"/>
        <v>7660</v>
      </c>
      <c r="M562" s="336">
        <f t="shared" si="23"/>
        <v>4586</v>
      </c>
      <c r="Q562" s="411"/>
    </row>
    <row r="563" spans="1:17" x14ac:dyDescent="0.2">
      <c r="A563" s="337">
        <v>563</v>
      </c>
      <c r="B563" s="334">
        <v>25.38</v>
      </c>
      <c r="C563" s="334">
        <v>63.46</v>
      </c>
      <c r="D563" s="334">
        <v>31.62</v>
      </c>
      <c r="E563" s="335">
        <f>'soust.uk.JMK př.č.2'!$M$58+'soust.uk.JMK př.č.2'!$N$58</f>
        <v>30098</v>
      </c>
      <c r="F563" s="335">
        <f>'soust.uk.JMK př.č.2'!$O$58+'soust.uk.JMK př.č.2'!$P$58</f>
        <v>18571</v>
      </c>
      <c r="G563" s="335">
        <f>'soust.uk.JMK př.č.2'!$L$58</f>
        <v>372</v>
      </c>
      <c r="H563" s="336">
        <f t="shared" si="18"/>
        <v>29311</v>
      </c>
      <c r="I563" s="336">
        <f t="shared" si="20"/>
        <v>21279</v>
      </c>
      <c r="J563" s="336">
        <f t="shared" si="19"/>
        <v>17697</v>
      </c>
      <c r="K563" s="336">
        <f t="shared" si="21"/>
        <v>12739</v>
      </c>
      <c r="L563" s="336">
        <f t="shared" si="22"/>
        <v>7660</v>
      </c>
      <c r="M563" s="336">
        <f t="shared" si="23"/>
        <v>4586</v>
      </c>
      <c r="Q563" s="411"/>
    </row>
    <row r="564" spans="1:17" x14ac:dyDescent="0.2">
      <c r="A564" s="337">
        <v>564</v>
      </c>
      <c r="B564" s="334">
        <v>25.39</v>
      </c>
      <c r="C564" s="334">
        <v>63.46</v>
      </c>
      <c r="D564" s="334">
        <v>31.62</v>
      </c>
      <c r="E564" s="335">
        <f>'soust.uk.JMK př.č.2'!$M$58+'soust.uk.JMK př.č.2'!$N$58</f>
        <v>30098</v>
      </c>
      <c r="F564" s="335">
        <f>'soust.uk.JMK př.č.2'!$O$58+'soust.uk.JMK př.č.2'!$P$58</f>
        <v>18571</v>
      </c>
      <c r="G564" s="335">
        <f>'soust.uk.JMK př.č.2'!$L$58</f>
        <v>372</v>
      </c>
      <c r="H564" s="336">
        <f t="shared" si="18"/>
        <v>29303</v>
      </c>
      <c r="I564" s="336">
        <f t="shared" si="20"/>
        <v>21273</v>
      </c>
      <c r="J564" s="336">
        <f t="shared" si="19"/>
        <v>17697</v>
      </c>
      <c r="K564" s="336">
        <f t="shared" si="21"/>
        <v>12739</v>
      </c>
      <c r="L564" s="336">
        <f t="shared" si="22"/>
        <v>7658</v>
      </c>
      <c r="M564" s="336">
        <f t="shared" si="23"/>
        <v>4586</v>
      </c>
      <c r="Q564" s="411"/>
    </row>
    <row r="565" spans="1:17" x14ac:dyDescent="0.2">
      <c r="A565" s="337">
        <v>565</v>
      </c>
      <c r="B565" s="334">
        <v>25.39</v>
      </c>
      <c r="C565" s="334">
        <v>63.47</v>
      </c>
      <c r="D565" s="334">
        <v>31.62</v>
      </c>
      <c r="E565" s="335">
        <f>'soust.uk.JMK př.č.2'!$M$58+'soust.uk.JMK př.č.2'!$N$58</f>
        <v>30098</v>
      </c>
      <c r="F565" s="335">
        <f>'soust.uk.JMK př.č.2'!$O$58+'soust.uk.JMK př.č.2'!$P$58</f>
        <v>18571</v>
      </c>
      <c r="G565" s="335">
        <f>'soust.uk.JMK př.č.2'!$L$58</f>
        <v>372</v>
      </c>
      <c r="H565" s="336">
        <f t="shared" si="18"/>
        <v>29303</v>
      </c>
      <c r="I565" s="336">
        <f t="shared" si="20"/>
        <v>21273</v>
      </c>
      <c r="J565" s="336">
        <f t="shared" si="19"/>
        <v>17696</v>
      </c>
      <c r="K565" s="336">
        <f t="shared" si="21"/>
        <v>12738</v>
      </c>
      <c r="L565" s="336">
        <f t="shared" si="22"/>
        <v>7658</v>
      </c>
      <c r="M565" s="336">
        <f t="shared" si="23"/>
        <v>4586</v>
      </c>
      <c r="Q565" s="411"/>
    </row>
    <row r="566" spans="1:17" x14ac:dyDescent="0.2">
      <c r="A566" s="337">
        <v>566</v>
      </c>
      <c r="B566" s="334">
        <v>25.39</v>
      </c>
      <c r="C566" s="334">
        <v>63.47</v>
      </c>
      <c r="D566" s="334">
        <v>31.62</v>
      </c>
      <c r="E566" s="335">
        <f>'soust.uk.JMK př.č.2'!$M$58+'soust.uk.JMK př.č.2'!$N$58</f>
        <v>30098</v>
      </c>
      <c r="F566" s="335">
        <f>'soust.uk.JMK př.č.2'!$O$58+'soust.uk.JMK př.č.2'!$P$58</f>
        <v>18571</v>
      </c>
      <c r="G566" s="335">
        <f>'soust.uk.JMK př.č.2'!$L$58</f>
        <v>372</v>
      </c>
      <c r="H566" s="336">
        <f t="shared" ref="H566:H629" si="24">SUM(I566,L566,G566)</f>
        <v>29303</v>
      </c>
      <c r="I566" s="336">
        <f t="shared" si="20"/>
        <v>21273</v>
      </c>
      <c r="J566" s="336">
        <f t="shared" ref="J566:J629" si="25">SUM(K566,M566,G566)</f>
        <v>17696</v>
      </c>
      <c r="K566" s="336">
        <f t="shared" si="21"/>
        <v>12738</v>
      </c>
      <c r="L566" s="336">
        <f t="shared" si="22"/>
        <v>7658</v>
      </c>
      <c r="M566" s="336">
        <f t="shared" si="23"/>
        <v>4586</v>
      </c>
      <c r="Q566" s="411"/>
    </row>
    <row r="567" spans="1:17" x14ac:dyDescent="0.2">
      <c r="A567" s="337">
        <v>567</v>
      </c>
      <c r="B567" s="334">
        <v>25.39</v>
      </c>
      <c r="C567" s="334">
        <v>63.48</v>
      </c>
      <c r="D567" s="334">
        <v>31.62</v>
      </c>
      <c r="E567" s="335">
        <f>'soust.uk.JMK př.č.2'!$M$58+'soust.uk.JMK př.č.2'!$N$58</f>
        <v>30098</v>
      </c>
      <c r="F567" s="335">
        <f>'soust.uk.JMK př.č.2'!$O$58+'soust.uk.JMK př.č.2'!$P$58</f>
        <v>18571</v>
      </c>
      <c r="G567" s="335">
        <f>'soust.uk.JMK př.č.2'!$L$58</f>
        <v>372</v>
      </c>
      <c r="H567" s="336">
        <f t="shared" si="24"/>
        <v>29303</v>
      </c>
      <c r="I567" s="336">
        <f t="shared" ref="I567:I630" si="26">ROUND(1/B567*E567*12+1/D567*F567*12,0)</f>
        <v>21273</v>
      </c>
      <c r="J567" s="336">
        <f t="shared" si="25"/>
        <v>17694</v>
      </c>
      <c r="K567" s="336">
        <f t="shared" ref="K567:K630" si="27">ROUND(1/C567*E567*12+1/D567*F567*12,0)</f>
        <v>12737</v>
      </c>
      <c r="L567" s="336">
        <f t="shared" ref="L567:L630" si="28">ROUND((I567*36%),0)</f>
        <v>7658</v>
      </c>
      <c r="M567" s="336">
        <f t="shared" ref="M567:M630" si="29">ROUND((K567*36%),0)</f>
        <v>4585</v>
      </c>
      <c r="Q567" s="411"/>
    </row>
    <row r="568" spans="1:17" x14ac:dyDescent="0.2">
      <c r="A568" s="337">
        <v>568</v>
      </c>
      <c r="B568" s="334">
        <v>25.39</v>
      </c>
      <c r="C568" s="334">
        <v>63.48</v>
      </c>
      <c r="D568" s="334">
        <v>31.62</v>
      </c>
      <c r="E568" s="335">
        <f>'soust.uk.JMK př.č.2'!$M$58+'soust.uk.JMK př.č.2'!$N$58</f>
        <v>30098</v>
      </c>
      <c r="F568" s="335">
        <f>'soust.uk.JMK př.č.2'!$O$58+'soust.uk.JMK př.č.2'!$P$58</f>
        <v>18571</v>
      </c>
      <c r="G568" s="335">
        <f>'soust.uk.JMK př.č.2'!$L$58</f>
        <v>372</v>
      </c>
      <c r="H568" s="336">
        <f t="shared" si="24"/>
        <v>29303</v>
      </c>
      <c r="I568" s="336">
        <f t="shared" si="26"/>
        <v>21273</v>
      </c>
      <c r="J568" s="336">
        <f t="shared" si="25"/>
        <v>17694</v>
      </c>
      <c r="K568" s="336">
        <f t="shared" si="27"/>
        <v>12737</v>
      </c>
      <c r="L568" s="336">
        <f t="shared" si="28"/>
        <v>7658</v>
      </c>
      <c r="M568" s="336">
        <f t="shared" si="29"/>
        <v>4585</v>
      </c>
      <c r="Q568" s="411"/>
    </row>
    <row r="569" spans="1:17" x14ac:dyDescent="0.2">
      <c r="A569" s="337">
        <v>569</v>
      </c>
      <c r="B569" s="334">
        <v>25.39</v>
      </c>
      <c r="C569" s="334">
        <v>63.48</v>
      </c>
      <c r="D569" s="334">
        <v>31.62</v>
      </c>
      <c r="E569" s="335">
        <f>'soust.uk.JMK př.č.2'!$M$58+'soust.uk.JMK př.č.2'!$N$58</f>
        <v>30098</v>
      </c>
      <c r="F569" s="335">
        <f>'soust.uk.JMK př.č.2'!$O$58+'soust.uk.JMK př.č.2'!$P$58</f>
        <v>18571</v>
      </c>
      <c r="G569" s="335">
        <f>'soust.uk.JMK př.č.2'!$L$58</f>
        <v>372</v>
      </c>
      <c r="H569" s="336">
        <f t="shared" si="24"/>
        <v>29303</v>
      </c>
      <c r="I569" s="336">
        <f t="shared" si="26"/>
        <v>21273</v>
      </c>
      <c r="J569" s="336">
        <f t="shared" si="25"/>
        <v>17694</v>
      </c>
      <c r="K569" s="336">
        <f t="shared" si="27"/>
        <v>12737</v>
      </c>
      <c r="L569" s="336">
        <f t="shared" si="28"/>
        <v>7658</v>
      </c>
      <c r="M569" s="336">
        <f t="shared" si="29"/>
        <v>4585</v>
      </c>
      <c r="Q569" s="411"/>
    </row>
    <row r="570" spans="1:17" x14ac:dyDescent="0.2">
      <c r="A570" s="337">
        <v>570</v>
      </c>
      <c r="B570" s="334">
        <v>25.4</v>
      </c>
      <c r="C570" s="334">
        <v>63.49</v>
      </c>
      <c r="D570" s="334">
        <v>31.62</v>
      </c>
      <c r="E570" s="335">
        <f>'soust.uk.JMK př.č.2'!$M$58+'soust.uk.JMK př.č.2'!$N$58</f>
        <v>30098</v>
      </c>
      <c r="F570" s="335">
        <f>'soust.uk.JMK př.č.2'!$O$58+'soust.uk.JMK př.č.2'!$P$58</f>
        <v>18571</v>
      </c>
      <c r="G570" s="335">
        <f>'soust.uk.JMK př.č.2'!$L$58</f>
        <v>372</v>
      </c>
      <c r="H570" s="336">
        <f t="shared" si="24"/>
        <v>29295</v>
      </c>
      <c r="I570" s="336">
        <f t="shared" si="26"/>
        <v>21267</v>
      </c>
      <c r="J570" s="336">
        <f t="shared" si="25"/>
        <v>17694</v>
      </c>
      <c r="K570" s="336">
        <f t="shared" si="27"/>
        <v>12737</v>
      </c>
      <c r="L570" s="336">
        <f t="shared" si="28"/>
        <v>7656</v>
      </c>
      <c r="M570" s="336">
        <f t="shared" si="29"/>
        <v>4585</v>
      </c>
      <c r="Q570" s="411"/>
    </row>
    <row r="571" spans="1:17" x14ac:dyDescent="0.2">
      <c r="A571" s="337">
        <v>571</v>
      </c>
      <c r="B571" s="334">
        <v>25.4</v>
      </c>
      <c r="C571" s="334">
        <v>63.49</v>
      </c>
      <c r="D571" s="334">
        <v>31.62</v>
      </c>
      <c r="E571" s="335">
        <f>'soust.uk.JMK př.č.2'!$M$58+'soust.uk.JMK př.č.2'!$N$58</f>
        <v>30098</v>
      </c>
      <c r="F571" s="335">
        <f>'soust.uk.JMK př.č.2'!$O$58+'soust.uk.JMK př.č.2'!$P$58</f>
        <v>18571</v>
      </c>
      <c r="G571" s="335">
        <f>'soust.uk.JMK př.č.2'!$L$58</f>
        <v>372</v>
      </c>
      <c r="H571" s="336">
        <f t="shared" si="24"/>
        <v>29295</v>
      </c>
      <c r="I571" s="336">
        <f t="shared" si="26"/>
        <v>21267</v>
      </c>
      <c r="J571" s="336">
        <f t="shared" si="25"/>
        <v>17694</v>
      </c>
      <c r="K571" s="336">
        <f t="shared" si="27"/>
        <v>12737</v>
      </c>
      <c r="L571" s="336">
        <f t="shared" si="28"/>
        <v>7656</v>
      </c>
      <c r="M571" s="336">
        <f t="shared" si="29"/>
        <v>4585</v>
      </c>
      <c r="Q571" s="411"/>
    </row>
    <row r="572" spans="1:17" x14ac:dyDescent="0.2">
      <c r="A572" s="337">
        <v>572</v>
      </c>
      <c r="B572" s="334">
        <v>25.4</v>
      </c>
      <c r="C572" s="334">
        <v>63.5</v>
      </c>
      <c r="D572" s="334">
        <v>31.62</v>
      </c>
      <c r="E572" s="335">
        <f>'soust.uk.JMK př.č.2'!$M$58+'soust.uk.JMK př.č.2'!$N$58</f>
        <v>30098</v>
      </c>
      <c r="F572" s="335">
        <f>'soust.uk.JMK př.č.2'!$O$58+'soust.uk.JMK př.č.2'!$P$58</f>
        <v>18571</v>
      </c>
      <c r="G572" s="335">
        <f>'soust.uk.JMK př.č.2'!$L$58</f>
        <v>372</v>
      </c>
      <c r="H572" s="336">
        <f t="shared" si="24"/>
        <v>29295</v>
      </c>
      <c r="I572" s="336">
        <f t="shared" si="26"/>
        <v>21267</v>
      </c>
      <c r="J572" s="336">
        <f t="shared" si="25"/>
        <v>17693</v>
      </c>
      <c r="K572" s="336">
        <f t="shared" si="27"/>
        <v>12736</v>
      </c>
      <c r="L572" s="336">
        <f t="shared" si="28"/>
        <v>7656</v>
      </c>
      <c r="M572" s="336">
        <f t="shared" si="29"/>
        <v>4585</v>
      </c>
      <c r="Q572" s="411"/>
    </row>
    <row r="573" spans="1:17" x14ac:dyDescent="0.2">
      <c r="A573" s="337">
        <v>573</v>
      </c>
      <c r="B573" s="334">
        <v>25.4</v>
      </c>
      <c r="C573" s="334">
        <v>63.5</v>
      </c>
      <c r="D573" s="334">
        <v>31.62</v>
      </c>
      <c r="E573" s="335">
        <f>'soust.uk.JMK př.č.2'!$M$58+'soust.uk.JMK př.č.2'!$N$58</f>
        <v>30098</v>
      </c>
      <c r="F573" s="335">
        <f>'soust.uk.JMK př.č.2'!$O$58+'soust.uk.JMK př.č.2'!$P$58</f>
        <v>18571</v>
      </c>
      <c r="G573" s="335">
        <f>'soust.uk.JMK př.č.2'!$L$58</f>
        <v>372</v>
      </c>
      <c r="H573" s="336">
        <f t="shared" si="24"/>
        <v>29295</v>
      </c>
      <c r="I573" s="336">
        <f t="shared" si="26"/>
        <v>21267</v>
      </c>
      <c r="J573" s="336">
        <f t="shared" si="25"/>
        <v>17693</v>
      </c>
      <c r="K573" s="336">
        <f t="shared" si="27"/>
        <v>12736</v>
      </c>
      <c r="L573" s="336">
        <f t="shared" si="28"/>
        <v>7656</v>
      </c>
      <c r="M573" s="336">
        <f t="shared" si="29"/>
        <v>4585</v>
      </c>
      <c r="Q573" s="411"/>
    </row>
    <row r="574" spans="1:17" x14ac:dyDescent="0.2">
      <c r="A574" s="337">
        <v>574</v>
      </c>
      <c r="B574" s="334">
        <v>25.4</v>
      </c>
      <c r="C574" s="334">
        <v>63.51</v>
      </c>
      <c r="D574" s="334">
        <v>31.62</v>
      </c>
      <c r="E574" s="335">
        <f>'soust.uk.JMK př.č.2'!$M$58+'soust.uk.JMK př.č.2'!$N$58</f>
        <v>30098</v>
      </c>
      <c r="F574" s="335">
        <f>'soust.uk.JMK př.č.2'!$O$58+'soust.uk.JMK př.č.2'!$P$58</f>
        <v>18571</v>
      </c>
      <c r="G574" s="335">
        <f>'soust.uk.JMK př.č.2'!$L$58</f>
        <v>372</v>
      </c>
      <c r="H574" s="336">
        <f t="shared" si="24"/>
        <v>29295</v>
      </c>
      <c r="I574" s="336">
        <f t="shared" si="26"/>
        <v>21267</v>
      </c>
      <c r="J574" s="336">
        <f t="shared" si="25"/>
        <v>17692</v>
      </c>
      <c r="K574" s="336">
        <f t="shared" si="27"/>
        <v>12735</v>
      </c>
      <c r="L574" s="336">
        <f t="shared" si="28"/>
        <v>7656</v>
      </c>
      <c r="M574" s="336">
        <f t="shared" si="29"/>
        <v>4585</v>
      </c>
      <c r="Q574" s="411"/>
    </row>
    <row r="575" spans="1:17" x14ac:dyDescent="0.2">
      <c r="A575" s="337">
        <v>575</v>
      </c>
      <c r="B575" s="334">
        <v>25.4</v>
      </c>
      <c r="C575" s="334">
        <v>63.51</v>
      </c>
      <c r="D575" s="334">
        <v>31.62</v>
      </c>
      <c r="E575" s="335">
        <f>'soust.uk.JMK př.č.2'!$M$58+'soust.uk.JMK př.č.2'!$N$58</f>
        <v>30098</v>
      </c>
      <c r="F575" s="335">
        <f>'soust.uk.JMK př.č.2'!$O$58+'soust.uk.JMK př.č.2'!$P$58</f>
        <v>18571</v>
      </c>
      <c r="G575" s="335">
        <f>'soust.uk.JMK př.č.2'!$L$58</f>
        <v>372</v>
      </c>
      <c r="H575" s="336">
        <f t="shared" si="24"/>
        <v>29295</v>
      </c>
      <c r="I575" s="336">
        <f t="shared" si="26"/>
        <v>21267</v>
      </c>
      <c r="J575" s="336">
        <f t="shared" si="25"/>
        <v>17692</v>
      </c>
      <c r="K575" s="336">
        <f t="shared" si="27"/>
        <v>12735</v>
      </c>
      <c r="L575" s="336">
        <f t="shared" si="28"/>
        <v>7656</v>
      </c>
      <c r="M575" s="336">
        <f t="shared" si="29"/>
        <v>4585</v>
      </c>
      <c r="Q575" s="411"/>
    </row>
    <row r="576" spans="1:17" x14ac:dyDescent="0.2">
      <c r="A576" s="337">
        <v>576</v>
      </c>
      <c r="B576" s="334">
        <v>25.41</v>
      </c>
      <c r="C576" s="334">
        <v>63.52</v>
      </c>
      <c r="D576" s="334">
        <v>31.62</v>
      </c>
      <c r="E576" s="335">
        <f>'soust.uk.JMK př.č.2'!$M$58+'soust.uk.JMK př.č.2'!$N$58</f>
        <v>30098</v>
      </c>
      <c r="F576" s="335">
        <f>'soust.uk.JMK př.č.2'!$O$58+'soust.uk.JMK př.č.2'!$P$58</f>
        <v>18571</v>
      </c>
      <c r="G576" s="335">
        <f>'soust.uk.JMK př.č.2'!$L$58</f>
        <v>372</v>
      </c>
      <c r="H576" s="336">
        <f t="shared" si="24"/>
        <v>29288</v>
      </c>
      <c r="I576" s="336">
        <f t="shared" si="26"/>
        <v>21262</v>
      </c>
      <c r="J576" s="336">
        <f t="shared" si="25"/>
        <v>17690</v>
      </c>
      <c r="K576" s="336">
        <f t="shared" si="27"/>
        <v>12734</v>
      </c>
      <c r="L576" s="336">
        <f t="shared" si="28"/>
        <v>7654</v>
      </c>
      <c r="M576" s="336">
        <f t="shared" si="29"/>
        <v>4584</v>
      </c>
      <c r="Q576" s="411"/>
    </row>
    <row r="577" spans="1:17" x14ac:dyDescent="0.2">
      <c r="A577" s="337">
        <v>577</v>
      </c>
      <c r="B577" s="334">
        <v>25.41</v>
      </c>
      <c r="C577" s="334">
        <v>63.52</v>
      </c>
      <c r="D577" s="334">
        <v>31.62</v>
      </c>
      <c r="E577" s="335">
        <f>'soust.uk.JMK př.č.2'!$M$58+'soust.uk.JMK př.č.2'!$N$58</f>
        <v>30098</v>
      </c>
      <c r="F577" s="335">
        <f>'soust.uk.JMK př.č.2'!$O$58+'soust.uk.JMK př.č.2'!$P$58</f>
        <v>18571</v>
      </c>
      <c r="G577" s="335">
        <f>'soust.uk.JMK př.č.2'!$L$58</f>
        <v>372</v>
      </c>
      <c r="H577" s="336">
        <f t="shared" si="24"/>
        <v>29288</v>
      </c>
      <c r="I577" s="336">
        <f t="shared" si="26"/>
        <v>21262</v>
      </c>
      <c r="J577" s="336">
        <f t="shared" si="25"/>
        <v>17690</v>
      </c>
      <c r="K577" s="336">
        <f t="shared" si="27"/>
        <v>12734</v>
      </c>
      <c r="L577" s="336">
        <f t="shared" si="28"/>
        <v>7654</v>
      </c>
      <c r="M577" s="336">
        <f t="shared" si="29"/>
        <v>4584</v>
      </c>
      <c r="Q577" s="411"/>
    </row>
    <row r="578" spans="1:17" x14ac:dyDescent="0.2">
      <c r="A578" s="337">
        <v>578</v>
      </c>
      <c r="B578" s="334">
        <v>25.41</v>
      </c>
      <c r="C578" s="334">
        <v>63.52</v>
      </c>
      <c r="D578" s="334">
        <v>31.62</v>
      </c>
      <c r="E578" s="335">
        <f>'soust.uk.JMK př.č.2'!$M$58+'soust.uk.JMK př.č.2'!$N$58</f>
        <v>30098</v>
      </c>
      <c r="F578" s="335">
        <f>'soust.uk.JMK př.č.2'!$O$58+'soust.uk.JMK př.č.2'!$P$58</f>
        <v>18571</v>
      </c>
      <c r="G578" s="335">
        <f>'soust.uk.JMK př.č.2'!$L$58</f>
        <v>372</v>
      </c>
      <c r="H578" s="336">
        <f t="shared" si="24"/>
        <v>29288</v>
      </c>
      <c r="I578" s="336">
        <f t="shared" si="26"/>
        <v>21262</v>
      </c>
      <c r="J578" s="336">
        <f t="shared" si="25"/>
        <v>17690</v>
      </c>
      <c r="K578" s="336">
        <f t="shared" si="27"/>
        <v>12734</v>
      </c>
      <c r="L578" s="336">
        <f t="shared" si="28"/>
        <v>7654</v>
      </c>
      <c r="M578" s="336">
        <f t="shared" si="29"/>
        <v>4584</v>
      </c>
      <c r="Q578" s="411"/>
    </row>
    <row r="579" spans="1:17" x14ac:dyDescent="0.2">
      <c r="A579" s="337">
        <v>579</v>
      </c>
      <c r="B579" s="334">
        <v>25.41</v>
      </c>
      <c r="C579" s="334">
        <v>63.53</v>
      </c>
      <c r="D579" s="334">
        <v>31.62</v>
      </c>
      <c r="E579" s="335">
        <f>'soust.uk.JMK př.č.2'!$M$58+'soust.uk.JMK př.č.2'!$N$58</f>
        <v>30098</v>
      </c>
      <c r="F579" s="335">
        <f>'soust.uk.JMK př.č.2'!$O$58+'soust.uk.JMK př.č.2'!$P$58</f>
        <v>18571</v>
      </c>
      <c r="G579" s="335">
        <f>'soust.uk.JMK př.č.2'!$L$58</f>
        <v>372</v>
      </c>
      <c r="H579" s="336">
        <f t="shared" si="24"/>
        <v>29288</v>
      </c>
      <c r="I579" s="336">
        <f t="shared" si="26"/>
        <v>21262</v>
      </c>
      <c r="J579" s="336">
        <f t="shared" si="25"/>
        <v>17689</v>
      </c>
      <c r="K579" s="336">
        <f t="shared" si="27"/>
        <v>12733</v>
      </c>
      <c r="L579" s="336">
        <f t="shared" si="28"/>
        <v>7654</v>
      </c>
      <c r="M579" s="336">
        <f t="shared" si="29"/>
        <v>4584</v>
      </c>
      <c r="Q579" s="411"/>
    </row>
    <row r="580" spans="1:17" x14ac:dyDescent="0.2">
      <c r="A580" s="337">
        <v>580</v>
      </c>
      <c r="B580" s="334">
        <v>25.41</v>
      </c>
      <c r="C580" s="334">
        <v>63.53</v>
      </c>
      <c r="D580" s="334">
        <v>31.62</v>
      </c>
      <c r="E580" s="335">
        <f>'soust.uk.JMK př.č.2'!$M$58+'soust.uk.JMK př.č.2'!$N$58</f>
        <v>30098</v>
      </c>
      <c r="F580" s="335">
        <f>'soust.uk.JMK př.č.2'!$O$58+'soust.uk.JMK př.č.2'!$P$58</f>
        <v>18571</v>
      </c>
      <c r="G580" s="335">
        <f>'soust.uk.JMK př.č.2'!$L$58</f>
        <v>372</v>
      </c>
      <c r="H580" s="336">
        <f t="shared" si="24"/>
        <v>29288</v>
      </c>
      <c r="I580" s="336">
        <f t="shared" si="26"/>
        <v>21262</v>
      </c>
      <c r="J580" s="336">
        <f t="shared" si="25"/>
        <v>17689</v>
      </c>
      <c r="K580" s="336">
        <f t="shared" si="27"/>
        <v>12733</v>
      </c>
      <c r="L580" s="336">
        <f t="shared" si="28"/>
        <v>7654</v>
      </c>
      <c r="M580" s="336">
        <f t="shared" si="29"/>
        <v>4584</v>
      </c>
      <c r="Q580" s="411"/>
    </row>
    <row r="581" spans="1:17" x14ac:dyDescent="0.2">
      <c r="A581" s="337">
        <v>581</v>
      </c>
      <c r="B581" s="334">
        <v>25.41</v>
      </c>
      <c r="C581" s="334">
        <v>63.54</v>
      </c>
      <c r="D581" s="334">
        <v>31.62</v>
      </c>
      <c r="E581" s="335">
        <f>'soust.uk.JMK př.č.2'!$M$58+'soust.uk.JMK př.č.2'!$N$58</f>
        <v>30098</v>
      </c>
      <c r="F581" s="335">
        <f>'soust.uk.JMK př.č.2'!$O$58+'soust.uk.JMK př.č.2'!$P$58</f>
        <v>18571</v>
      </c>
      <c r="G581" s="335">
        <f>'soust.uk.JMK př.č.2'!$L$58</f>
        <v>372</v>
      </c>
      <c r="H581" s="336">
        <f t="shared" si="24"/>
        <v>29288</v>
      </c>
      <c r="I581" s="336">
        <f t="shared" si="26"/>
        <v>21262</v>
      </c>
      <c r="J581" s="336">
        <f t="shared" si="25"/>
        <v>17688</v>
      </c>
      <c r="K581" s="336">
        <f t="shared" si="27"/>
        <v>12732</v>
      </c>
      <c r="L581" s="336">
        <f t="shared" si="28"/>
        <v>7654</v>
      </c>
      <c r="M581" s="336">
        <f t="shared" si="29"/>
        <v>4584</v>
      </c>
      <c r="Q581" s="411"/>
    </row>
    <row r="582" spans="1:17" x14ac:dyDescent="0.2">
      <c r="A582" s="337">
        <v>582</v>
      </c>
      <c r="B582" s="334">
        <v>25.42</v>
      </c>
      <c r="C582" s="334">
        <v>63.54</v>
      </c>
      <c r="D582" s="334">
        <v>31.62</v>
      </c>
      <c r="E582" s="335">
        <f>'soust.uk.JMK př.č.2'!$M$58+'soust.uk.JMK př.č.2'!$N$58</f>
        <v>30098</v>
      </c>
      <c r="F582" s="335">
        <f>'soust.uk.JMK př.č.2'!$O$58+'soust.uk.JMK př.č.2'!$P$58</f>
        <v>18571</v>
      </c>
      <c r="G582" s="335">
        <f>'soust.uk.JMK př.č.2'!$L$58</f>
        <v>372</v>
      </c>
      <c r="H582" s="336">
        <f t="shared" si="24"/>
        <v>29280</v>
      </c>
      <c r="I582" s="336">
        <f t="shared" si="26"/>
        <v>21256</v>
      </c>
      <c r="J582" s="336">
        <f t="shared" si="25"/>
        <v>17688</v>
      </c>
      <c r="K582" s="336">
        <f t="shared" si="27"/>
        <v>12732</v>
      </c>
      <c r="L582" s="336">
        <f t="shared" si="28"/>
        <v>7652</v>
      </c>
      <c r="M582" s="336">
        <f t="shared" si="29"/>
        <v>4584</v>
      </c>
      <c r="Q582" s="411"/>
    </row>
    <row r="583" spans="1:17" x14ac:dyDescent="0.2">
      <c r="A583" s="337">
        <v>583</v>
      </c>
      <c r="B583" s="334">
        <v>25.42</v>
      </c>
      <c r="C583" s="334">
        <v>63.55</v>
      </c>
      <c r="D583" s="334">
        <v>31.62</v>
      </c>
      <c r="E583" s="335">
        <f>'soust.uk.JMK př.č.2'!$M$58+'soust.uk.JMK př.č.2'!$N$58</f>
        <v>30098</v>
      </c>
      <c r="F583" s="335">
        <f>'soust.uk.JMK př.č.2'!$O$58+'soust.uk.JMK př.č.2'!$P$58</f>
        <v>18571</v>
      </c>
      <c r="G583" s="335">
        <f>'soust.uk.JMK př.č.2'!$L$58</f>
        <v>372</v>
      </c>
      <c r="H583" s="336">
        <f t="shared" si="24"/>
        <v>29280</v>
      </c>
      <c r="I583" s="336">
        <f t="shared" si="26"/>
        <v>21256</v>
      </c>
      <c r="J583" s="336">
        <f t="shared" si="25"/>
        <v>17686</v>
      </c>
      <c r="K583" s="336">
        <f t="shared" si="27"/>
        <v>12731</v>
      </c>
      <c r="L583" s="336">
        <f t="shared" si="28"/>
        <v>7652</v>
      </c>
      <c r="M583" s="336">
        <f t="shared" si="29"/>
        <v>4583</v>
      </c>
      <c r="Q583" s="411"/>
    </row>
    <row r="584" spans="1:17" x14ac:dyDescent="0.2">
      <c r="A584" s="337">
        <v>584</v>
      </c>
      <c r="B584" s="334">
        <v>25.42</v>
      </c>
      <c r="C584" s="334">
        <v>63.55</v>
      </c>
      <c r="D584" s="334">
        <v>31.62</v>
      </c>
      <c r="E584" s="335">
        <f>'soust.uk.JMK př.č.2'!$M$58+'soust.uk.JMK př.č.2'!$N$58</f>
        <v>30098</v>
      </c>
      <c r="F584" s="335">
        <f>'soust.uk.JMK př.č.2'!$O$58+'soust.uk.JMK př.č.2'!$P$58</f>
        <v>18571</v>
      </c>
      <c r="G584" s="335">
        <f>'soust.uk.JMK př.č.2'!$L$58</f>
        <v>372</v>
      </c>
      <c r="H584" s="336">
        <f t="shared" si="24"/>
        <v>29280</v>
      </c>
      <c r="I584" s="336">
        <f t="shared" si="26"/>
        <v>21256</v>
      </c>
      <c r="J584" s="336">
        <f t="shared" si="25"/>
        <v>17686</v>
      </c>
      <c r="K584" s="336">
        <f t="shared" si="27"/>
        <v>12731</v>
      </c>
      <c r="L584" s="336">
        <f t="shared" si="28"/>
        <v>7652</v>
      </c>
      <c r="M584" s="336">
        <f t="shared" si="29"/>
        <v>4583</v>
      </c>
      <c r="Q584" s="411"/>
    </row>
    <row r="585" spans="1:17" x14ac:dyDescent="0.2">
      <c r="A585" s="337">
        <v>585</v>
      </c>
      <c r="B585" s="334">
        <v>25.42</v>
      </c>
      <c r="C585" s="334">
        <v>63.55</v>
      </c>
      <c r="D585" s="334">
        <v>31.62</v>
      </c>
      <c r="E585" s="335">
        <f>'soust.uk.JMK př.č.2'!$M$58+'soust.uk.JMK př.č.2'!$N$58</f>
        <v>30098</v>
      </c>
      <c r="F585" s="335">
        <f>'soust.uk.JMK př.č.2'!$O$58+'soust.uk.JMK př.č.2'!$P$58</f>
        <v>18571</v>
      </c>
      <c r="G585" s="335">
        <f>'soust.uk.JMK př.č.2'!$L$58</f>
        <v>372</v>
      </c>
      <c r="H585" s="336">
        <f t="shared" si="24"/>
        <v>29280</v>
      </c>
      <c r="I585" s="336">
        <f t="shared" si="26"/>
        <v>21256</v>
      </c>
      <c r="J585" s="336">
        <f t="shared" si="25"/>
        <v>17686</v>
      </c>
      <c r="K585" s="336">
        <f t="shared" si="27"/>
        <v>12731</v>
      </c>
      <c r="L585" s="336">
        <f t="shared" si="28"/>
        <v>7652</v>
      </c>
      <c r="M585" s="336">
        <f t="shared" si="29"/>
        <v>4583</v>
      </c>
      <c r="Q585" s="411"/>
    </row>
    <row r="586" spans="1:17" x14ac:dyDescent="0.2">
      <c r="A586" s="337">
        <v>586</v>
      </c>
      <c r="B586" s="334">
        <v>25.42</v>
      </c>
      <c r="C586" s="334">
        <v>63.56</v>
      </c>
      <c r="D586" s="334">
        <v>31.62</v>
      </c>
      <c r="E586" s="335">
        <f>'soust.uk.JMK př.č.2'!$M$58+'soust.uk.JMK př.č.2'!$N$58</f>
        <v>30098</v>
      </c>
      <c r="F586" s="335">
        <f>'soust.uk.JMK př.č.2'!$O$58+'soust.uk.JMK př.č.2'!$P$58</f>
        <v>18571</v>
      </c>
      <c r="G586" s="335">
        <f>'soust.uk.JMK př.č.2'!$L$58</f>
        <v>372</v>
      </c>
      <c r="H586" s="336">
        <f t="shared" si="24"/>
        <v>29280</v>
      </c>
      <c r="I586" s="336">
        <f t="shared" si="26"/>
        <v>21256</v>
      </c>
      <c r="J586" s="336">
        <f t="shared" si="25"/>
        <v>17685</v>
      </c>
      <c r="K586" s="336">
        <f t="shared" si="27"/>
        <v>12730</v>
      </c>
      <c r="L586" s="336">
        <f t="shared" si="28"/>
        <v>7652</v>
      </c>
      <c r="M586" s="336">
        <f t="shared" si="29"/>
        <v>4583</v>
      </c>
      <c r="Q586" s="411"/>
    </row>
    <row r="587" spans="1:17" x14ac:dyDescent="0.2">
      <c r="A587" s="337">
        <v>587</v>
      </c>
      <c r="B587" s="334">
        <v>25.43</v>
      </c>
      <c r="C587" s="334">
        <v>63.56</v>
      </c>
      <c r="D587" s="334">
        <v>31.62</v>
      </c>
      <c r="E587" s="335">
        <f>'soust.uk.JMK př.č.2'!$M$58+'soust.uk.JMK př.č.2'!$N$58</f>
        <v>30098</v>
      </c>
      <c r="F587" s="335">
        <f>'soust.uk.JMK př.č.2'!$O$58+'soust.uk.JMK př.č.2'!$P$58</f>
        <v>18571</v>
      </c>
      <c r="G587" s="335">
        <f>'soust.uk.JMK př.č.2'!$L$58</f>
        <v>372</v>
      </c>
      <c r="H587" s="336">
        <f t="shared" si="24"/>
        <v>29273</v>
      </c>
      <c r="I587" s="336">
        <f t="shared" si="26"/>
        <v>21251</v>
      </c>
      <c r="J587" s="336">
        <f t="shared" si="25"/>
        <v>17685</v>
      </c>
      <c r="K587" s="336">
        <f t="shared" si="27"/>
        <v>12730</v>
      </c>
      <c r="L587" s="336">
        <f t="shared" si="28"/>
        <v>7650</v>
      </c>
      <c r="M587" s="336">
        <f t="shared" si="29"/>
        <v>4583</v>
      </c>
      <c r="Q587" s="411"/>
    </row>
    <row r="588" spans="1:17" x14ac:dyDescent="0.2">
      <c r="A588" s="337">
        <v>588</v>
      </c>
      <c r="B588" s="334">
        <v>25.43</v>
      </c>
      <c r="C588" s="334">
        <v>63.57</v>
      </c>
      <c r="D588" s="334">
        <v>31.62</v>
      </c>
      <c r="E588" s="335">
        <f>'soust.uk.JMK př.č.2'!$M$58+'soust.uk.JMK př.č.2'!$N$58</f>
        <v>30098</v>
      </c>
      <c r="F588" s="335">
        <f>'soust.uk.JMK př.č.2'!$O$58+'soust.uk.JMK př.č.2'!$P$58</f>
        <v>18571</v>
      </c>
      <c r="G588" s="335">
        <f>'soust.uk.JMK př.č.2'!$L$58</f>
        <v>372</v>
      </c>
      <c r="H588" s="336">
        <f t="shared" si="24"/>
        <v>29273</v>
      </c>
      <c r="I588" s="336">
        <f t="shared" si="26"/>
        <v>21251</v>
      </c>
      <c r="J588" s="336">
        <f t="shared" si="25"/>
        <v>17683</v>
      </c>
      <c r="K588" s="336">
        <f t="shared" si="27"/>
        <v>12729</v>
      </c>
      <c r="L588" s="336">
        <f t="shared" si="28"/>
        <v>7650</v>
      </c>
      <c r="M588" s="336">
        <f t="shared" si="29"/>
        <v>4582</v>
      </c>
      <c r="Q588" s="411"/>
    </row>
    <row r="589" spans="1:17" x14ac:dyDescent="0.2">
      <c r="A589" s="337">
        <v>589</v>
      </c>
      <c r="B589" s="334">
        <v>25.43</v>
      </c>
      <c r="C589" s="334">
        <v>63.57</v>
      </c>
      <c r="D589" s="334">
        <v>31.62</v>
      </c>
      <c r="E589" s="335">
        <f>'soust.uk.JMK př.č.2'!$M$58+'soust.uk.JMK př.č.2'!$N$58</f>
        <v>30098</v>
      </c>
      <c r="F589" s="335">
        <f>'soust.uk.JMK př.č.2'!$O$58+'soust.uk.JMK př.č.2'!$P$58</f>
        <v>18571</v>
      </c>
      <c r="G589" s="335">
        <f>'soust.uk.JMK př.č.2'!$L$58</f>
        <v>372</v>
      </c>
      <c r="H589" s="336">
        <f t="shared" si="24"/>
        <v>29273</v>
      </c>
      <c r="I589" s="336">
        <f t="shared" si="26"/>
        <v>21251</v>
      </c>
      <c r="J589" s="336">
        <f t="shared" si="25"/>
        <v>17683</v>
      </c>
      <c r="K589" s="336">
        <f t="shared" si="27"/>
        <v>12729</v>
      </c>
      <c r="L589" s="336">
        <f t="shared" si="28"/>
        <v>7650</v>
      </c>
      <c r="M589" s="336">
        <f t="shared" si="29"/>
        <v>4582</v>
      </c>
      <c r="Q589" s="411"/>
    </row>
    <row r="590" spans="1:17" x14ac:dyDescent="0.2">
      <c r="A590" s="337">
        <v>590</v>
      </c>
      <c r="B590" s="334">
        <v>25.43</v>
      </c>
      <c r="C590" s="334">
        <v>63.58</v>
      </c>
      <c r="D590" s="334">
        <v>31.62</v>
      </c>
      <c r="E590" s="335">
        <f>'soust.uk.JMK př.č.2'!$M$58+'soust.uk.JMK př.č.2'!$N$58</f>
        <v>30098</v>
      </c>
      <c r="F590" s="335">
        <f>'soust.uk.JMK př.č.2'!$O$58+'soust.uk.JMK př.č.2'!$P$58</f>
        <v>18571</v>
      </c>
      <c r="G590" s="335">
        <f>'soust.uk.JMK př.č.2'!$L$58</f>
        <v>372</v>
      </c>
      <c r="H590" s="336">
        <f t="shared" si="24"/>
        <v>29273</v>
      </c>
      <c r="I590" s="336">
        <f t="shared" si="26"/>
        <v>21251</v>
      </c>
      <c r="J590" s="336">
        <f t="shared" si="25"/>
        <v>17682</v>
      </c>
      <c r="K590" s="336">
        <f t="shared" si="27"/>
        <v>12728</v>
      </c>
      <c r="L590" s="336">
        <f t="shared" si="28"/>
        <v>7650</v>
      </c>
      <c r="M590" s="336">
        <f t="shared" si="29"/>
        <v>4582</v>
      </c>
      <c r="Q590" s="411"/>
    </row>
    <row r="591" spans="1:17" x14ac:dyDescent="0.2">
      <c r="A591" s="337">
        <v>591</v>
      </c>
      <c r="B591" s="334">
        <v>25.43</v>
      </c>
      <c r="C591" s="334">
        <v>63.58</v>
      </c>
      <c r="D591" s="334">
        <v>31.62</v>
      </c>
      <c r="E591" s="335">
        <f>'soust.uk.JMK př.č.2'!$M$58+'soust.uk.JMK př.č.2'!$N$58</f>
        <v>30098</v>
      </c>
      <c r="F591" s="335">
        <f>'soust.uk.JMK př.č.2'!$O$58+'soust.uk.JMK př.č.2'!$P$58</f>
        <v>18571</v>
      </c>
      <c r="G591" s="335">
        <f>'soust.uk.JMK př.č.2'!$L$58</f>
        <v>372</v>
      </c>
      <c r="H591" s="336">
        <f t="shared" si="24"/>
        <v>29273</v>
      </c>
      <c r="I591" s="336">
        <f t="shared" si="26"/>
        <v>21251</v>
      </c>
      <c r="J591" s="336">
        <f t="shared" si="25"/>
        <v>17682</v>
      </c>
      <c r="K591" s="336">
        <f t="shared" si="27"/>
        <v>12728</v>
      </c>
      <c r="L591" s="336">
        <f t="shared" si="28"/>
        <v>7650</v>
      </c>
      <c r="M591" s="336">
        <f t="shared" si="29"/>
        <v>4582</v>
      </c>
      <c r="Q591" s="411"/>
    </row>
    <row r="592" spans="1:17" x14ac:dyDescent="0.2">
      <c r="A592" s="337">
        <v>592</v>
      </c>
      <c r="B592" s="334">
        <v>25.43</v>
      </c>
      <c r="C592" s="334">
        <v>63.58</v>
      </c>
      <c r="D592" s="334">
        <v>31.62</v>
      </c>
      <c r="E592" s="335">
        <f>'soust.uk.JMK př.č.2'!$M$58+'soust.uk.JMK př.č.2'!$N$58</f>
        <v>30098</v>
      </c>
      <c r="F592" s="335">
        <f>'soust.uk.JMK př.č.2'!$O$58+'soust.uk.JMK př.č.2'!$P$58</f>
        <v>18571</v>
      </c>
      <c r="G592" s="335">
        <f>'soust.uk.JMK př.č.2'!$L$58</f>
        <v>372</v>
      </c>
      <c r="H592" s="336">
        <f t="shared" si="24"/>
        <v>29273</v>
      </c>
      <c r="I592" s="336">
        <f t="shared" si="26"/>
        <v>21251</v>
      </c>
      <c r="J592" s="336">
        <f t="shared" si="25"/>
        <v>17682</v>
      </c>
      <c r="K592" s="336">
        <f t="shared" si="27"/>
        <v>12728</v>
      </c>
      <c r="L592" s="336">
        <f t="shared" si="28"/>
        <v>7650</v>
      </c>
      <c r="M592" s="336">
        <f t="shared" si="29"/>
        <v>4582</v>
      </c>
      <c r="Q592" s="411"/>
    </row>
    <row r="593" spans="1:17" x14ac:dyDescent="0.2">
      <c r="A593" s="337">
        <v>593</v>
      </c>
      <c r="B593" s="334">
        <v>25.44</v>
      </c>
      <c r="C593" s="334">
        <v>63.59</v>
      </c>
      <c r="D593" s="334">
        <v>31.62</v>
      </c>
      <c r="E593" s="335">
        <f>'soust.uk.JMK př.č.2'!$M$58+'soust.uk.JMK př.č.2'!$N$58</f>
        <v>30098</v>
      </c>
      <c r="F593" s="335">
        <f>'soust.uk.JMK př.č.2'!$O$58+'soust.uk.JMK př.č.2'!$P$58</f>
        <v>18571</v>
      </c>
      <c r="G593" s="335">
        <f>'soust.uk.JMK př.č.2'!$L$58</f>
        <v>372</v>
      </c>
      <c r="H593" s="336">
        <f t="shared" si="24"/>
        <v>29265</v>
      </c>
      <c r="I593" s="336">
        <f t="shared" si="26"/>
        <v>21245</v>
      </c>
      <c r="J593" s="336">
        <f t="shared" si="25"/>
        <v>17682</v>
      </c>
      <c r="K593" s="336">
        <f t="shared" si="27"/>
        <v>12728</v>
      </c>
      <c r="L593" s="336">
        <f t="shared" si="28"/>
        <v>7648</v>
      </c>
      <c r="M593" s="336">
        <f t="shared" si="29"/>
        <v>4582</v>
      </c>
      <c r="Q593" s="411"/>
    </row>
    <row r="594" spans="1:17" x14ac:dyDescent="0.2">
      <c r="A594" s="337">
        <v>594</v>
      </c>
      <c r="B594" s="334">
        <v>25.44</v>
      </c>
      <c r="C594" s="334">
        <v>63.59</v>
      </c>
      <c r="D594" s="334">
        <v>31.62</v>
      </c>
      <c r="E594" s="335">
        <f>'soust.uk.JMK př.č.2'!$M$58+'soust.uk.JMK př.č.2'!$N$58</f>
        <v>30098</v>
      </c>
      <c r="F594" s="335">
        <f>'soust.uk.JMK př.č.2'!$O$58+'soust.uk.JMK př.č.2'!$P$58</f>
        <v>18571</v>
      </c>
      <c r="G594" s="335">
        <f>'soust.uk.JMK př.č.2'!$L$58</f>
        <v>372</v>
      </c>
      <c r="H594" s="336">
        <f t="shared" si="24"/>
        <v>29265</v>
      </c>
      <c r="I594" s="336">
        <f t="shared" si="26"/>
        <v>21245</v>
      </c>
      <c r="J594" s="336">
        <f t="shared" si="25"/>
        <v>17682</v>
      </c>
      <c r="K594" s="336">
        <f t="shared" si="27"/>
        <v>12728</v>
      </c>
      <c r="L594" s="336">
        <f t="shared" si="28"/>
        <v>7648</v>
      </c>
      <c r="M594" s="336">
        <f t="shared" si="29"/>
        <v>4582</v>
      </c>
      <c r="Q594" s="411"/>
    </row>
    <row r="595" spans="1:17" x14ac:dyDescent="0.2">
      <c r="A595" s="337">
        <v>595</v>
      </c>
      <c r="B595" s="334">
        <v>25.44</v>
      </c>
      <c r="C595" s="334">
        <v>63.6</v>
      </c>
      <c r="D595" s="334">
        <v>31.62</v>
      </c>
      <c r="E595" s="335">
        <f>'soust.uk.JMK př.č.2'!$M$58+'soust.uk.JMK př.č.2'!$N$58</f>
        <v>30098</v>
      </c>
      <c r="F595" s="335">
        <f>'soust.uk.JMK př.č.2'!$O$58+'soust.uk.JMK př.č.2'!$P$58</f>
        <v>18571</v>
      </c>
      <c r="G595" s="335">
        <f>'soust.uk.JMK př.č.2'!$L$58</f>
        <v>372</v>
      </c>
      <c r="H595" s="336">
        <f t="shared" si="24"/>
        <v>29265</v>
      </c>
      <c r="I595" s="336">
        <f t="shared" si="26"/>
        <v>21245</v>
      </c>
      <c r="J595" s="336">
        <f t="shared" si="25"/>
        <v>17681</v>
      </c>
      <c r="K595" s="336">
        <f t="shared" si="27"/>
        <v>12727</v>
      </c>
      <c r="L595" s="336">
        <f t="shared" si="28"/>
        <v>7648</v>
      </c>
      <c r="M595" s="336">
        <f t="shared" si="29"/>
        <v>4582</v>
      </c>
      <c r="Q595" s="411"/>
    </row>
    <row r="596" spans="1:17" x14ac:dyDescent="0.2">
      <c r="A596" s="337">
        <v>596</v>
      </c>
      <c r="B596" s="334">
        <v>25.44</v>
      </c>
      <c r="C596" s="334">
        <v>63.6</v>
      </c>
      <c r="D596" s="334">
        <v>31.62</v>
      </c>
      <c r="E596" s="335">
        <f>'soust.uk.JMK př.č.2'!$M$58+'soust.uk.JMK př.č.2'!$N$58</f>
        <v>30098</v>
      </c>
      <c r="F596" s="335">
        <f>'soust.uk.JMK př.č.2'!$O$58+'soust.uk.JMK př.č.2'!$P$58</f>
        <v>18571</v>
      </c>
      <c r="G596" s="335">
        <f>'soust.uk.JMK př.č.2'!$L$58</f>
        <v>372</v>
      </c>
      <c r="H596" s="336">
        <f t="shared" si="24"/>
        <v>29265</v>
      </c>
      <c r="I596" s="336">
        <f t="shared" si="26"/>
        <v>21245</v>
      </c>
      <c r="J596" s="336">
        <f t="shared" si="25"/>
        <v>17681</v>
      </c>
      <c r="K596" s="336">
        <f t="shared" si="27"/>
        <v>12727</v>
      </c>
      <c r="L596" s="336">
        <f t="shared" si="28"/>
        <v>7648</v>
      </c>
      <c r="M596" s="336">
        <f t="shared" si="29"/>
        <v>4582</v>
      </c>
      <c r="Q596" s="411"/>
    </row>
    <row r="597" spans="1:17" x14ac:dyDescent="0.2">
      <c r="A597" s="337">
        <v>597</v>
      </c>
      <c r="B597" s="334">
        <v>25.44</v>
      </c>
      <c r="C597" s="334">
        <v>63.6</v>
      </c>
      <c r="D597" s="334">
        <v>31.62</v>
      </c>
      <c r="E597" s="335">
        <f>'soust.uk.JMK př.č.2'!$M$58+'soust.uk.JMK př.č.2'!$N$58</f>
        <v>30098</v>
      </c>
      <c r="F597" s="335">
        <f>'soust.uk.JMK př.č.2'!$O$58+'soust.uk.JMK př.č.2'!$P$58</f>
        <v>18571</v>
      </c>
      <c r="G597" s="335">
        <f>'soust.uk.JMK př.č.2'!$L$58</f>
        <v>372</v>
      </c>
      <c r="H597" s="336">
        <f t="shared" si="24"/>
        <v>29265</v>
      </c>
      <c r="I597" s="336">
        <f t="shared" si="26"/>
        <v>21245</v>
      </c>
      <c r="J597" s="336">
        <f t="shared" si="25"/>
        <v>17681</v>
      </c>
      <c r="K597" s="336">
        <f t="shared" si="27"/>
        <v>12727</v>
      </c>
      <c r="L597" s="336">
        <f t="shared" si="28"/>
        <v>7648</v>
      </c>
      <c r="M597" s="336">
        <f t="shared" si="29"/>
        <v>4582</v>
      </c>
      <c r="Q597" s="411"/>
    </row>
    <row r="598" spans="1:17" x14ac:dyDescent="0.2">
      <c r="A598" s="337">
        <v>598</v>
      </c>
      <c r="B598" s="334">
        <v>25.44</v>
      </c>
      <c r="C598" s="334">
        <v>63.61</v>
      </c>
      <c r="D598" s="334">
        <v>31.62</v>
      </c>
      <c r="E598" s="335">
        <f>'soust.uk.JMK př.č.2'!$M$58+'soust.uk.JMK př.č.2'!$N$58</f>
        <v>30098</v>
      </c>
      <c r="F598" s="335">
        <f>'soust.uk.JMK př.č.2'!$O$58+'soust.uk.JMK př.č.2'!$P$58</f>
        <v>18571</v>
      </c>
      <c r="G598" s="335">
        <f>'soust.uk.JMK př.č.2'!$L$58</f>
        <v>372</v>
      </c>
      <c r="H598" s="336">
        <f t="shared" si="24"/>
        <v>29265</v>
      </c>
      <c r="I598" s="336">
        <f t="shared" si="26"/>
        <v>21245</v>
      </c>
      <c r="J598" s="336">
        <f t="shared" si="25"/>
        <v>17679</v>
      </c>
      <c r="K598" s="336">
        <f t="shared" si="27"/>
        <v>12726</v>
      </c>
      <c r="L598" s="336">
        <f t="shared" si="28"/>
        <v>7648</v>
      </c>
      <c r="M598" s="336">
        <f t="shared" si="29"/>
        <v>4581</v>
      </c>
      <c r="Q598" s="411"/>
    </row>
    <row r="599" spans="1:17" x14ac:dyDescent="0.2">
      <c r="A599" s="337">
        <v>599</v>
      </c>
      <c r="B599" s="334">
        <v>25.45</v>
      </c>
      <c r="C599" s="334">
        <v>63.61</v>
      </c>
      <c r="D599" s="334">
        <v>31.62</v>
      </c>
      <c r="E599" s="335">
        <f>'soust.uk.JMK př.č.2'!$M$58+'soust.uk.JMK př.č.2'!$N$58</f>
        <v>30098</v>
      </c>
      <c r="F599" s="335">
        <f>'soust.uk.JMK př.č.2'!$O$58+'soust.uk.JMK př.č.2'!$P$58</f>
        <v>18571</v>
      </c>
      <c r="G599" s="335">
        <f>'soust.uk.JMK př.č.2'!$L$58</f>
        <v>372</v>
      </c>
      <c r="H599" s="336">
        <f t="shared" si="24"/>
        <v>29257</v>
      </c>
      <c r="I599" s="336">
        <f t="shared" si="26"/>
        <v>21239</v>
      </c>
      <c r="J599" s="336">
        <f t="shared" si="25"/>
        <v>17679</v>
      </c>
      <c r="K599" s="336">
        <f t="shared" si="27"/>
        <v>12726</v>
      </c>
      <c r="L599" s="336">
        <f t="shared" si="28"/>
        <v>7646</v>
      </c>
      <c r="M599" s="336">
        <f t="shared" si="29"/>
        <v>4581</v>
      </c>
      <c r="Q599" s="411"/>
    </row>
    <row r="600" spans="1:17" x14ac:dyDescent="0.2">
      <c r="A600" s="337">
        <v>600</v>
      </c>
      <c r="B600" s="334">
        <v>25.45</v>
      </c>
      <c r="C600" s="334">
        <v>63.62</v>
      </c>
      <c r="D600" s="334">
        <v>31.62</v>
      </c>
      <c r="E600" s="335">
        <f>'soust.uk.JMK př.č.2'!$M$58+'soust.uk.JMK př.č.2'!$N$58</f>
        <v>30098</v>
      </c>
      <c r="F600" s="335">
        <f>'soust.uk.JMK př.č.2'!$O$58+'soust.uk.JMK př.č.2'!$P$58</f>
        <v>18571</v>
      </c>
      <c r="G600" s="335">
        <f>'soust.uk.JMK př.č.2'!$L$58</f>
        <v>372</v>
      </c>
      <c r="H600" s="336">
        <f t="shared" si="24"/>
        <v>29257</v>
      </c>
      <c r="I600" s="336">
        <f t="shared" si="26"/>
        <v>21239</v>
      </c>
      <c r="J600" s="336">
        <f t="shared" si="25"/>
        <v>17678</v>
      </c>
      <c r="K600" s="336">
        <f t="shared" si="27"/>
        <v>12725</v>
      </c>
      <c r="L600" s="336">
        <f t="shared" si="28"/>
        <v>7646</v>
      </c>
      <c r="M600" s="336">
        <f t="shared" si="29"/>
        <v>4581</v>
      </c>
      <c r="Q600" s="411"/>
    </row>
    <row r="601" spans="1:17" x14ac:dyDescent="0.2">
      <c r="A601" s="337">
        <v>601</v>
      </c>
      <c r="B601" s="334">
        <v>25.45</v>
      </c>
      <c r="C601" s="334">
        <v>63.62</v>
      </c>
      <c r="D601" s="334">
        <v>31.62</v>
      </c>
      <c r="E601" s="335">
        <f>'soust.uk.JMK př.č.2'!$M$58+'soust.uk.JMK př.č.2'!$N$58</f>
        <v>30098</v>
      </c>
      <c r="F601" s="335">
        <f>'soust.uk.JMK př.č.2'!$O$58+'soust.uk.JMK př.č.2'!$P$58</f>
        <v>18571</v>
      </c>
      <c r="G601" s="335">
        <f>'soust.uk.JMK př.č.2'!$L$58</f>
        <v>372</v>
      </c>
      <c r="H601" s="336">
        <f t="shared" si="24"/>
        <v>29257</v>
      </c>
      <c r="I601" s="336">
        <f t="shared" si="26"/>
        <v>21239</v>
      </c>
      <c r="J601" s="336">
        <f t="shared" si="25"/>
        <v>17678</v>
      </c>
      <c r="K601" s="336">
        <f t="shared" si="27"/>
        <v>12725</v>
      </c>
      <c r="L601" s="336">
        <f t="shared" si="28"/>
        <v>7646</v>
      </c>
      <c r="M601" s="336">
        <f t="shared" si="29"/>
        <v>4581</v>
      </c>
      <c r="Q601" s="411"/>
    </row>
    <row r="602" spans="1:17" x14ac:dyDescent="0.2">
      <c r="A602" s="337">
        <v>602</v>
      </c>
      <c r="B602" s="334">
        <v>25.45</v>
      </c>
      <c r="C602" s="334">
        <v>63.63</v>
      </c>
      <c r="D602" s="334">
        <v>31.62</v>
      </c>
      <c r="E602" s="335">
        <f>'soust.uk.JMK př.č.2'!$M$58+'soust.uk.JMK př.č.2'!$N$58</f>
        <v>30098</v>
      </c>
      <c r="F602" s="335">
        <f>'soust.uk.JMK př.č.2'!$O$58+'soust.uk.JMK př.č.2'!$P$58</f>
        <v>18571</v>
      </c>
      <c r="G602" s="335">
        <f>'soust.uk.JMK př.č.2'!$L$58</f>
        <v>372</v>
      </c>
      <c r="H602" s="336">
        <f t="shared" si="24"/>
        <v>29257</v>
      </c>
      <c r="I602" s="336">
        <f t="shared" si="26"/>
        <v>21239</v>
      </c>
      <c r="J602" s="336">
        <f t="shared" si="25"/>
        <v>17677</v>
      </c>
      <c r="K602" s="336">
        <f t="shared" si="27"/>
        <v>12724</v>
      </c>
      <c r="L602" s="336">
        <f t="shared" si="28"/>
        <v>7646</v>
      </c>
      <c r="M602" s="336">
        <f t="shared" si="29"/>
        <v>4581</v>
      </c>
      <c r="Q602" s="411"/>
    </row>
    <row r="603" spans="1:17" x14ac:dyDescent="0.2">
      <c r="A603" s="337">
        <v>603</v>
      </c>
      <c r="B603" s="334">
        <v>25.45</v>
      </c>
      <c r="C603" s="334">
        <v>63.63</v>
      </c>
      <c r="D603" s="334">
        <v>31.62</v>
      </c>
      <c r="E603" s="335">
        <f>'soust.uk.JMK př.č.2'!$M$58+'soust.uk.JMK př.č.2'!$N$58</f>
        <v>30098</v>
      </c>
      <c r="F603" s="335">
        <f>'soust.uk.JMK př.č.2'!$O$58+'soust.uk.JMK př.č.2'!$P$58</f>
        <v>18571</v>
      </c>
      <c r="G603" s="335">
        <f>'soust.uk.JMK př.č.2'!$L$58</f>
        <v>372</v>
      </c>
      <c r="H603" s="336">
        <f t="shared" si="24"/>
        <v>29257</v>
      </c>
      <c r="I603" s="336">
        <f t="shared" si="26"/>
        <v>21239</v>
      </c>
      <c r="J603" s="336">
        <f t="shared" si="25"/>
        <v>17677</v>
      </c>
      <c r="K603" s="336">
        <f t="shared" si="27"/>
        <v>12724</v>
      </c>
      <c r="L603" s="336">
        <f t="shared" si="28"/>
        <v>7646</v>
      </c>
      <c r="M603" s="336">
        <f t="shared" si="29"/>
        <v>4581</v>
      </c>
      <c r="Q603" s="411"/>
    </row>
    <row r="604" spans="1:17" x14ac:dyDescent="0.2">
      <c r="A604" s="337">
        <v>604</v>
      </c>
      <c r="B604" s="334">
        <v>25.45</v>
      </c>
      <c r="C604" s="334">
        <v>63.63</v>
      </c>
      <c r="D604" s="334">
        <v>31.62</v>
      </c>
      <c r="E604" s="335">
        <f>'soust.uk.JMK př.č.2'!$M$58+'soust.uk.JMK př.č.2'!$N$58</f>
        <v>30098</v>
      </c>
      <c r="F604" s="335">
        <f>'soust.uk.JMK př.č.2'!$O$58+'soust.uk.JMK př.č.2'!$P$58</f>
        <v>18571</v>
      </c>
      <c r="G604" s="335">
        <f>'soust.uk.JMK př.č.2'!$L$58</f>
        <v>372</v>
      </c>
      <c r="H604" s="336">
        <f t="shared" si="24"/>
        <v>29257</v>
      </c>
      <c r="I604" s="336">
        <f t="shared" si="26"/>
        <v>21239</v>
      </c>
      <c r="J604" s="336">
        <f t="shared" si="25"/>
        <v>17677</v>
      </c>
      <c r="K604" s="336">
        <f t="shared" si="27"/>
        <v>12724</v>
      </c>
      <c r="L604" s="336">
        <f t="shared" si="28"/>
        <v>7646</v>
      </c>
      <c r="M604" s="336">
        <f t="shared" si="29"/>
        <v>4581</v>
      </c>
      <c r="Q604" s="411"/>
    </row>
    <row r="605" spans="1:17" x14ac:dyDescent="0.2">
      <c r="A605" s="337">
        <v>605</v>
      </c>
      <c r="B605" s="334">
        <v>25.46</v>
      </c>
      <c r="C605" s="334">
        <v>63.64</v>
      </c>
      <c r="D605" s="334">
        <v>31.62</v>
      </c>
      <c r="E605" s="335">
        <f>'soust.uk.JMK př.č.2'!$M$58+'soust.uk.JMK př.č.2'!$N$58</f>
        <v>30098</v>
      </c>
      <c r="F605" s="335">
        <f>'soust.uk.JMK př.č.2'!$O$58+'soust.uk.JMK př.č.2'!$P$58</f>
        <v>18571</v>
      </c>
      <c r="G605" s="335">
        <f>'soust.uk.JMK př.č.2'!$L$58</f>
        <v>372</v>
      </c>
      <c r="H605" s="336">
        <f t="shared" si="24"/>
        <v>29250</v>
      </c>
      <c r="I605" s="336">
        <f t="shared" si="26"/>
        <v>21234</v>
      </c>
      <c r="J605" s="336">
        <f t="shared" si="25"/>
        <v>17675</v>
      </c>
      <c r="K605" s="336">
        <f t="shared" si="27"/>
        <v>12723</v>
      </c>
      <c r="L605" s="336">
        <f t="shared" si="28"/>
        <v>7644</v>
      </c>
      <c r="M605" s="336">
        <f t="shared" si="29"/>
        <v>4580</v>
      </c>
      <c r="Q605" s="411"/>
    </row>
    <row r="606" spans="1:17" x14ac:dyDescent="0.2">
      <c r="A606" s="337">
        <v>606</v>
      </c>
      <c r="B606" s="334">
        <v>25.46</v>
      </c>
      <c r="C606" s="334">
        <v>63.64</v>
      </c>
      <c r="D606" s="334">
        <v>31.62</v>
      </c>
      <c r="E606" s="335">
        <f>'soust.uk.JMK př.č.2'!$M$58+'soust.uk.JMK př.č.2'!$N$58</f>
        <v>30098</v>
      </c>
      <c r="F606" s="335">
        <f>'soust.uk.JMK př.č.2'!$O$58+'soust.uk.JMK př.č.2'!$P$58</f>
        <v>18571</v>
      </c>
      <c r="G606" s="335">
        <f>'soust.uk.JMK př.č.2'!$L$58</f>
        <v>372</v>
      </c>
      <c r="H606" s="336">
        <f t="shared" si="24"/>
        <v>29250</v>
      </c>
      <c r="I606" s="336">
        <f t="shared" si="26"/>
        <v>21234</v>
      </c>
      <c r="J606" s="336">
        <f t="shared" si="25"/>
        <v>17675</v>
      </c>
      <c r="K606" s="336">
        <f t="shared" si="27"/>
        <v>12723</v>
      </c>
      <c r="L606" s="336">
        <f t="shared" si="28"/>
        <v>7644</v>
      </c>
      <c r="M606" s="336">
        <f t="shared" si="29"/>
        <v>4580</v>
      </c>
      <c r="Q606" s="411"/>
    </row>
    <row r="607" spans="1:17" x14ac:dyDescent="0.2">
      <c r="A607" s="337">
        <v>607</v>
      </c>
      <c r="B607" s="334">
        <v>25.46</v>
      </c>
      <c r="C607" s="334">
        <v>63.65</v>
      </c>
      <c r="D607" s="334">
        <v>31.62</v>
      </c>
      <c r="E607" s="335">
        <f>'soust.uk.JMK př.č.2'!$M$58+'soust.uk.JMK př.č.2'!$N$58</f>
        <v>30098</v>
      </c>
      <c r="F607" s="335">
        <f>'soust.uk.JMK př.č.2'!$O$58+'soust.uk.JMK př.č.2'!$P$58</f>
        <v>18571</v>
      </c>
      <c r="G607" s="335">
        <f>'soust.uk.JMK př.č.2'!$L$58</f>
        <v>372</v>
      </c>
      <c r="H607" s="336">
        <f t="shared" si="24"/>
        <v>29250</v>
      </c>
      <c r="I607" s="336">
        <f t="shared" si="26"/>
        <v>21234</v>
      </c>
      <c r="J607" s="336">
        <f t="shared" si="25"/>
        <v>17674</v>
      </c>
      <c r="K607" s="336">
        <f t="shared" si="27"/>
        <v>12722</v>
      </c>
      <c r="L607" s="336">
        <f t="shared" si="28"/>
        <v>7644</v>
      </c>
      <c r="M607" s="336">
        <f t="shared" si="29"/>
        <v>4580</v>
      </c>
      <c r="Q607" s="411"/>
    </row>
    <row r="608" spans="1:17" x14ac:dyDescent="0.2">
      <c r="A608" s="337">
        <v>608</v>
      </c>
      <c r="B608" s="334">
        <v>25.46</v>
      </c>
      <c r="C608" s="334">
        <v>63.65</v>
      </c>
      <c r="D608" s="334">
        <v>31.62</v>
      </c>
      <c r="E608" s="335">
        <f>'soust.uk.JMK př.č.2'!$M$58+'soust.uk.JMK př.č.2'!$N$58</f>
        <v>30098</v>
      </c>
      <c r="F608" s="335">
        <f>'soust.uk.JMK př.č.2'!$O$58+'soust.uk.JMK př.č.2'!$P$58</f>
        <v>18571</v>
      </c>
      <c r="G608" s="335">
        <f>'soust.uk.JMK př.č.2'!$L$58</f>
        <v>372</v>
      </c>
      <c r="H608" s="336">
        <f t="shared" si="24"/>
        <v>29250</v>
      </c>
      <c r="I608" s="336">
        <f t="shared" si="26"/>
        <v>21234</v>
      </c>
      <c r="J608" s="336">
        <f t="shared" si="25"/>
        <v>17674</v>
      </c>
      <c r="K608" s="336">
        <f t="shared" si="27"/>
        <v>12722</v>
      </c>
      <c r="L608" s="336">
        <f t="shared" si="28"/>
        <v>7644</v>
      </c>
      <c r="M608" s="336">
        <f t="shared" si="29"/>
        <v>4580</v>
      </c>
      <c r="Q608" s="411"/>
    </row>
    <row r="609" spans="1:17" x14ac:dyDescent="0.2">
      <c r="A609" s="337">
        <v>609</v>
      </c>
      <c r="B609" s="334">
        <v>25.46</v>
      </c>
      <c r="C609" s="334">
        <v>63.65</v>
      </c>
      <c r="D609" s="334">
        <v>31.62</v>
      </c>
      <c r="E609" s="335">
        <f>'soust.uk.JMK př.č.2'!$M$58+'soust.uk.JMK př.č.2'!$N$58</f>
        <v>30098</v>
      </c>
      <c r="F609" s="335">
        <f>'soust.uk.JMK př.č.2'!$O$58+'soust.uk.JMK př.č.2'!$P$58</f>
        <v>18571</v>
      </c>
      <c r="G609" s="335">
        <f>'soust.uk.JMK př.č.2'!$L$58</f>
        <v>372</v>
      </c>
      <c r="H609" s="336">
        <f t="shared" si="24"/>
        <v>29250</v>
      </c>
      <c r="I609" s="336">
        <f t="shared" si="26"/>
        <v>21234</v>
      </c>
      <c r="J609" s="336">
        <f t="shared" si="25"/>
        <v>17674</v>
      </c>
      <c r="K609" s="336">
        <f t="shared" si="27"/>
        <v>12722</v>
      </c>
      <c r="L609" s="336">
        <f t="shared" si="28"/>
        <v>7644</v>
      </c>
      <c r="M609" s="336">
        <f t="shared" si="29"/>
        <v>4580</v>
      </c>
      <c r="Q609" s="411"/>
    </row>
    <row r="610" spans="1:17" x14ac:dyDescent="0.2">
      <c r="A610" s="337">
        <v>610</v>
      </c>
      <c r="B610" s="334">
        <v>25.46</v>
      </c>
      <c r="C610" s="334">
        <v>63.66</v>
      </c>
      <c r="D610" s="334">
        <v>31.62</v>
      </c>
      <c r="E610" s="335">
        <f>'soust.uk.JMK př.č.2'!$M$58+'soust.uk.JMK př.č.2'!$N$58</f>
        <v>30098</v>
      </c>
      <c r="F610" s="335">
        <f>'soust.uk.JMK př.č.2'!$O$58+'soust.uk.JMK př.č.2'!$P$58</f>
        <v>18571</v>
      </c>
      <c r="G610" s="335">
        <f>'soust.uk.JMK př.č.2'!$L$58</f>
        <v>372</v>
      </c>
      <c r="H610" s="336">
        <f t="shared" si="24"/>
        <v>29250</v>
      </c>
      <c r="I610" s="336">
        <f t="shared" si="26"/>
        <v>21234</v>
      </c>
      <c r="J610" s="336">
        <f t="shared" si="25"/>
        <v>17673</v>
      </c>
      <c r="K610" s="336">
        <f t="shared" si="27"/>
        <v>12721</v>
      </c>
      <c r="L610" s="336">
        <f t="shared" si="28"/>
        <v>7644</v>
      </c>
      <c r="M610" s="336">
        <f t="shared" si="29"/>
        <v>4580</v>
      </c>
      <c r="Q610" s="411"/>
    </row>
    <row r="611" spans="1:17" x14ac:dyDescent="0.2">
      <c r="A611" s="337">
        <v>611</v>
      </c>
      <c r="B611" s="334">
        <v>25.47</v>
      </c>
      <c r="C611" s="334">
        <v>63.66</v>
      </c>
      <c r="D611" s="334">
        <v>31.62</v>
      </c>
      <c r="E611" s="335">
        <f>'soust.uk.JMK př.č.2'!$M$58+'soust.uk.JMK př.č.2'!$N$58</f>
        <v>30098</v>
      </c>
      <c r="F611" s="335">
        <f>'soust.uk.JMK př.č.2'!$O$58+'soust.uk.JMK př.č.2'!$P$58</f>
        <v>18571</v>
      </c>
      <c r="G611" s="335">
        <f>'soust.uk.JMK př.č.2'!$L$58</f>
        <v>372</v>
      </c>
      <c r="H611" s="336">
        <f t="shared" si="24"/>
        <v>29242</v>
      </c>
      <c r="I611" s="336">
        <f t="shared" si="26"/>
        <v>21228</v>
      </c>
      <c r="J611" s="336">
        <f t="shared" si="25"/>
        <v>17673</v>
      </c>
      <c r="K611" s="336">
        <f t="shared" si="27"/>
        <v>12721</v>
      </c>
      <c r="L611" s="336">
        <f t="shared" si="28"/>
        <v>7642</v>
      </c>
      <c r="M611" s="336">
        <f t="shared" si="29"/>
        <v>4580</v>
      </c>
      <c r="Q611" s="411"/>
    </row>
    <row r="612" spans="1:17" x14ac:dyDescent="0.2">
      <c r="A612" s="337">
        <v>612</v>
      </c>
      <c r="B612" s="334">
        <v>25.47</v>
      </c>
      <c r="C612" s="334">
        <v>63.67</v>
      </c>
      <c r="D612" s="334">
        <v>31.62</v>
      </c>
      <c r="E612" s="335">
        <f>'soust.uk.JMK př.č.2'!$M$58+'soust.uk.JMK př.č.2'!$N$58</f>
        <v>30098</v>
      </c>
      <c r="F612" s="335">
        <f>'soust.uk.JMK př.č.2'!$O$58+'soust.uk.JMK př.č.2'!$P$58</f>
        <v>18571</v>
      </c>
      <c r="G612" s="335">
        <f>'soust.uk.JMK př.č.2'!$L$58</f>
        <v>372</v>
      </c>
      <c r="H612" s="336">
        <f t="shared" si="24"/>
        <v>29242</v>
      </c>
      <c r="I612" s="336">
        <f t="shared" si="26"/>
        <v>21228</v>
      </c>
      <c r="J612" s="336">
        <f t="shared" si="25"/>
        <v>17671</v>
      </c>
      <c r="K612" s="336">
        <f t="shared" si="27"/>
        <v>12720</v>
      </c>
      <c r="L612" s="336">
        <f t="shared" si="28"/>
        <v>7642</v>
      </c>
      <c r="M612" s="336">
        <f t="shared" si="29"/>
        <v>4579</v>
      </c>
      <c r="Q612" s="411"/>
    </row>
    <row r="613" spans="1:17" x14ac:dyDescent="0.2">
      <c r="A613" s="337">
        <v>613</v>
      </c>
      <c r="B613" s="334">
        <v>25.47</v>
      </c>
      <c r="C613" s="334">
        <v>63.67</v>
      </c>
      <c r="D613" s="334">
        <v>31.62</v>
      </c>
      <c r="E613" s="335">
        <f>'soust.uk.JMK př.č.2'!$M$58+'soust.uk.JMK př.č.2'!$N$58</f>
        <v>30098</v>
      </c>
      <c r="F613" s="335">
        <f>'soust.uk.JMK př.č.2'!$O$58+'soust.uk.JMK př.č.2'!$P$58</f>
        <v>18571</v>
      </c>
      <c r="G613" s="335">
        <f>'soust.uk.JMK př.č.2'!$L$58</f>
        <v>372</v>
      </c>
      <c r="H613" s="336">
        <f t="shared" si="24"/>
        <v>29242</v>
      </c>
      <c r="I613" s="336">
        <f t="shared" si="26"/>
        <v>21228</v>
      </c>
      <c r="J613" s="336">
        <f t="shared" si="25"/>
        <v>17671</v>
      </c>
      <c r="K613" s="336">
        <f t="shared" si="27"/>
        <v>12720</v>
      </c>
      <c r="L613" s="336">
        <f t="shared" si="28"/>
        <v>7642</v>
      </c>
      <c r="M613" s="336">
        <f t="shared" si="29"/>
        <v>4579</v>
      </c>
      <c r="Q613" s="411"/>
    </row>
    <row r="614" spans="1:17" x14ac:dyDescent="0.2">
      <c r="A614" s="337">
        <v>614</v>
      </c>
      <c r="B614" s="334">
        <v>25.47</v>
      </c>
      <c r="C614" s="334">
        <v>63.67</v>
      </c>
      <c r="D614" s="334">
        <v>31.62</v>
      </c>
      <c r="E614" s="335">
        <f>'soust.uk.JMK př.č.2'!$M$58+'soust.uk.JMK př.č.2'!$N$58</f>
        <v>30098</v>
      </c>
      <c r="F614" s="335">
        <f>'soust.uk.JMK př.č.2'!$O$58+'soust.uk.JMK př.č.2'!$P$58</f>
        <v>18571</v>
      </c>
      <c r="G614" s="335">
        <f>'soust.uk.JMK př.č.2'!$L$58</f>
        <v>372</v>
      </c>
      <c r="H614" s="336">
        <f t="shared" si="24"/>
        <v>29242</v>
      </c>
      <c r="I614" s="336">
        <f t="shared" si="26"/>
        <v>21228</v>
      </c>
      <c r="J614" s="336">
        <f t="shared" si="25"/>
        <v>17671</v>
      </c>
      <c r="K614" s="336">
        <f t="shared" si="27"/>
        <v>12720</v>
      </c>
      <c r="L614" s="336">
        <f t="shared" si="28"/>
        <v>7642</v>
      </c>
      <c r="M614" s="336">
        <f t="shared" si="29"/>
        <v>4579</v>
      </c>
      <c r="Q614" s="411"/>
    </row>
    <row r="615" spans="1:17" x14ac:dyDescent="0.2">
      <c r="A615" s="337">
        <v>615</v>
      </c>
      <c r="B615" s="334">
        <v>25.47</v>
      </c>
      <c r="C615" s="334">
        <v>63.68</v>
      </c>
      <c r="D615" s="334">
        <v>31.62</v>
      </c>
      <c r="E615" s="335">
        <f>'soust.uk.JMK př.č.2'!$M$58+'soust.uk.JMK př.č.2'!$N$58</f>
        <v>30098</v>
      </c>
      <c r="F615" s="335">
        <f>'soust.uk.JMK př.č.2'!$O$58+'soust.uk.JMK př.č.2'!$P$58</f>
        <v>18571</v>
      </c>
      <c r="G615" s="335">
        <f>'soust.uk.JMK př.č.2'!$L$58</f>
        <v>372</v>
      </c>
      <c r="H615" s="336">
        <f t="shared" si="24"/>
        <v>29242</v>
      </c>
      <c r="I615" s="336">
        <f t="shared" si="26"/>
        <v>21228</v>
      </c>
      <c r="J615" s="336">
        <f t="shared" si="25"/>
        <v>17671</v>
      </c>
      <c r="K615" s="336">
        <f t="shared" si="27"/>
        <v>12720</v>
      </c>
      <c r="L615" s="336">
        <f t="shared" si="28"/>
        <v>7642</v>
      </c>
      <c r="M615" s="336">
        <f t="shared" si="29"/>
        <v>4579</v>
      </c>
      <c r="Q615" s="411"/>
    </row>
    <row r="616" spans="1:17" x14ac:dyDescent="0.2">
      <c r="A616" s="337">
        <v>616</v>
      </c>
      <c r="B616" s="334">
        <v>25.47</v>
      </c>
      <c r="C616" s="334">
        <v>63.68</v>
      </c>
      <c r="D616" s="334">
        <v>31.62</v>
      </c>
      <c r="E616" s="335">
        <f>'soust.uk.JMK př.č.2'!$M$58+'soust.uk.JMK př.č.2'!$N$58</f>
        <v>30098</v>
      </c>
      <c r="F616" s="335">
        <f>'soust.uk.JMK př.č.2'!$O$58+'soust.uk.JMK př.č.2'!$P$58</f>
        <v>18571</v>
      </c>
      <c r="G616" s="335">
        <f>'soust.uk.JMK př.č.2'!$L$58</f>
        <v>372</v>
      </c>
      <c r="H616" s="336">
        <f t="shared" si="24"/>
        <v>29242</v>
      </c>
      <c r="I616" s="336">
        <f t="shared" si="26"/>
        <v>21228</v>
      </c>
      <c r="J616" s="336">
        <f t="shared" si="25"/>
        <v>17671</v>
      </c>
      <c r="K616" s="336">
        <f t="shared" si="27"/>
        <v>12720</v>
      </c>
      <c r="L616" s="336">
        <f t="shared" si="28"/>
        <v>7642</v>
      </c>
      <c r="M616" s="336">
        <f t="shared" si="29"/>
        <v>4579</v>
      </c>
      <c r="Q616" s="411"/>
    </row>
    <row r="617" spans="1:17" x14ac:dyDescent="0.2">
      <c r="A617" s="337">
        <v>617</v>
      </c>
      <c r="B617" s="334">
        <v>25.47</v>
      </c>
      <c r="C617" s="334">
        <v>63.69</v>
      </c>
      <c r="D617" s="334">
        <v>31.62</v>
      </c>
      <c r="E617" s="335">
        <f>'soust.uk.JMK př.č.2'!$M$58+'soust.uk.JMK př.č.2'!$N$58</f>
        <v>30098</v>
      </c>
      <c r="F617" s="335">
        <f>'soust.uk.JMK př.č.2'!$O$58+'soust.uk.JMK př.č.2'!$P$58</f>
        <v>18571</v>
      </c>
      <c r="G617" s="335">
        <f>'soust.uk.JMK př.č.2'!$L$58</f>
        <v>372</v>
      </c>
      <c r="H617" s="336">
        <f t="shared" si="24"/>
        <v>29242</v>
      </c>
      <c r="I617" s="336">
        <f t="shared" si="26"/>
        <v>21228</v>
      </c>
      <c r="J617" s="336">
        <f t="shared" si="25"/>
        <v>17670</v>
      </c>
      <c r="K617" s="336">
        <f t="shared" si="27"/>
        <v>12719</v>
      </c>
      <c r="L617" s="336">
        <f t="shared" si="28"/>
        <v>7642</v>
      </c>
      <c r="M617" s="336">
        <f t="shared" si="29"/>
        <v>4579</v>
      </c>
      <c r="Q617" s="411"/>
    </row>
    <row r="618" spans="1:17" x14ac:dyDescent="0.2">
      <c r="A618" s="337">
        <v>618</v>
      </c>
      <c r="B618" s="334">
        <v>25.48</v>
      </c>
      <c r="C618" s="334">
        <v>63.69</v>
      </c>
      <c r="D618" s="334">
        <v>31.62</v>
      </c>
      <c r="E618" s="335">
        <f>'soust.uk.JMK př.č.2'!$M$58+'soust.uk.JMK př.č.2'!$N$58</f>
        <v>30098</v>
      </c>
      <c r="F618" s="335">
        <f>'soust.uk.JMK př.č.2'!$O$58+'soust.uk.JMK př.č.2'!$P$58</f>
        <v>18571</v>
      </c>
      <c r="G618" s="335">
        <f>'soust.uk.JMK př.č.2'!$L$58</f>
        <v>372</v>
      </c>
      <c r="H618" s="336">
        <f t="shared" si="24"/>
        <v>29235</v>
      </c>
      <c r="I618" s="336">
        <f t="shared" si="26"/>
        <v>21223</v>
      </c>
      <c r="J618" s="336">
        <f t="shared" si="25"/>
        <v>17670</v>
      </c>
      <c r="K618" s="336">
        <f t="shared" si="27"/>
        <v>12719</v>
      </c>
      <c r="L618" s="336">
        <f t="shared" si="28"/>
        <v>7640</v>
      </c>
      <c r="M618" s="336">
        <f t="shared" si="29"/>
        <v>4579</v>
      </c>
      <c r="Q618" s="411"/>
    </row>
    <row r="619" spans="1:17" x14ac:dyDescent="0.2">
      <c r="A619" s="337">
        <v>619</v>
      </c>
      <c r="B619" s="334">
        <v>25.48</v>
      </c>
      <c r="C619" s="334">
        <v>63.7</v>
      </c>
      <c r="D619" s="334">
        <v>31.62</v>
      </c>
      <c r="E619" s="335">
        <f>'soust.uk.JMK př.č.2'!$M$58+'soust.uk.JMK př.č.2'!$N$58</f>
        <v>30098</v>
      </c>
      <c r="F619" s="335">
        <f>'soust.uk.JMK př.č.2'!$O$58+'soust.uk.JMK př.č.2'!$P$58</f>
        <v>18571</v>
      </c>
      <c r="G619" s="335">
        <f>'soust.uk.JMK př.č.2'!$L$58</f>
        <v>372</v>
      </c>
      <c r="H619" s="336">
        <f t="shared" si="24"/>
        <v>29235</v>
      </c>
      <c r="I619" s="336">
        <f t="shared" si="26"/>
        <v>21223</v>
      </c>
      <c r="J619" s="336">
        <f t="shared" si="25"/>
        <v>17668</v>
      </c>
      <c r="K619" s="336">
        <f t="shared" si="27"/>
        <v>12718</v>
      </c>
      <c r="L619" s="336">
        <f t="shared" si="28"/>
        <v>7640</v>
      </c>
      <c r="M619" s="336">
        <f t="shared" si="29"/>
        <v>4578</v>
      </c>
      <c r="Q619" s="411"/>
    </row>
    <row r="620" spans="1:17" x14ac:dyDescent="0.2">
      <c r="A620" s="337">
        <v>620</v>
      </c>
      <c r="B620" s="334">
        <v>25.48</v>
      </c>
      <c r="C620" s="334">
        <v>63.7</v>
      </c>
      <c r="D620" s="334">
        <v>31.62</v>
      </c>
      <c r="E620" s="335">
        <f>'soust.uk.JMK př.č.2'!$M$58+'soust.uk.JMK př.č.2'!$N$58</f>
        <v>30098</v>
      </c>
      <c r="F620" s="335">
        <f>'soust.uk.JMK př.č.2'!$O$58+'soust.uk.JMK př.č.2'!$P$58</f>
        <v>18571</v>
      </c>
      <c r="G620" s="335">
        <f>'soust.uk.JMK př.č.2'!$L$58</f>
        <v>372</v>
      </c>
      <c r="H620" s="336">
        <f t="shared" si="24"/>
        <v>29235</v>
      </c>
      <c r="I620" s="336">
        <f t="shared" si="26"/>
        <v>21223</v>
      </c>
      <c r="J620" s="336">
        <f t="shared" si="25"/>
        <v>17668</v>
      </c>
      <c r="K620" s="336">
        <f t="shared" si="27"/>
        <v>12718</v>
      </c>
      <c r="L620" s="336">
        <f t="shared" si="28"/>
        <v>7640</v>
      </c>
      <c r="M620" s="336">
        <f t="shared" si="29"/>
        <v>4578</v>
      </c>
      <c r="Q620" s="411"/>
    </row>
    <row r="621" spans="1:17" x14ac:dyDescent="0.2">
      <c r="A621" s="337">
        <v>621</v>
      </c>
      <c r="B621" s="334">
        <v>25.48</v>
      </c>
      <c r="C621" s="334">
        <v>63.7</v>
      </c>
      <c r="D621" s="334">
        <v>31.62</v>
      </c>
      <c r="E621" s="335">
        <f>'soust.uk.JMK př.č.2'!$M$58+'soust.uk.JMK př.č.2'!$N$58</f>
        <v>30098</v>
      </c>
      <c r="F621" s="335">
        <f>'soust.uk.JMK př.č.2'!$O$58+'soust.uk.JMK př.č.2'!$P$58</f>
        <v>18571</v>
      </c>
      <c r="G621" s="335">
        <f>'soust.uk.JMK př.č.2'!$L$58</f>
        <v>372</v>
      </c>
      <c r="H621" s="336">
        <f t="shared" si="24"/>
        <v>29235</v>
      </c>
      <c r="I621" s="336">
        <f t="shared" si="26"/>
        <v>21223</v>
      </c>
      <c r="J621" s="336">
        <f t="shared" si="25"/>
        <v>17668</v>
      </c>
      <c r="K621" s="336">
        <f t="shared" si="27"/>
        <v>12718</v>
      </c>
      <c r="L621" s="336">
        <f t="shared" si="28"/>
        <v>7640</v>
      </c>
      <c r="M621" s="336">
        <f t="shared" si="29"/>
        <v>4578</v>
      </c>
      <c r="Q621" s="411"/>
    </row>
    <row r="622" spans="1:17" x14ac:dyDescent="0.2">
      <c r="A622" s="337">
        <v>622</v>
      </c>
      <c r="B622" s="334">
        <v>25.48</v>
      </c>
      <c r="C622" s="334">
        <v>63.71</v>
      </c>
      <c r="D622" s="334">
        <v>31.62</v>
      </c>
      <c r="E622" s="335">
        <f>'soust.uk.JMK př.č.2'!$M$58+'soust.uk.JMK př.č.2'!$N$58</f>
        <v>30098</v>
      </c>
      <c r="F622" s="335">
        <f>'soust.uk.JMK př.č.2'!$O$58+'soust.uk.JMK př.č.2'!$P$58</f>
        <v>18571</v>
      </c>
      <c r="G622" s="335">
        <f>'soust.uk.JMK př.č.2'!$L$58</f>
        <v>372</v>
      </c>
      <c r="H622" s="336">
        <f t="shared" si="24"/>
        <v>29235</v>
      </c>
      <c r="I622" s="336">
        <f t="shared" si="26"/>
        <v>21223</v>
      </c>
      <c r="J622" s="336">
        <f t="shared" si="25"/>
        <v>17667</v>
      </c>
      <c r="K622" s="336">
        <f t="shared" si="27"/>
        <v>12717</v>
      </c>
      <c r="L622" s="336">
        <f t="shared" si="28"/>
        <v>7640</v>
      </c>
      <c r="M622" s="336">
        <f t="shared" si="29"/>
        <v>4578</v>
      </c>
      <c r="Q622" s="411"/>
    </row>
    <row r="623" spans="1:17" x14ac:dyDescent="0.2">
      <c r="A623" s="337">
        <v>623</v>
      </c>
      <c r="B623" s="334">
        <v>25.48</v>
      </c>
      <c r="C623" s="334">
        <v>63.71</v>
      </c>
      <c r="D623" s="334">
        <v>31.62</v>
      </c>
      <c r="E623" s="335">
        <f>'soust.uk.JMK př.č.2'!$M$58+'soust.uk.JMK př.č.2'!$N$58</f>
        <v>30098</v>
      </c>
      <c r="F623" s="335">
        <f>'soust.uk.JMK př.č.2'!$O$58+'soust.uk.JMK př.č.2'!$P$58</f>
        <v>18571</v>
      </c>
      <c r="G623" s="335">
        <f>'soust.uk.JMK př.č.2'!$L$58</f>
        <v>372</v>
      </c>
      <c r="H623" s="336">
        <f t="shared" si="24"/>
        <v>29235</v>
      </c>
      <c r="I623" s="336">
        <f t="shared" si="26"/>
        <v>21223</v>
      </c>
      <c r="J623" s="336">
        <f t="shared" si="25"/>
        <v>17667</v>
      </c>
      <c r="K623" s="336">
        <f t="shared" si="27"/>
        <v>12717</v>
      </c>
      <c r="L623" s="336">
        <f t="shared" si="28"/>
        <v>7640</v>
      </c>
      <c r="M623" s="336">
        <f t="shared" si="29"/>
        <v>4578</v>
      </c>
      <c r="Q623" s="411"/>
    </row>
    <row r="624" spans="1:17" x14ac:dyDescent="0.2">
      <c r="A624" s="337">
        <v>624</v>
      </c>
      <c r="B624" s="334">
        <v>25.49</v>
      </c>
      <c r="C624" s="334">
        <v>63.72</v>
      </c>
      <c r="D624" s="334">
        <v>31.62</v>
      </c>
      <c r="E624" s="335">
        <f>'soust.uk.JMK př.č.2'!$M$58+'soust.uk.JMK př.č.2'!$N$58</f>
        <v>30098</v>
      </c>
      <c r="F624" s="335">
        <f>'soust.uk.JMK př.č.2'!$O$58+'soust.uk.JMK př.č.2'!$P$58</f>
        <v>18571</v>
      </c>
      <c r="G624" s="335">
        <f>'soust.uk.JMK př.č.2'!$L$58</f>
        <v>372</v>
      </c>
      <c r="H624" s="336">
        <f t="shared" si="24"/>
        <v>29227</v>
      </c>
      <c r="I624" s="336">
        <f t="shared" si="26"/>
        <v>21217</v>
      </c>
      <c r="J624" s="336">
        <f t="shared" si="25"/>
        <v>17666</v>
      </c>
      <c r="K624" s="336">
        <f t="shared" si="27"/>
        <v>12716</v>
      </c>
      <c r="L624" s="336">
        <f t="shared" si="28"/>
        <v>7638</v>
      </c>
      <c r="M624" s="336">
        <f t="shared" si="29"/>
        <v>4578</v>
      </c>
      <c r="Q624" s="411"/>
    </row>
    <row r="625" spans="1:17" x14ac:dyDescent="0.2">
      <c r="A625" s="337">
        <v>625</v>
      </c>
      <c r="B625" s="334">
        <v>25.49</v>
      </c>
      <c r="C625" s="334">
        <v>63.72</v>
      </c>
      <c r="D625" s="334">
        <v>31.62</v>
      </c>
      <c r="E625" s="335">
        <f>'soust.uk.JMK př.č.2'!$M$58+'soust.uk.JMK př.č.2'!$N$58</f>
        <v>30098</v>
      </c>
      <c r="F625" s="335">
        <f>'soust.uk.JMK př.č.2'!$O$58+'soust.uk.JMK př.č.2'!$P$58</f>
        <v>18571</v>
      </c>
      <c r="G625" s="335">
        <f>'soust.uk.JMK př.č.2'!$L$58</f>
        <v>372</v>
      </c>
      <c r="H625" s="336">
        <f t="shared" si="24"/>
        <v>29227</v>
      </c>
      <c r="I625" s="336">
        <f t="shared" si="26"/>
        <v>21217</v>
      </c>
      <c r="J625" s="336">
        <f t="shared" si="25"/>
        <v>17666</v>
      </c>
      <c r="K625" s="336">
        <f t="shared" si="27"/>
        <v>12716</v>
      </c>
      <c r="L625" s="336">
        <f t="shared" si="28"/>
        <v>7638</v>
      </c>
      <c r="M625" s="336">
        <f t="shared" si="29"/>
        <v>4578</v>
      </c>
      <c r="Q625" s="411"/>
    </row>
    <row r="626" spans="1:17" x14ac:dyDescent="0.2">
      <c r="A626" s="337">
        <v>626</v>
      </c>
      <c r="B626" s="334">
        <v>25.49</v>
      </c>
      <c r="C626" s="334">
        <v>63.72</v>
      </c>
      <c r="D626" s="334">
        <v>31.62</v>
      </c>
      <c r="E626" s="335">
        <f>'soust.uk.JMK př.č.2'!$M$58+'soust.uk.JMK př.č.2'!$N$58</f>
        <v>30098</v>
      </c>
      <c r="F626" s="335">
        <f>'soust.uk.JMK př.č.2'!$O$58+'soust.uk.JMK př.č.2'!$P$58</f>
        <v>18571</v>
      </c>
      <c r="G626" s="335">
        <f>'soust.uk.JMK př.č.2'!$L$58</f>
        <v>372</v>
      </c>
      <c r="H626" s="336">
        <f t="shared" si="24"/>
        <v>29227</v>
      </c>
      <c r="I626" s="336">
        <f t="shared" si="26"/>
        <v>21217</v>
      </c>
      <c r="J626" s="336">
        <f t="shared" si="25"/>
        <v>17666</v>
      </c>
      <c r="K626" s="336">
        <f t="shared" si="27"/>
        <v>12716</v>
      </c>
      <c r="L626" s="336">
        <f t="shared" si="28"/>
        <v>7638</v>
      </c>
      <c r="M626" s="336">
        <f t="shared" si="29"/>
        <v>4578</v>
      </c>
      <c r="Q626" s="411"/>
    </row>
    <row r="627" spans="1:17" x14ac:dyDescent="0.2">
      <c r="A627" s="337">
        <v>627</v>
      </c>
      <c r="B627" s="334">
        <v>25.49</v>
      </c>
      <c r="C627" s="334">
        <v>63.73</v>
      </c>
      <c r="D627" s="334">
        <v>31.62</v>
      </c>
      <c r="E627" s="335">
        <f>'soust.uk.JMK př.č.2'!$M$58+'soust.uk.JMK př.č.2'!$N$58</f>
        <v>30098</v>
      </c>
      <c r="F627" s="335">
        <f>'soust.uk.JMK př.č.2'!$O$58+'soust.uk.JMK př.č.2'!$P$58</f>
        <v>18571</v>
      </c>
      <c r="G627" s="335">
        <f>'soust.uk.JMK př.č.2'!$L$58</f>
        <v>372</v>
      </c>
      <c r="H627" s="336">
        <f t="shared" si="24"/>
        <v>29227</v>
      </c>
      <c r="I627" s="336">
        <f t="shared" si="26"/>
        <v>21217</v>
      </c>
      <c r="J627" s="336">
        <f t="shared" si="25"/>
        <v>17664</v>
      </c>
      <c r="K627" s="336">
        <f t="shared" si="27"/>
        <v>12715</v>
      </c>
      <c r="L627" s="336">
        <f t="shared" si="28"/>
        <v>7638</v>
      </c>
      <c r="M627" s="336">
        <f t="shared" si="29"/>
        <v>4577</v>
      </c>
      <c r="Q627" s="411"/>
    </row>
    <row r="628" spans="1:17" x14ac:dyDescent="0.2">
      <c r="A628" s="337">
        <v>628</v>
      </c>
      <c r="B628" s="334">
        <v>25.49</v>
      </c>
      <c r="C628" s="334">
        <v>63.73</v>
      </c>
      <c r="D628" s="334">
        <v>31.62</v>
      </c>
      <c r="E628" s="335">
        <f>'soust.uk.JMK př.č.2'!$M$58+'soust.uk.JMK př.č.2'!$N$58</f>
        <v>30098</v>
      </c>
      <c r="F628" s="335">
        <f>'soust.uk.JMK př.č.2'!$O$58+'soust.uk.JMK př.č.2'!$P$58</f>
        <v>18571</v>
      </c>
      <c r="G628" s="335">
        <f>'soust.uk.JMK př.č.2'!$L$58</f>
        <v>372</v>
      </c>
      <c r="H628" s="336">
        <f t="shared" si="24"/>
        <v>29227</v>
      </c>
      <c r="I628" s="336">
        <f t="shared" si="26"/>
        <v>21217</v>
      </c>
      <c r="J628" s="336">
        <f t="shared" si="25"/>
        <v>17664</v>
      </c>
      <c r="K628" s="336">
        <f t="shared" si="27"/>
        <v>12715</v>
      </c>
      <c r="L628" s="336">
        <f t="shared" si="28"/>
        <v>7638</v>
      </c>
      <c r="M628" s="336">
        <f t="shared" si="29"/>
        <v>4577</v>
      </c>
      <c r="Q628" s="411"/>
    </row>
    <row r="629" spans="1:17" x14ac:dyDescent="0.2">
      <c r="A629" s="337">
        <v>629</v>
      </c>
      <c r="B629" s="334">
        <v>25.49</v>
      </c>
      <c r="C629" s="334">
        <v>63.74</v>
      </c>
      <c r="D629" s="334">
        <v>31.62</v>
      </c>
      <c r="E629" s="335">
        <f>'soust.uk.JMK př.č.2'!$M$58+'soust.uk.JMK př.č.2'!$N$58</f>
        <v>30098</v>
      </c>
      <c r="F629" s="335">
        <f>'soust.uk.JMK př.č.2'!$O$58+'soust.uk.JMK př.č.2'!$P$58</f>
        <v>18571</v>
      </c>
      <c r="G629" s="335">
        <f>'soust.uk.JMK př.č.2'!$L$58</f>
        <v>372</v>
      </c>
      <c r="H629" s="336">
        <f t="shared" si="24"/>
        <v>29227</v>
      </c>
      <c r="I629" s="336">
        <f t="shared" si="26"/>
        <v>21217</v>
      </c>
      <c r="J629" s="336">
        <f t="shared" si="25"/>
        <v>17663</v>
      </c>
      <c r="K629" s="336">
        <f t="shared" si="27"/>
        <v>12714</v>
      </c>
      <c r="L629" s="336">
        <f t="shared" si="28"/>
        <v>7638</v>
      </c>
      <c r="M629" s="336">
        <f t="shared" si="29"/>
        <v>4577</v>
      </c>
      <c r="Q629" s="411"/>
    </row>
    <row r="630" spans="1:17" x14ac:dyDescent="0.2">
      <c r="A630" s="337">
        <v>630</v>
      </c>
      <c r="B630" s="334">
        <v>25.5</v>
      </c>
      <c r="C630" s="334">
        <v>63.74</v>
      </c>
      <c r="D630" s="334">
        <v>31.62</v>
      </c>
      <c r="E630" s="335">
        <f>'soust.uk.JMK př.č.2'!$M$58+'soust.uk.JMK př.č.2'!$N$58</f>
        <v>30098</v>
      </c>
      <c r="F630" s="335">
        <f>'soust.uk.JMK př.č.2'!$O$58+'soust.uk.JMK př.č.2'!$P$58</f>
        <v>18571</v>
      </c>
      <c r="G630" s="335">
        <f>'soust.uk.JMK př.č.2'!$L$58</f>
        <v>372</v>
      </c>
      <c r="H630" s="336">
        <f t="shared" ref="H630:H693" si="30">SUM(I630,L630,G630)</f>
        <v>29220</v>
      </c>
      <c r="I630" s="336">
        <f t="shared" si="26"/>
        <v>21212</v>
      </c>
      <c r="J630" s="336">
        <f t="shared" ref="J630:J693" si="31">SUM(K630,M630,G630)</f>
        <v>17663</v>
      </c>
      <c r="K630" s="336">
        <f t="shared" si="27"/>
        <v>12714</v>
      </c>
      <c r="L630" s="336">
        <f t="shared" si="28"/>
        <v>7636</v>
      </c>
      <c r="M630" s="336">
        <f t="shared" si="29"/>
        <v>4577</v>
      </c>
      <c r="Q630" s="411"/>
    </row>
    <row r="631" spans="1:17" x14ac:dyDescent="0.2">
      <c r="A631" s="337">
        <v>631</v>
      </c>
      <c r="B631" s="334">
        <v>25.5</v>
      </c>
      <c r="C631" s="334">
        <v>63.74</v>
      </c>
      <c r="D631" s="334">
        <v>31.62</v>
      </c>
      <c r="E631" s="335">
        <f>'soust.uk.JMK př.č.2'!$M$58+'soust.uk.JMK př.č.2'!$N$58</f>
        <v>30098</v>
      </c>
      <c r="F631" s="335">
        <f>'soust.uk.JMK př.č.2'!$O$58+'soust.uk.JMK př.č.2'!$P$58</f>
        <v>18571</v>
      </c>
      <c r="G631" s="335">
        <f>'soust.uk.JMK př.č.2'!$L$58</f>
        <v>372</v>
      </c>
      <c r="H631" s="336">
        <f t="shared" si="30"/>
        <v>29220</v>
      </c>
      <c r="I631" s="336">
        <f t="shared" ref="I631:I694" si="32">ROUND(1/B631*E631*12+1/D631*F631*12,0)</f>
        <v>21212</v>
      </c>
      <c r="J631" s="336">
        <f t="shared" si="31"/>
        <v>17663</v>
      </c>
      <c r="K631" s="336">
        <f t="shared" ref="K631:K694" si="33">ROUND(1/C631*E631*12+1/D631*F631*12,0)</f>
        <v>12714</v>
      </c>
      <c r="L631" s="336">
        <f t="shared" ref="L631:L694" si="34">ROUND((I631*36%),0)</f>
        <v>7636</v>
      </c>
      <c r="M631" s="336">
        <f t="shared" ref="M631:M694" si="35">ROUND((K631*36%),0)</f>
        <v>4577</v>
      </c>
      <c r="Q631" s="411"/>
    </row>
    <row r="632" spans="1:17" x14ac:dyDescent="0.2">
      <c r="A632" s="337">
        <v>632</v>
      </c>
      <c r="B632" s="334">
        <v>25.5</v>
      </c>
      <c r="C632" s="334">
        <v>63.75</v>
      </c>
      <c r="D632" s="334">
        <v>31.62</v>
      </c>
      <c r="E632" s="335">
        <f>'soust.uk.JMK př.č.2'!$M$58+'soust.uk.JMK př.č.2'!$N$58</f>
        <v>30098</v>
      </c>
      <c r="F632" s="335">
        <f>'soust.uk.JMK př.č.2'!$O$58+'soust.uk.JMK př.č.2'!$P$58</f>
        <v>18571</v>
      </c>
      <c r="G632" s="335">
        <f>'soust.uk.JMK př.č.2'!$L$58</f>
        <v>372</v>
      </c>
      <c r="H632" s="336">
        <f t="shared" si="30"/>
        <v>29220</v>
      </c>
      <c r="I632" s="336">
        <f t="shared" si="32"/>
        <v>21212</v>
      </c>
      <c r="J632" s="336">
        <f t="shared" si="31"/>
        <v>17662</v>
      </c>
      <c r="K632" s="336">
        <f t="shared" si="33"/>
        <v>12713</v>
      </c>
      <c r="L632" s="336">
        <f t="shared" si="34"/>
        <v>7636</v>
      </c>
      <c r="M632" s="336">
        <f t="shared" si="35"/>
        <v>4577</v>
      </c>
      <c r="Q632" s="411"/>
    </row>
    <row r="633" spans="1:17" x14ac:dyDescent="0.2">
      <c r="A633" s="337">
        <v>633</v>
      </c>
      <c r="B633" s="334">
        <v>25.5</v>
      </c>
      <c r="C633" s="334">
        <v>63.75</v>
      </c>
      <c r="D633" s="334">
        <v>31.62</v>
      </c>
      <c r="E633" s="335">
        <f>'soust.uk.JMK př.č.2'!$M$58+'soust.uk.JMK př.č.2'!$N$58</f>
        <v>30098</v>
      </c>
      <c r="F633" s="335">
        <f>'soust.uk.JMK př.č.2'!$O$58+'soust.uk.JMK př.č.2'!$P$58</f>
        <v>18571</v>
      </c>
      <c r="G633" s="335">
        <f>'soust.uk.JMK př.č.2'!$L$58</f>
        <v>372</v>
      </c>
      <c r="H633" s="336">
        <f t="shared" si="30"/>
        <v>29220</v>
      </c>
      <c r="I633" s="336">
        <f t="shared" si="32"/>
        <v>21212</v>
      </c>
      <c r="J633" s="336">
        <f t="shared" si="31"/>
        <v>17662</v>
      </c>
      <c r="K633" s="336">
        <f t="shared" si="33"/>
        <v>12713</v>
      </c>
      <c r="L633" s="336">
        <f t="shared" si="34"/>
        <v>7636</v>
      </c>
      <c r="M633" s="336">
        <f t="shared" si="35"/>
        <v>4577</v>
      </c>
      <c r="Q633" s="411"/>
    </row>
    <row r="634" spans="1:17" x14ac:dyDescent="0.2">
      <c r="A634" s="337">
        <v>634</v>
      </c>
      <c r="B634" s="334">
        <v>25.5</v>
      </c>
      <c r="C634" s="334">
        <v>63.76</v>
      </c>
      <c r="D634" s="334">
        <v>31.62</v>
      </c>
      <c r="E634" s="335">
        <f>'soust.uk.JMK př.č.2'!$M$58+'soust.uk.JMK př.č.2'!$N$58</f>
        <v>30098</v>
      </c>
      <c r="F634" s="335">
        <f>'soust.uk.JMK př.č.2'!$O$58+'soust.uk.JMK př.č.2'!$P$58</f>
        <v>18571</v>
      </c>
      <c r="G634" s="335">
        <f>'soust.uk.JMK př.č.2'!$L$58</f>
        <v>372</v>
      </c>
      <c r="H634" s="336">
        <f t="shared" si="30"/>
        <v>29220</v>
      </c>
      <c r="I634" s="336">
        <f t="shared" si="32"/>
        <v>21212</v>
      </c>
      <c r="J634" s="336">
        <f t="shared" si="31"/>
        <v>17660</v>
      </c>
      <c r="K634" s="336">
        <f t="shared" si="33"/>
        <v>12712</v>
      </c>
      <c r="L634" s="336">
        <f t="shared" si="34"/>
        <v>7636</v>
      </c>
      <c r="M634" s="336">
        <f t="shared" si="35"/>
        <v>4576</v>
      </c>
      <c r="Q634" s="411"/>
    </row>
    <row r="635" spans="1:17" x14ac:dyDescent="0.2">
      <c r="A635" s="337">
        <v>635</v>
      </c>
      <c r="B635" s="334">
        <v>25.5</v>
      </c>
      <c r="C635" s="334">
        <v>63.76</v>
      </c>
      <c r="D635" s="334">
        <v>31.62</v>
      </c>
      <c r="E635" s="335">
        <f>'soust.uk.JMK př.č.2'!$M$58+'soust.uk.JMK př.č.2'!$N$58</f>
        <v>30098</v>
      </c>
      <c r="F635" s="335">
        <f>'soust.uk.JMK př.č.2'!$O$58+'soust.uk.JMK př.č.2'!$P$58</f>
        <v>18571</v>
      </c>
      <c r="G635" s="335">
        <f>'soust.uk.JMK př.č.2'!$L$58</f>
        <v>372</v>
      </c>
      <c r="H635" s="336">
        <f t="shared" si="30"/>
        <v>29220</v>
      </c>
      <c r="I635" s="336">
        <f t="shared" si="32"/>
        <v>21212</v>
      </c>
      <c r="J635" s="336">
        <f t="shared" si="31"/>
        <v>17660</v>
      </c>
      <c r="K635" s="336">
        <f t="shared" si="33"/>
        <v>12712</v>
      </c>
      <c r="L635" s="336">
        <f t="shared" si="34"/>
        <v>7636</v>
      </c>
      <c r="M635" s="336">
        <f t="shared" si="35"/>
        <v>4576</v>
      </c>
      <c r="Q635" s="411"/>
    </row>
    <row r="636" spans="1:17" x14ac:dyDescent="0.2">
      <c r="A636" s="337">
        <v>636</v>
      </c>
      <c r="B636" s="334">
        <v>25.51</v>
      </c>
      <c r="C636" s="334">
        <v>63.76</v>
      </c>
      <c r="D636" s="334">
        <v>31.62</v>
      </c>
      <c r="E636" s="335">
        <f>'soust.uk.JMK př.č.2'!$M$58+'soust.uk.JMK př.č.2'!$N$58</f>
        <v>30098</v>
      </c>
      <c r="F636" s="335">
        <f>'soust.uk.JMK př.č.2'!$O$58+'soust.uk.JMK př.č.2'!$P$58</f>
        <v>18571</v>
      </c>
      <c r="G636" s="335">
        <f>'soust.uk.JMK př.č.2'!$L$58</f>
        <v>372</v>
      </c>
      <c r="H636" s="336">
        <f t="shared" si="30"/>
        <v>29212</v>
      </c>
      <c r="I636" s="336">
        <f t="shared" si="32"/>
        <v>21206</v>
      </c>
      <c r="J636" s="336">
        <f t="shared" si="31"/>
        <v>17660</v>
      </c>
      <c r="K636" s="336">
        <f t="shared" si="33"/>
        <v>12712</v>
      </c>
      <c r="L636" s="336">
        <f t="shared" si="34"/>
        <v>7634</v>
      </c>
      <c r="M636" s="336">
        <f t="shared" si="35"/>
        <v>4576</v>
      </c>
      <c r="Q636" s="411"/>
    </row>
    <row r="637" spans="1:17" x14ac:dyDescent="0.2">
      <c r="A637" s="337">
        <v>637</v>
      </c>
      <c r="B637" s="334">
        <v>25.51</v>
      </c>
      <c r="C637" s="334">
        <v>63.77</v>
      </c>
      <c r="D637" s="334">
        <v>31.62</v>
      </c>
      <c r="E637" s="335">
        <f>'soust.uk.JMK př.č.2'!$M$58+'soust.uk.JMK př.č.2'!$N$58</f>
        <v>30098</v>
      </c>
      <c r="F637" s="335">
        <f>'soust.uk.JMK př.č.2'!$O$58+'soust.uk.JMK př.č.2'!$P$58</f>
        <v>18571</v>
      </c>
      <c r="G637" s="335">
        <f>'soust.uk.JMK př.č.2'!$L$58</f>
        <v>372</v>
      </c>
      <c r="H637" s="336">
        <f t="shared" si="30"/>
        <v>29212</v>
      </c>
      <c r="I637" s="336">
        <f t="shared" si="32"/>
        <v>21206</v>
      </c>
      <c r="J637" s="336">
        <f t="shared" si="31"/>
        <v>17660</v>
      </c>
      <c r="K637" s="336">
        <f t="shared" si="33"/>
        <v>12712</v>
      </c>
      <c r="L637" s="336">
        <f t="shared" si="34"/>
        <v>7634</v>
      </c>
      <c r="M637" s="336">
        <f t="shared" si="35"/>
        <v>4576</v>
      </c>
      <c r="Q637" s="411"/>
    </row>
    <row r="638" spans="1:17" x14ac:dyDescent="0.2">
      <c r="A638" s="337">
        <v>638</v>
      </c>
      <c r="B638" s="334">
        <v>25.51</v>
      </c>
      <c r="C638" s="334">
        <v>63.77</v>
      </c>
      <c r="D638" s="334">
        <v>31.62</v>
      </c>
      <c r="E638" s="335">
        <f>'soust.uk.JMK př.č.2'!$M$58+'soust.uk.JMK př.č.2'!$N$58</f>
        <v>30098</v>
      </c>
      <c r="F638" s="335">
        <f>'soust.uk.JMK př.č.2'!$O$58+'soust.uk.JMK př.č.2'!$P$58</f>
        <v>18571</v>
      </c>
      <c r="G638" s="335">
        <f>'soust.uk.JMK př.č.2'!$L$58</f>
        <v>372</v>
      </c>
      <c r="H638" s="336">
        <f t="shared" si="30"/>
        <v>29212</v>
      </c>
      <c r="I638" s="336">
        <f t="shared" si="32"/>
        <v>21206</v>
      </c>
      <c r="J638" s="336">
        <f t="shared" si="31"/>
        <v>17660</v>
      </c>
      <c r="K638" s="336">
        <f t="shared" si="33"/>
        <v>12712</v>
      </c>
      <c r="L638" s="336">
        <f t="shared" si="34"/>
        <v>7634</v>
      </c>
      <c r="M638" s="336">
        <f t="shared" si="35"/>
        <v>4576</v>
      </c>
      <c r="Q638" s="411"/>
    </row>
    <row r="639" spans="1:17" x14ac:dyDescent="0.2">
      <c r="A639" s="337">
        <v>639</v>
      </c>
      <c r="B639" s="334">
        <v>25.51</v>
      </c>
      <c r="C639" s="334">
        <v>63.77</v>
      </c>
      <c r="D639" s="334">
        <v>31.62</v>
      </c>
      <c r="E639" s="335">
        <f>'soust.uk.JMK př.č.2'!$M$58+'soust.uk.JMK př.č.2'!$N$58</f>
        <v>30098</v>
      </c>
      <c r="F639" s="335">
        <f>'soust.uk.JMK př.č.2'!$O$58+'soust.uk.JMK př.č.2'!$P$58</f>
        <v>18571</v>
      </c>
      <c r="G639" s="335">
        <f>'soust.uk.JMK př.č.2'!$L$58</f>
        <v>372</v>
      </c>
      <c r="H639" s="336">
        <f t="shared" si="30"/>
        <v>29212</v>
      </c>
      <c r="I639" s="336">
        <f t="shared" si="32"/>
        <v>21206</v>
      </c>
      <c r="J639" s="336">
        <f t="shared" si="31"/>
        <v>17660</v>
      </c>
      <c r="K639" s="336">
        <f t="shared" si="33"/>
        <v>12712</v>
      </c>
      <c r="L639" s="336">
        <f t="shared" si="34"/>
        <v>7634</v>
      </c>
      <c r="M639" s="336">
        <f t="shared" si="35"/>
        <v>4576</v>
      </c>
      <c r="Q639" s="411"/>
    </row>
    <row r="640" spans="1:17" x14ac:dyDescent="0.2">
      <c r="A640" s="337">
        <v>640</v>
      </c>
      <c r="B640" s="334">
        <v>25.51</v>
      </c>
      <c r="C640" s="334">
        <v>63.78</v>
      </c>
      <c r="D640" s="334">
        <v>31.62</v>
      </c>
      <c r="E640" s="335">
        <f>'soust.uk.JMK př.č.2'!$M$58+'soust.uk.JMK př.č.2'!$N$58</f>
        <v>30098</v>
      </c>
      <c r="F640" s="335">
        <f>'soust.uk.JMK př.č.2'!$O$58+'soust.uk.JMK př.č.2'!$P$58</f>
        <v>18571</v>
      </c>
      <c r="G640" s="335">
        <f>'soust.uk.JMK př.č.2'!$L$58</f>
        <v>372</v>
      </c>
      <c r="H640" s="336">
        <f t="shared" si="30"/>
        <v>29212</v>
      </c>
      <c r="I640" s="336">
        <f t="shared" si="32"/>
        <v>21206</v>
      </c>
      <c r="J640" s="336">
        <f t="shared" si="31"/>
        <v>17659</v>
      </c>
      <c r="K640" s="336">
        <f t="shared" si="33"/>
        <v>12711</v>
      </c>
      <c r="L640" s="336">
        <f t="shared" si="34"/>
        <v>7634</v>
      </c>
      <c r="M640" s="336">
        <f t="shared" si="35"/>
        <v>4576</v>
      </c>
      <c r="Q640" s="411"/>
    </row>
    <row r="641" spans="1:17" x14ac:dyDescent="0.2">
      <c r="A641" s="337">
        <v>641</v>
      </c>
      <c r="B641" s="334">
        <v>25.51</v>
      </c>
      <c r="C641" s="334">
        <v>63.78</v>
      </c>
      <c r="D641" s="334">
        <v>31.62</v>
      </c>
      <c r="E641" s="335">
        <f>'soust.uk.JMK př.č.2'!$M$58+'soust.uk.JMK př.č.2'!$N$58</f>
        <v>30098</v>
      </c>
      <c r="F641" s="335">
        <f>'soust.uk.JMK př.č.2'!$O$58+'soust.uk.JMK př.č.2'!$P$58</f>
        <v>18571</v>
      </c>
      <c r="G641" s="335">
        <f>'soust.uk.JMK př.č.2'!$L$58</f>
        <v>372</v>
      </c>
      <c r="H641" s="336">
        <f t="shared" si="30"/>
        <v>29212</v>
      </c>
      <c r="I641" s="336">
        <f t="shared" si="32"/>
        <v>21206</v>
      </c>
      <c r="J641" s="336">
        <f t="shared" si="31"/>
        <v>17659</v>
      </c>
      <c r="K641" s="336">
        <f t="shared" si="33"/>
        <v>12711</v>
      </c>
      <c r="L641" s="336">
        <f t="shared" si="34"/>
        <v>7634</v>
      </c>
      <c r="M641" s="336">
        <f t="shared" si="35"/>
        <v>4576</v>
      </c>
      <c r="Q641" s="411"/>
    </row>
    <row r="642" spans="1:17" x14ac:dyDescent="0.2">
      <c r="A642" s="337">
        <v>642</v>
      </c>
      <c r="B642" s="334">
        <v>25.51</v>
      </c>
      <c r="C642" s="334">
        <v>63.79</v>
      </c>
      <c r="D642" s="334">
        <v>31.62</v>
      </c>
      <c r="E642" s="335">
        <f>'soust.uk.JMK př.č.2'!$M$58+'soust.uk.JMK př.č.2'!$N$58</f>
        <v>30098</v>
      </c>
      <c r="F642" s="335">
        <f>'soust.uk.JMK př.č.2'!$O$58+'soust.uk.JMK př.č.2'!$P$58</f>
        <v>18571</v>
      </c>
      <c r="G642" s="335">
        <f>'soust.uk.JMK př.č.2'!$L$58</f>
        <v>372</v>
      </c>
      <c r="H642" s="336">
        <f t="shared" si="30"/>
        <v>29212</v>
      </c>
      <c r="I642" s="336">
        <f t="shared" si="32"/>
        <v>21206</v>
      </c>
      <c r="J642" s="336">
        <f t="shared" si="31"/>
        <v>17658</v>
      </c>
      <c r="K642" s="336">
        <f t="shared" si="33"/>
        <v>12710</v>
      </c>
      <c r="L642" s="336">
        <f t="shared" si="34"/>
        <v>7634</v>
      </c>
      <c r="M642" s="336">
        <f t="shared" si="35"/>
        <v>4576</v>
      </c>
      <c r="Q642" s="411"/>
    </row>
    <row r="643" spans="1:17" x14ac:dyDescent="0.2">
      <c r="A643" s="337">
        <v>643</v>
      </c>
      <c r="B643" s="334">
        <v>25.52</v>
      </c>
      <c r="C643" s="334">
        <v>63.79</v>
      </c>
      <c r="D643" s="334">
        <v>31.62</v>
      </c>
      <c r="E643" s="335">
        <f>'soust.uk.JMK př.č.2'!$M$58+'soust.uk.JMK př.č.2'!$N$58</f>
        <v>30098</v>
      </c>
      <c r="F643" s="335">
        <f>'soust.uk.JMK př.č.2'!$O$58+'soust.uk.JMK př.č.2'!$P$58</f>
        <v>18571</v>
      </c>
      <c r="G643" s="335">
        <f>'soust.uk.JMK př.č.2'!$L$58</f>
        <v>372</v>
      </c>
      <c r="H643" s="336">
        <f t="shared" si="30"/>
        <v>29204</v>
      </c>
      <c r="I643" s="336">
        <f t="shared" si="32"/>
        <v>21200</v>
      </c>
      <c r="J643" s="336">
        <f t="shared" si="31"/>
        <v>17658</v>
      </c>
      <c r="K643" s="336">
        <f t="shared" si="33"/>
        <v>12710</v>
      </c>
      <c r="L643" s="336">
        <f t="shared" si="34"/>
        <v>7632</v>
      </c>
      <c r="M643" s="336">
        <f t="shared" si="35"/>
        <v>4576</v>
      </c>
      <c r="Q643" s="411"/>
    </row>
    <row r="644" spans="1:17" x14ac:dyDescent="0.2">
      <c r="A644" s="337">
        <v>644</v>
      </c>
      <c r="B644" s="334">
        <v>25.52</v>
      </c>
      <c r="C644" s="334">
        <v>63.79</v>
      </c>
      <c r="D644" s="334">
        <v>31.62</v>
      </c>
      <c r="E644" s="335">
        <f>'soust.uk.JMK př.č.2'!$M$58+'soust.uk.JMK př.č.2'!$N$58</f>
        <v>30098</v>
      </c>
      <c r="F644" s="335">
        <f>'soust.uk.JMK př.č.2'!$O$58+'soust.uk.JMK př.č.2'!$P$58</f>
        <v>18571</v>
      </c>
      <c r="G644" s="335">
        <f>'soust.uk.JMK př.č.2'!$L$58</f>
        <v>372</v>
      </c>
      <c r="H644" s="336">
        <f t="shared" si="30"/>
        <v>29204</v>
      </c>
      <c r="I644" s="336">
        <f t="shared" si="32"/>
        <v>21200</v>
      </c>
      <c r="J644" s="336">
        <f t="shared" si="31"/>
        <v>17658</v>
      </c>
      <c r="K644" s="336">
        <f t="shared" si="33"/>
        <v>12710</v>
      </c>
      <c r="L644" s="336">
        <f t="shared" si="34"/>
        <v>7632</v>
      </c>
      <c r="M644" s="336">
        <f t="shared" si="35"/>
        <v>4576</v>
      </c>
      <c r="Q644" s="411"/>
    </row>
    <row r="645" spans="1:17" x14ac:dyDescent="0.2">
      <c r="A645" s="337">
        <v>645</v>
      </c>
      <c r="B645" s="334">
        <v>25.52</v>
      </c>
      <c r="C645" s="334">
        <v>63.8</v>
      </c>
      <c r="D645" s="334">
        <v>31.62</v>
      </c>
      <c r="E645" s="335">
        <f>'soust.uk.JMK př.č.2'!$M$58+'soust.uk.JMK př.č.2'!$N$58</f>
        <v>30098</v>
      </c>
      <c r="F645" s="335">
        <f>'soust.uk.JMK př.č.2'!$O$58+'soust.uk.JMK př.č.2'!$P$58</f>
        <v>18571</v>
      </c>
      <c r="G645" s="335">
        <f>'soust.uk.JMK př.č.2'!$L$58</f>
        <v>372</v>
      </c>
      <c r="H645" s="336">
        <f t="shared" si="30"/>
        <v>29204</v>
      </c>
      <c r="I645" s="336">
        <f t="shared" si="32"/>
        <v>21200</v>
      </c>
      <c r="J645" s="336">
        <f t="shared" si="31"/>
        <v>17656</v>
      </c>
      <c r="K645" s="336">
        <f t="shared" si="33"/>
        <v>12709</v>
      </c>
      <c r="L645" s="336">
        <f t="shared" si="34"/>
        <v>7632</v>
      </c>
      <c r="M645" s="336">
        <f t="shared" si="35"/>
        <v>4575</v>
      </c>
      <c r="Q645" s="411"/>
    </row>
    <row r="646" spans="1:17" x14ac:dyDescent="0.2">
      <c r="A646" s="337">
        <v>646</v>
      </c>
      <c r="B646" s="334">
        <v>25.52</v>
      </c>
      <c r="C646" s="334">
        <v>63.8</v>
      </c>
      <c r="D646" s="334">
        <v>31.62</v>
      </c>
      <c r="E646" s="335">
        <f>'soust.uk.JMK př.č.2'!$M$58+'soust.uk.JMK př.č.2'!$N$58</f>
        <v>30098</v>
      </c>
      <c r="F646" s="335">
        <f>'soust.uk.JMK př.č.2'!$O$58+'soust.uk.JMK př.č.2'!$P$58</f>
        <v>18571</v>
      </c>
      <c r="G646" s="335">
        <f>'soust.uk.JMK př.č.2'!$L$58</f>
        <v>372</v>
      </c>
      <c r="H646" s="336">
        <f t="shared" si="30"/>
        <v>29204</v>
      </c>
      <c r="I646" s="336">
        <f t="shared" si="32"/>
        <v>21200</v>
      </c>
      <c r="J646" s="336">
        <f t="shared" si="31"/>
        <v>17656</v>
      </c>
      <c r="K646" s="336">
        <f t="shared" si="33"/>
        <v>12709</v>
      </c>
      <c r="L646" s="336">
        <f t="shared" si="34"/>
        <v>7632</v>
      </c>
      <c r="M646" s="336">
        <f t="shared" si="35"/>
        <v>4575</v>
      </c>
      <c r="Q646" s="411"/>
    </row>
    <row r="647" spans="1:17" x14ac:dyDescent="0.2">
      <c r="A647" s="337">
        <v>647</v>
      </c>
      <c r="B647" s="334">
        <v>25.52</v>
      </c>
      <c r="C647" s="334">
        <v>63.81</v>
      </c>
      <c r="D647" s="334">
        <v>31.62</v>
      </c>
      <c r="E647" s="335">
        <f>'soust.uk.JMK př.č.2'!$M$58+'soust.uk.JMK př.č.2'!$N$58</f>
        <v>30098</v>
      </c>
      <c r="F647" s="335">
        <f>'soust.uk.JMK př.č.2'!$O$58+'soust.uk.JMK př.č.2'!$P$58</f>
        <v>18571</v>
      </c>
      <c r="G647" s="335">
        <f>'soust.uk.JMK př.č.2'!$L$58</f>
        <v>372</v>
      </c>
      <c r="H647" s="336">
        <f t="shared" si="30"/>
        <v>29204</v>
      </c>
      <c r="I647" s="336">
        <f t="shared" si="32"/>
        <v>21200</v>
      </c>
      <c r="J647" s="336">
        <f t="shared" si="31"/>
        <v>17655</v>
      </c>
      <c r="K647" s="336">
        <f t="shared" si="33"/>
        <v>12708</v>
      </c>
      <c r="L647" s="336">
        <f t="shared" si="34"/>
        <v>7632</v>
      </c>
      <c r="M647" s="336">
        <f t="shared" si="35"/>
        <v>4575</v>
      </c>
      <c r="Q647" s="411"/>
    </row>
    <row r="648" spans="1:17" x14ac:dyDescent="0.2">
      <c r="A648" s="337">
        <v>648</v>
      </c>
      <c r="B648" s="334">
        <v>25.52</v>
      </c>
      <c r="C648" s="334">
        <v>63.81</v>
      </c>
      <c r="D648" s="334">
        <v>31.62</v>
      </c>
      <c r="E648" s="335">
        <f>'soust.uk.JMK př.č.2'!$M$58+'soust.uk.JMK př.č.2'!$N$58</f>
        <v>30098</v>
      </c>
      <c r="F648" s="335">
        <f>'soust.uk.JMK př.č.2'!$O$58+'soust.uk.JMK př.č.2'!$P$58</f>
        <v>18571</v>
      </c>
      <c r="G648" s="335">
        <f>'soust.uk.JMK př.č.2'!$L$58</f>
        <v>372</v>
      </c>
      <c r="H648" s="336">
        <f t="shared" si="30"/>
        <v>29204</v>
      </c>
      <c r="I648" s="336">
        <f t="shared" si="32"/>
        <v>21200</v>
      </c>
      <c r="J648" s="336">
        <f t="shared" si="31"/>
        <v>17655</v>
      </c>
      <c r="K648" s="336">
        <f t="shared" si="33"/>
        <v>12708</v>
      </c>
      <c r="L648" s="336">
        <f t="shared" si="34"/>
        <v>7632</v>
      </c>
      <c r="M648" s="336">
        <f t="shared" si="35"/>
        <v>4575</v>
      </c>
      <c r="Q648" s="411"/>
    </row>
    <row r="649" spans="1:17" x14ac:dyDescent="0.2">
      <c r="A649" s="337">
        <v>649</v>
      </c>
      <c r="B649" s="334">
        <v>25.53</v>
      </c>
      <c r="C649" s="334">
        <v>63.81</v>
      </c>
      <c r="D649" s="334">
        <v>31.62</v>
      </c>
      <c r="E649" s="335">
        <f>'soust.uk.JMK př.č.2'!$M$58+'soust.uk.JMK př.č.2'!$N$58</f>
        <v>30098</v>
      </c>
      <c r="F649" s="335">
        <f>'soust.uk.JMK př.č.2'!$O$58+'soust.uk.JMK př.č.2'!$P$58</f>
        <v>18571</v>
      </c>
      <c r="G649" s="335">
        <f>'soust.uk.JMK př.č.2'!$L$58</f>
        <v>372</v>
      </c>
      <c r="H649" s="336">
        <f t="shared" si="30"/>
        <v>29197</v>
      </c>
      <c r="I649" s="336">
        <f t="shared" si="32"/>
        <v>21195</v>
      </c>
      <c r="J649" s="336">
        <f t="shared" si="31"/>
        <v>17655</v>
      </c>
      <c r="K649" s="336">
        <f t="shared" si="33"/>
        <v>12708</v>
      </c>
      <c r="L649" s="336">
        <f t="shared" si="34"/>
        <v>7630</v>
      </c>
      <c r="M649" s="336">
        <f t="shared" si="35"/>
        <v>4575</v>
      </c>
      <c r="Q649" s="411"/>
    </row>
    <row r="650" spans="1:17" x14ac:dyDescent="0.2">
      <c r="A650" s="337">
        <v>650</v>
      </c>
      <c r="B650" s="334">
        <v>25.53</v>
      </c>
      <c r="C650" s="334">
        <v>63.82</v>
      </c>
      <c r="D650" s="334">
        <v>31.62</v>
      </c>
      <c r="E650" s="335">
        <f>'soust.uk.JMK př.č.2'!$M$58+'soust.uk.JMK př.č.2'!$N$58</f>
        <v>30098</v>
      </c>
      <c r="F650" s="335">
        <f>'soust.uk.JMK př.č.2'!$O$58+'soust.uk.JMK př.č.2'!$P$58</f>
        <v>18571</v>
      </c>
      <c r="G650" s="335">
        <f>'soust.uk.JMK př.č.2'!$L$58</f>
        <v>372</v>
      </c>
      <c r="H650" s="336">
        <f t="shared" si="30"/>
        <v>29197</v>
      </c>
      <c r="I650" s="336">
        <f t="shared" si="32"/>
        <v>21195</v>
      </c>
      <c r="J650" s="336">
        <f t="shared" si="31"/>
        <v>17654</v>
      </c>
      <c r="K650" s="336">
        <f t="shared" si="33"/>
        <v>12707</v>
      </c>
      <c r="L650" s="336">
        <f t="shared" si="34"/>
        <v>7630</v>
      </c>
      <c r="M650" s="336">
        <f t="shared" si="35"/>
        <v>4575</v>
      </c>
      <c r="Q650" s="411"/>
    </row>
    <row r="651" spans="1:17" x14ac:dyDescent="0.2">
      <c r="A651" s="337">
        <v>651</v>
      </c>
      <c r="B651" s="334">
        <v>25.53</v>
      </c>
      <c r="C651" s="334">
        <v>63.82</v>
      </c>
      <c r="D651" s="334">
        <v>31.62</v>
      </c>
      <c r="E651" s="335">
        <f>'soust.uk.JMK př.č.2'!$M$58+'soust.uk.JMK př.č.2'!$N$58</f>
        <v>30098</v>
      </c>
      <c r="F651" s="335">
        <f>'soust.uk.JMK př.č.2'!$O$58+'soust.uk.JMK př.č.2'!$P$58</f>
        <v>18571</v>
      </c>
      <c r="G651" s="335">
        <f>'soust.uk.JMK př.č.2'!$L$58</f>
        <v>372</v>
      </c>
      <c r="H651" s="336">
        <f t="shared" si="30"/>
        <v>29197</v>
      </c>
      <c r="I651" s="336">
        <f t="shared" si="32"/>
        <v>21195</v>
      </c>
      <c r="J651" s="336">
        <f t="shared" si="31"/>
        <v>17654</v>
      </c>
      <c r="K651" s="336">
        <f t="shared" si="33"/>
        <v>12707</v>
      </c>
      <c r="L651" s="336">
        <f t="shared" si="34"/>
        <v>7630</v>
      </c>
      <c r="M651" s="336">
        <f t="shared" si="35"/>
        <v>4575</v>
      </c>
      <c r="Q651" s="411"/>
    </row>
    <row r="652" spans="1:17" x14ac:dyDescent="0.2">
      <c r="A652" s="337">
        <v>652</v>
      </c>
      <c r="B652" s="334">
        <v>25.53</v>
      </c>
      <c r="C652" s="334">
        <v>63.83</v>
      </c>
      <c r="D652" s="334">
        <v>31.62</v>
      </c>
      <c r="E652" s="335">
        <f>'soust.uk.JMK př.č.2'!$M$58+'soust.uk.JMK př.č.2'!$N$58</f>
        <v>30098</v>
      </c>
      <c r="F652" s="335">
        <f>'soust.uk.JMK př.č.2'!$O$58+'soust.uk.JMK př.č.2'!$P$58</f>
        <v>18571</v>
      </c>
      <c r="G652" s="335">
        <f>'soust.uk.JMK př.č.2'!$L$58</f>
        <v>372</v>
      </c>
      <c r="H652" s="336">
        <f t="shared" si="30"/>
        <v>29197</v>
      </c>
      <c r="I652" s="336">
        <f t="shared" si="32"/>
        <v>21195</v>
      </c>
      <c r="J652" s="336">
        <f t="shared" si="31"/>
        <v>17652</v>
      </c>
      <c r="K652" s="336">
        <f t="shared" si="33"/>
        <v>12706</v>
      </c>
      <c r="L652" s="336">
        <f t="shared" si="34"/>
        <v>7630</v>
      </c>
      <c r="M652" s="336">
        <f t="shared" si="35"/>
        <v>4574</v>
      </c>
      <c r="Q652" s="411"/>
    </row>
    <row r="653" spans="1:17" x14ac:dyDescent="0.2">
      <c r="A653" s="337">
        <v>653</v>
      </c>
      <c r="B653" s="334">
        <v>25.53</v>
      </c>
      <c r="C653" s="334">
        <v>63.83</v>
      </c>
      <c r="D653" s="334">
        <v>31.62</v>
      </c>
      <c r="E653" s="335">
        <f>'soust.uk.JMK př.č.2'!$M$58+'soust.uk.JMK př.č.2'!$N$58</f>
        <v>30098</v>
      </c>
      <c r="F653" s="335">
        <f>'soust.uk.JMK př.č.2'!$O$58+'soust.uk.JMK př.č.2'!$P$58</f>
        <v>18571</v>
      </c>
      <c r="G653" s="335">
        <f>'soust.uk.JMK př.č.2'!$L$58</f>
        <v>372</v>
      </c>
      <c r="H653" s="336">
        <f t="shared" si="30"/>
        <v>29197</v>
      </c>
      <c r="I653" s="336">
        <f t="shared" si="32"/>
        <v>21195</v>
      </c>
      <c r="J653" s="336">
        <f t="shared" si="31"/>
        <v>17652</v>
      </c>
      <c r="K653" s="336">
        <f t="shared" si="33"/>
        <v>12706</v>
      </c>
      <c r="L653" s="336">
        <f t="shared" si="34"/>
        <v>7630</v>
      </c>
      <c r="M653" s="336">
        <f t="shared" si="35"/>
        <v>4574</v>
      </c>
      <c r="Q653" s="411"/>
    </row>
    <row r="654" spans="1:17" x14ac:dyDescent="0.2">
      <c r="A654" s="337">
        <v>654</v>
      </c>
      <c r="B654" s="334">
        <v>25.53</v>
      </c>
      <c r="C654" s="334">
        <v>63.83</v>
      </c>
      <c r="D654" s="334">
        <v>31.62</v>
      </c>
      <c r="E654" s="335">
        <f>'soust.uk.JMK př.č.2'!$M$58+'soust.uk.JMK př.č.2'!$N$58</f>
        <v>30098</v>
      </c>
      <c r="F654" s="335">
        <f>'soust.uk.JMK př.č.2'!$O$58+'soust.uk.JMK př.č.2'!$P$58</f>
        <v>18571</v>
      </c>
      <c r="G654" s="335">
        <f>'soust.uk.JMK př.č.2'!$L$58</f>
        <v>372</v>
      </c>
      <c r="H654" s="336">
        <f t="shared" si="30"/>
        <v>29197</v>
      </c>
      <c r="I654" s="336">
        <f t="shared" si="32"/>
        <v>21195</v>
      </c>
      <c r="J654" s="336">
        <f t="shared" si="31"/>
        <v>17652</v>
      </c>
      <c r="K654" s="336">
        <f t="shared" si="33"/>
        <v>12706</v>
      </c>
      <c r="L654" s="336">
        <f t="shared" si="34"/>
        <v>7630</v>
      </c>
      <c r="M654" s="336">
        <f t="shared" si="35"/>
        <v>4574</v>
      </c>
      <c r="Q654" s="411"/>
    </row>
    <row r="655" spans="1:17" x14ac:dyDescent="0.2">
      <c r="A655" s="337">
        <v>655</v>
      </c>
      <c r="B655" s="334">
        <v>25.53</v>
      </c>
      <c r="C655" s="334">
        <v>63.84</v>
      </c>
      <c r="D655" s="334">
        <v>31.62</v>
      </c>
      <c r="E655" s="335">
        <f>'soust.uk.JMK př.č.2'!$M$58+'soust.uk.JMK př.č.2'!$N$58</f>
        <v>30098</v>
      </c>
      <c r="F655" s="335">
        <f>'soust.uk.JMK př.č.2'!$O$58+'soust.uk.JMK př.č.2'!$P$58</f>
        <v>18571</v>
      </c>
      <c r="G655" s="335">
        <f>'soust.uk.JMK př.č.2'!$L$58</f>
        <v>372</v>
      </c>
      <c r="H655" s="336">
        <f t="shared" si="30"/>
        <v>29197</v>
      </c>
      <c r="I655" s="336">
        <f t="shared" si="32"/>
        <v>21195</v>
      </c>
      <c r="J655" s="336">
        <f t="shared" si="31"/>
        <v>17651</v>
      </c>
      <c r="K655" s="336">
        <f t="shared" si="33"/>
        <v>12705</v>
      </c>
      <c r="L655" s="336">
        <f t="shared" si="34"/>
        <v>7630</v>
      </c>
      <c r="M655" s="336">
        <f t="shared" si="35"/>
        <v>4574</v>
      </c>
      <c r="Q655" s="411"/>
    </row>
    <row r="656" spans="1:17" x14ac:dyDescent="0.2">
      <c r="A656" s="337">
        <v>656</v>
      </c>
      <c r="B656" s="334">
        <v>25.54</v>
      </c>
      <c r="C656" s="334">
        <v>63.84</v>
      </c>
      <c r="D656" s="334">
        <v>31.62</v>
      </c>
      <c r="E656" s="335">
        <f>'soust.uk.JMK př.č.2'!$M$58+'soust.uk.JMK př.č.2'!$N$58</f>
        <v>30098</v>
      </c>
      <c r="F656" s="335">
        <f>'soust.uk.JMK př.č.2'!$O$58+'soust.uk.JMK př.č.2'!$P$58</f>
        <v>18571</v>
      </c>
      <c r="G656" s="335">
        <f>'soust.uk.JMK př.č.2'!$L$58</f>
        <v>372</v>
      </c>
      <c r="H656" s="336">
        <f t="shared" si="30"/>
        <v>29189</v>
      </c>
      <c r="I656" s="336">
        <f t="shared" si="32"/>
        <v>21189</v>
      </c>
      <c r="J656" s="336">
        <f t="shared" si="31"/>
        <v>17651</v>
      </c>
      <c r="K656" s="336">
        <f t="shared" si="33"/>
        <v>12705</v>
      </c>
      <c r="L656" s="336">
        <f t="shared" si="34"/>
        <v>7628</v>
      </c>
      <c r="M656" s="336">
        <f t="shared" si="35"/>
        <v>4574</v>
      </c>
      <c r="Q656" s="411"/>
    </row>
    <row r="657" spans="1:17" x14ac:dyDescent="0.2">
      <c r="A657" s="337">
        <v>657</v>
      </c>
      <c r="B657" s="334">
        <v>25.54</v>
      </c>
      <c r="C657" s="334">
        <v>63.84</v>
      </c>
      <c r="D657" s="334">
        <v>31.62</v>
      </c>
      <c r="E657" s="335">
        <f>'soust.uk.JMK př.č.2'!$M$58+'soust.uk.JMK př.č.2'!$N$58</f>
        <v>30098</v>
      </c>
      <c r="F657" s="335">
        <f>'soust.uk.JMK př.č.2'!$O$58+'soust.uk.JMK př.č.2'!$P$58</f>
        <v>18571</v>
      </c>
      <c r="G657" s="335">
        <f>'soust.uk.JMK př.č.2'!$L$58</f>
        <v>372</v>
      </c>
      <c r="H657" s="336">
        <f t="shared" si="30"/>
        <v>29189</v>
      </c>
      <c r="I657" s="336">
        <f t="shared" si="32"/>
        <v>21189</v>
      </c>
      <c r="J657" s="336">
        <f t="shared" si="31"/>
        <v>17651</v>
      </c>
      <c r="K657" s="336">
        <f t="shared" si="33"/>
        <v>12705</v>
      </c>
      <c r="L657" s="336">
        <f t="shared" si="34"/>
        <v>7628</v>
      </c>
      <c r="M657" s="336">
        <f t="shared" si="35"/>
        <v>4574</v>
      </c>
      <c r="Q657" s="411"/>
    </row>
    <row r="658" spans="1:17" x14ac:dyDescent="0.2">
      <c r="A658" s="337">
        <v>658</v>
      </c>
      <c r="B658" s="334">
        <v>25.54</v>
      </c>
      <c r="C658" s="334">
        <v>63.85</v>
      </c>
      <c r="D658" s="334">
        <v>31.62</v>
      </c>
      <c r="E658" s="335">
        <f>'soust.uk.JMK př.č.2'!$M$58+'soust.uk.JMK př.č.2'!$N$58</f>
        <v>30098</v>
      </c>
      <c r="F658" s="335">
        <f>'soust.uk.JMK př.č.2'!$O$58+'soust.uk.JMK př.č.2'!$P$58</f>
        <v>18571</v>
      </c>
      <c r="G658" s="335">
        <f>'soust.uk.JMK př.č.2'!$L$58</f>
        <v>372</v>
      </c>
      <c r="H658" s="336">
        <f t="shared" si="30"/>
        <v>29189</v>
      </c>
      <c r="I658" s="336">
        <f t="shared" si="32"/>
        <v>21189</v>
      </c>
      <c r="J658" s="336">
        <f t="shared" si="31"/>
        <v>17649</v>
      </c>
      <c r="K658" s="336">
        <f t="shared" si="33"/>
        <v>12704</v>
      </c>
      <c r="L658" s="336">
        <f t="shared" si="34"/>
        <v>7628</v>
      </c>
      <c r="M658" s="336">
        <f t="shared" si="35"/>
        <v>4573</v>
      </c>
      <c r="Q658" s="411"/>
    </row>
    <row r="659" spans="1:17" x14ac:dyDescent="0.2">
      <c r="A659" s="337">
        <v>659</v>
      </c>
      <c r="B659" s="334">
        <v>25.54</v>
      </c>
      <c r="C659" s="334">
        <v>63.85</v>
      </c>
      <c r="D659" s="334">
        <v>31.62</v>
      </c>
      <c r="E659" s="335">
        <f>'soust.uk.JMK př.č.2'!$M$58+'soust.uk.JMK př.č.2'!$N$58</f>
        <v>30098</v>
      </c>
      <c r="F659" s="335">
        <f>'soust.uk.JMK př.č.2'!$O$58+'soust.uk.JMK př.č.2'!$P$58</f>
        <v>18571</v>
      </c>
      <c r="G659" s="335">
        <f>'soust.uk.JMK př.č.2'!$L$58</f>
        <v>372</v>
      </c>
      <c r="H659" s="336">
        <f t="shared" si="30"/>
        <v>29189</v>
      </c>
      <c r="I659" s="336">
        <f t="shared" si="32"/>
        <v>21189</v>
      </c>
      <c r="J659" s="336">
        <f t="shared" si="31"/>
        <v>17649</v>
      </c>
      <c r="K659" s="336">
        <f t="shared" si="33"/>
        <v>12704</v>
      </c>
      <c r="L659" s="336">
        <f t="shared" si="34"/>
        <v>7628</v>
      </c>
      <c r="M659" s="336">
        <f t="shared" si="35"/>
        <v>4573</v>
      </c>
      <c r="Q659" s="411"/>
    </row>
    <row r="660" spans="1:17" x14ac:dyDescent="0.2">
      <c r="A660" s="337">
        <v>660</v>
      </c>
      <c r="B660" s="334">
        <v>25.54</v>
      </c>
      <c r="C660" s="334">
        <v>63.86</v>
      </c>
      <c r="D660" s="334">
        <v>31.62</v>
      </c>
      <c r="E660" s="335">
        <f>'soust.uk.JMK př.č.2'!$M$58+'soust.uk.JMK př.č.2'!$N$58</f>
        <v>30098</v>
      </c>
      <c r="F660" s="335">
        <f>'soust.uk.JMK př.č.2'!$O$58+'soust.uk.JMK př.č.2'!$P$58</f>
        <v>18571</v>
      </c>
      <c r="G660" s="335">
        <f>'soust.uk.JMK př.č.2'!$L$58</f>
        <v>372</v>
      </c>
      <c r="H660" s="336">
        <f t="shared" si="30"/>
        <v>29189</v>
      </c>
      <c r="I660" s="336">
        <f t="shared" si="32"/>
        <v>21189</v>
      </c>
      <c r="J660" s="336">
        <f t="shared" si="31"/>
        <v>17649</v>
      </c>
      <c r="K660" s="336">
        <f t="shared" si="33"/>
        <v>12704</v>
      </c>
      <c r="L660" s="336">
        <f t="shared" si="34"/>
        <v>7628</v>
      </c>
      <c r="M660" s="336">
        <f t="shared" si="35"/>
        <v>4573</v>
      </c>
      <c r="Q660" s="411"/>
    </row>
    <row r="661" spans="1:17" x14ac:dyDescent="0.2">
      <c r="A661" s="337">
        <v>661</v>
      </c>
      <c r="B661" s="334">
        <v>25.54</v>
      </c>
      <c r="C661" s="334">
        <v>63.86</v>
      </c>
      <c r="D661" s="334">
        <v>31.62</v>
      </c>
      <c r="E661" s="335">
        <f>'soust.uk.JMK př.č.2'!$M$58+'soust.uk.JMK př.č.2'!$N$58</f>
        <v>30098</v>
      </c>
      <c r="F661" s="335">
        <f>'soust.uk.JMK př.č.2'!$O$58+'soust.uk.JMK př.č.2'!$P$58</f>
        <v>18571</v>
      </c>
      <c r="G661" s="335">
        <f>'soust.uk.JMK př.č.2'!$L$58</f>
        <v>372</v>
      </c>
      <c r="H661" s="336">
        <f t="shared" si="30"/>
        <v>29189</v>
      </c>
      <c r="I661" s="336">
        <f t="shared" si="32"/>
        <v>21189</v>
      </c>
      <c r="J661" s="336">
        <f t="shared" si="31"/>
        <v>17649</v>
      </c>
      <c r="K661" s="336">
        <f t="shared" si="33"/>
        <v>12704</v>
      </c>
      <c r="L661" s="336">
        <f t="shared" si="34"/>
        <v>7628</v>
      </c>
      <c r="M661" s="336">
        <f t="shared" si="35"/>
        <v>4573</v>
      </c>
      <c r="Q661" s="411"/>
    </row>
    <row r="662" spans="1:17" x14ac:dyDescent="0.2">
      <c r="A662" s="337">
        <v>662</v>
      </c>
      <c r="B662" s="334">
        <v>25.55</v>
      </c>
      <c r="C662" s="334">
        <v>63.86</v>
      </c>
      <c r="D662" s="334">
        <v>31.62</v>
      </c>
      <c r="E662" s="335">
        <f>'soust.uk.JMK př.č.2'!$M$58+'soust.uk.JMK př.č.2'!$N$58</f>
        <v>30098</v>
      </c>
      <c r="F662" s="335">
        <f>'soust.uk.JMK př.č.2'!$O$58+'soust.uk.JMK př.č.2'!$P$58</f>
        <v>18571</v>
      </c>
      <c r="G662" s="335">
        <f>'soust.uk.JMK př.č.2'!$L$58</f>
        <v>372</v>
      </c>
      <c r="H662" s="336">
        <f t="shared" si="30"/>
        <v>29182</v>
      </c>
      <c r="I662" s="336">
        <f t="shared" si="32"/>
        <v>21184</v>
      </c>
      <c r="J662" s="336">
        <f t="shared" si="31"/>
        <v>17649</v>
      </c>
      <c r="K662" s="336">
        <f t="shared" si="33"/>
        <v>12704</v>
      </c>
      <c r="L662" s="336">
        <f t="shared" si="34"/>
        <v>7626</v>
      </c>
      <c r="M662" s="336">
        <f t="shared" si="35"/>
        <v>4573</v>
      </c>
      <c r="Q662" s="411"/>
    </row>
    <row r="663" spans="1:17" x14ac:dyDescent="0.2">
      <c r="A663" s="337">
        <v>663</v>
      </c>
      <c r="B663" s="334">
        <v>25.55</v>
      </c>
      <c r="C663" s="334">
        <v>63.87</v>
      </c>
      <c r="D663" s="334">
        <v>31.62</v>
      </c>
      <c r="E663" s="335">
        <f>'soust.uk.JMK př.č.2'!$M$58+'soust.uk.JMK př.č.2'!$N$58</f>
        <v>30098</v>
      </c>
      <c r="F663" s="335">
        <f>'soust.uk.JMK př.č.2'!$O$58+'soust.uk.JMK př.č.2'!$P$58</f>
        <v>18571</v>
      </c>
      <c r="G663" s="335">
        <f>'soust.uk.JMK př.č.2'!$L$58</f>
        <v>372</v>
      </c>
      <c r="H663" s="336">
        <f t="shared" si="30"/>
        <v>29182</v>
      </c>
      <c r="I663" s="336">
        <f t="shared" si="32"/>
        <v>21184</v>
      </c>
      <c r="J663" s="336">
        <f t="shared" si="31"/>
        <v>17648</v>
      </c>
      <c r="K663" s="336">
        <f t="shared" si="33"/>
        <v>12703</v>
      </c>
      <c r="L663" s="336">
        <f t="shared" si="34"/>
        <v>7626</v>
      </c>
      <c r="M663" s="336">
        <f t="shared" si="35"/>
        <v>4573</v>
      </c>
      <c r="Q663" s="411"/>
    </row>
    <row r="664" spans="1:17" x14ac:dyDescent="0.2">
      <c r="A664" s="337">
        <v>664</v>
      </c>
      <c r="B664" s="334">
        <v>25.55</v>
      </c>
      <c r="C664" s="334">
        <v>63.87</v>
      </c>
      <c r="D664" s="334">
        <v>31.62</v>
      </c>
      <c r="E664" s="335">
        <f>'soust.uk.JMK př.č.2'!$M$58+'soust.uk.JMK př.č.2'!$N$58</f>
        <v>30098</v>
      </c>
      <c r="F664" s="335">
        <f>'soust.uk.JMK př.č.2'!$O$58+'soust.uk.JMK př.č.2'!$P$58</f>
        <v>18571</v>
      </c>
      <c r="G664" s="335">
        <f>'soust.uk.JMK př.č.2'!$L$58</f>
        <v>372</v>
      </c>
      <c r="H664" s="336">
        <f t="shared" si="30"/>
        <v>29182</v>
      </c>
      <c r="I664" s="336">
        <f t="shared" si="32"/>
        <v>21184</v>
      </c>
      <c r="J664" s="336">
        <f t="shared" si="31"/>
        <v>17648</v>
      </c>
      <c r="K664" s="336">
        <f t="shared" si="33"/>
        <v>12703</v>
      </c>
      <c r="L664" s="336">
        <f t="shared" si="34"/>
        <v>7626</v>
      </c>
      <c r="M664" s="336">
        <f t="shared" si="35"/>
        <v>4573</v>
      </c>
      <c r="Q664" s="411"/>
    </row>
    <row r="665" spans="1:17" x14ac:dyDescent="0.2">
      <c r="A665" s="337">
        <v>665</v>
      </c>
      <c r="B665" s="334">
        <v>25.55</v>
      </c>
      <c r="C665" s="334">
        <v>63.87</v>
      </c>
      <c r="D665" s="334">
        <v>31.62</v>
      </c>
      <c r="E665" s="335">
        <f>'soust.uk.JMK př.č.2'!$M$58+'soust.uk.JMK př.č.2'!$N$58</f>
        <v>30098</v>
      </c>
      <c r="F665" s="335">
        <f>'soust.uk.JMK př.č.2'!$O$58+'soust.uk.JMK př.č.2'!$P$58</f>
        <v>18571</v>
      </c>
      <c r="G665" s="335">
        <f>'soust.uk.JMK př.č.2'!$L$58</f>
        <v>372</v>
      </c>
      <c r="H665" s="336">
        <f t="shared" si="30"/>
        <v>29182</v>
      </c>
      <c r="I665" s="336">
        <f t="shared" si="32"/>
        <v>21184</v>
      </c>
      <c r="J665" s="336">
        <f t="shared" si="31"/>
        <v>17648</v>
      </c>
      <c r="K665" s="336">
        <f t="shared" si="33"/>
        <v>12703</v>
      </c>
      <c r="L665" s="336">
        <f t="shared" si="34"/>
        <v>7626</v>
      </c>
      <c r="M665" s="336">
        <f t="shared" si="35"/>
        <v>4573</v>
      </c>
      <c r="Q665" s="411"/>
    </row>
    <row r="666" spans="1:17" x14ac:dyDescent="0.2">
      <c r="A666" s="337">
        <v>666</v>
      </c>
      <c r="B666" s="334">
        <v>25.55</v>
      </c>
      <c r="C666" s="334">
        <v>63.88</v>
      </c>
      <c r="D666" s="334">
        <v>31.62</v>
      </c>
      <c r="E666" s="335">
        <f>'soust.uk.JMK př.č.2'!$M$58+'soust.uk.JMK př.č.2'!$N$58</f>
        <v>30098</v>
      </c>
      <c r="F666" s="335">
        <f>'soust.uk.JMK př.č.2'!$O$58+'soust.uk.JMK př.č.2'!$P$58</f>
        <v>18571</v>
      </c>
      <c r="G666" s="335">
        <f>'soust.uk.JMK př.č.2'!$L$58</f>
        <v>372</v>
      </c>
      <c r="H666" s="336">
        <f t="shared" si="30"/>
        <v>29182</v>
      </c>
      <c r="I666" s="336">
        <f t="shared" si="32"/>
        <v>21184</v>
      </c>
      <c r="J666" s="336">
        <f t="shared" si="31"/>
        <v>17647</v>
      </c>
      <c r="K666" s="336">
        <f t="shared" si="33"/>
        <v>12702</v>
      </c>
      <c r="L666" s="336">
        <f t="shared" si="34"/>
        <v>7626</v>
      </c>
      <c r="M666" s="336">
        <f t="shared" si="35"/>
        <v>4573</v>
      </c>
      <c r="Q666" s="411"/>
    </row>
    <row r="667" spans="1:17" x14ac:dyDescent="0.2">
      <c r="A667" s="337">
        <v>667</v>
      </c>
      <c r="B667" s="334">
        <v>25.55</v>
      </c>
      <c r="C667" s="334">
        <v>63.88</v>
      </c>
      <c r="D667" s="334">
        <v>31.62</v>
      </c>
      <c r="E667" s="335">
        <f>'soust.uk.JMK př.č.2'!$M$58+'soust.uk.JMK př.č.2'!$N$58</f>
        <v>30098</v>
      </c>
      <c r="F667" s="335">
        <f>'soust.uk.JMK př.č.2'!$O$58+'soust.uk.JMK př.č.2'!$P$58</f>
        <v>18571</v>
      </c>
      <c r="G667" s="335">
        <f>'soust.uk.JMK př.č.2'!$L$58</f>
        <v>372</v>
      </c>
      <c r="H667" s="336">
        <f t="shared" si="30"/>
        <v>29182</v>
      </c>
      <c r="I667" s="336">
        <f t="shared" si="32"/>
        <v>21184</v>
      </c>
      <c r="J667" s="336">
        <f t="shared" si="31"/>
        <v>17647</v>
      </c>
      <c r="K667" s="336">
        <f t="shared" si="33"/>
        <v>12702</v>
      </c>
      <c r="L667" s="336">
        <f t="shared" si="34"/>
        <v>7626</v>
      </c>
      <c r="M667" s="336">
        <f t="shared" si="35"/>
        <v>4573</v>
      </c>
      <c r="Q667" s="411"/>
    </row>
    <row r="668" spans="1:17" x14ac:dyDescent="0.2">
      <c r="A668" s="337">
        <v>668</v>
      </c>
      <c r="B668" s="334">
        <v>25.55</v>
      </c>
      <c r="C668" s="334">
        <v>63.89</v>
      </c>
      <c r="D668" s="334">
        <v>31.62</v>
      </c>
      <c r="E668" s="335">
        <f>'soust.uk.JMK př.č.2'!$M$58+'soust.uk.JMK př.č.2'!$N$58</f>
        <v>30098</v>
      </c>
      <c r="F668" s="335">
        <f>'soust.uk.JMK př.č.2'!$O$58+'soust.uk.JMK př.č.2'!$P$58</f>
        <v>18571</v>
      </c>
      <c r="G668" s="335">
        <f>'soust.uk.JMK př.č.2'!$L$58</f>
        <v>372</v>
      </c>
      <c r="H668" s="336">
        <f t="shared" si="30"/>
        <v>29182</v>
      </c>
      <c r="I668" s="336">
        <f t="shared" si="32"/>
        <v>21184</v>
      </c>
      <c r="J668" s="336">
        <f t="shared" si="31"/>
        <v>17645</v>
      </c>
      <c r="K668" s="336">
        <f t="shared" si="33"/>
        <v>12701</v>
      </c>
      <c r="L668" s="336">
        <f t="shared" si="34"/>
        <v>7626</v>
      </c>
      <c r="M668" s="336">
        <f t="shared" si="35"/>
        <v>4572</v>
      </c>
      <c r="Q668" s="411"/>
    </row>
    <row r="669" spans="1:17" x14ac:dyDescent="0.2">
      <c r="A669" s="337">
        <v>669</v>
      </c>
      <c r="B669" s="334">
        <v>25.56</v>
      </c>
      <c r="C669" s="334">
        <v>63.89</v>
      </c>
      <c r="D669" s="334">
        <v>31.62</v>
      </c>
      <c r="E669" s="335">
        <f>'soust.uk.JMK př.č.2'!$M$58+'soust.uk.JMK př.č.2'!$N$58</f>
        <v>30098</v>
      </c>
      <c r="F669" s="335">
        <f>'soust.uk.JMK př.č.2'!$O$58+'soust.uk.JMK př.č.2'!$P$58</f>
        <v>18571</v>
      </c>
      <c r="G669" s="335">
        <f>'soust.uk.JMK př.č.2'!$L$58</f>
        <v>372</v>
      </c>
      <c r="H669" s="336">
        <f t="shared" si="30"/>
        <v>29174</v>
      </c>
      <c r="I669" s="336">
        <f t="shared" si="32"/>
        <v>21178</v>
      </c>
      <c r="J669" s="336">
        <f t="shared" si="31"/>
        <v>17645</v>
      </c>
      <c r="K669" s="336">
        <f t="shared" si="33"/>
        <v>12701</v>
      </c>
      <c r="L669" s="336">
        <f t="shared" si="34"/>
        <v>7624</v>
      </c>
      <c r="M669" s="336">
        <f t="shared" si="35"/>
        <v>4572</v>
      </c>
      <c r="Q669" s="411"/>
    </row>
    <row r="670" spans="1:17" x14ac:dyDescent="0.2">
      <c r="A670" s="337">
        <v>670</v>
      </c>
      <c r="B670" s="334">
        <v>25.56</v>
      </c>
      <c r="C670" s="334">
        <v>63.89</v>
      </c>
      <c r="D670" s="334">
        <v>31.62</v>
      </c>
      <c r="E670" s="335">
        <f>'soust.uk.JMK př.č.2'!$M$58+'soust.uk.JMK př.č.2'!$N$58</f>
        <v>30098</v>
      </c>
      <c r="F670" s="335">
        <f>'soust.uk.JMK př.č.2'!$O$58+'soust.uk.JMK př.č.2'!$P$58</f>
        <v>18571</v>
      </c>
      <c r="G670" s="335">
        <f>'soust.uk.JMK př.č.2'!$L$58</f>
        <v>372</v>
      </c>
      <c r="H670" s="336">
        <f t="shared" si="30"/>
        <v>29174</v>
      </c>
      <c r="I670" s="336">
        <f t="shared" si="32"/>
        <v>21178</v>
      </c>
      <c r="J670" s="336">
        <f t="shared" si="31"/>
        <v>17645</v>
      </c>
      <c r="K670" s="336">
        <f t="shared" si="33"/>
        <v>12701</v>
      </c>
      <c r="L670" s="336">
        <f t="shared" si="34"/>
        <v>7624</v>
      </c>
      <c r="M670" s="336">
        <f t="shared" si="35"/>
        <v>4572</v>
      </c>
      <c r="Q670" s="411"/>
    </row>
    <row r="671" spans="1:17" x14ac:dyDescent="0.2">
      <c r="A671" s="337">
        <v>671</v>
      </c>
      <c r="B671" s="334">
        <v>25.56</v>
      </c>
      <c r="C671" s="334">
        <v>63.9</v>
      </c>
      <c r="D671" s="334">
        <v>31.62</v>
      </c>
      <c r="E671" s="335">
        <f>'soust.uk.JMK př.č.2'!$M$58+'soust.uk.JMK př.č.2'!$N$58</f>
        <v>30098</v>
      </c>
      <c r="F671" s="335">
        <f>'soust.uk.JMK př.č.2'!$O$58+'soust.uk.JMK př.č.2'!$P$58</f>
        <v>18571</v>
      </c>
      <c r="G671" s="335">
        <f>'soust.uk.JMK př.č.2'!$L$58</f>
        <v>372</v>
      </c>
      <c r="H671" s="336">
        <f t="shared" si="30"/>
        <v>29174</v>
      </c>
      <c r="I671" s="336">
        <f t="shared" si="32"/>
        <v>21178</v>
      </c>
      <c r="J671" s="336">
        <f t="shared" si="31"/>
        <v>17644</v>
      </c>
      <c r="K671" s="336">
        <f t="shared" si="33"/>
        <v>12700</v>
      </c>
      <c r="L671" s="336">
        <f t="shared" si="34"/>
        <v>7624</v>
      </c>
      <c r="M671" s="336">
        <f t="shared" si="35"/>
        <v>4572</v>
      </c>
      <c r="Q671" s="411"/>
    </row>
    <row r="672" spans="1:17" x14ac:dyDescent="0.2">
      <c r="A672" s="337">
        <v>672</v>
      </c>
      <c r="B672" s="334">
        <v>25.56</v>
      </c>
      <c r="C672" s="334">
        <v>63.9</v>
      </c>
      <c r="D672" s="334">
        <v>31.62</v>
      </c>
      <c r="E672" s="335">
        <f>'soust.uk.JMK př.č.2'!$M$58+'soust.uk.JMK př.č.2'!$N$58</f>
        <v>30098</v>
      </c>
      <c r="F672" s="335">
        <f>'soust.uk.JMK př.č.2'!$O$58+'soust.uk.JMK př.č.2'!$P$58</f>
        <v>18571</v>
      </c>
      <c r="G672" s="335">
        <f>'soust.uk.JMK př.č.2'!$L$58</f>
        <v>372</v>
      </c>
      <c r="H672" s="336">
        <f t="shared" si="30"/>
        <v>29174</v>
      </c>
      <c r="I672" s="336">
        <f t="shared" si="32"/>
        <v>21178</v>
      </c>
      <c r="J672" s="336">
        <f t="shared" si="31"/>
        <v>17644</v>
      </c>
      <c r="K672" s="336">
        <f t="shared" si="33"/>
        <v>12700</v>
      </c>
      <c r="L672" s="336">
        <f t="shared" si="34"/>
        <v>7624</v>
      </c>
      <c r="M672" s="336">
        <f t="shared" si="35"/>
        <v>4572</v>
      </c>
      <c r="Q672" s="411"/>
    </row>
    <row r="673" spans="1:17" x14ac:dyDescent="0.2">
      <c r="A673" s="337">
        <v>673</v>
      </c>
      <c r="B673" s="334">
        <v>25.56</v>
      </c>
      <c r="C673" s="334">
        <v>63.9</v>
      </c>
      <c r="D673" s="334">
        <v>31.62</v>
      </c>
      <c r="E673" s="335">
        <f>'soust.uk.JMK př.č.2'!$M$58+'soust.uk.JMK př.č.2'!$N$58</f>
        <v>30098</v>
      </c>
      <c r="F673" s="335">
        <f>'soust.uk.JMK př.č.2'!$O$58+'soust.uk.JMK př.č.2'!$P$58</f>
        <v>18571</v>
      </c>
      <c r="G673" s="335">
        <f>'soust.uk.JMK př.č.2'!$L$58</f>
        <v>372</v>
      </c>
      <c r="H673" s="336">
        <f t="shared" si="30"/>
        <v>29174</v>
      </c>
      <c r="I673" s="336">
        <f t="shared" si="32"/>
        <v>21178</v>
      </c>
      <c r="J673" s="336">
        <f t="shared" si="31"/>
        <v>17644</v>
      </c>
      <c r="K673" s="336">
        <f t="shared" si="33"/>
        <v>12700</v>
      </c>
      <c r="L673" s="336">
        <f t="shared" si="34"/>
        <v>7624</v>
      </c>
      <c r="M673" s="336">
        <f t="shared" si="35"/>
        <v>4572</v>
      </c>
      <c r="Q673" s="411"/>
    </row>
    <row r="674" spans="1:17" x14ac:dyDescent="0.2">
      <c r="A674" s="337">
        <v>674</v>
      </c>
      <c r="B674" s="334">
        <v>25.56</v>
      </c>
      <c r="C674" s="334">
        <v>63.91</v>
      </c>
      <c r="D674" s="334">
        <v>31.62</v>
      </c>
      <c r="E674" s="335">
        <f>'soust.uk.JMK př.č.2'!$M$58+'soust.uk.JMK př.č.2'!$N$58</f>
        <v>30098</v>
      </c>
      <c r="F674" s="335">
        <f>'soust.uk.JMK př.č.2'!$O$58+'soust.uk.JMK př.č.2'!$P$58</f>
        <v>18571</v>
      </c>
      <c r="G674" s="335">
        <f>'soust.uk.JMK př.č.2'!$L$58</f>
        <v>372</v>
      </c>
      <c r="H674" s="336">
        <f t="shared" si="30"/>
        <v>29174</v>
      </c>
      <c r="I674" s="336">
        <f t="shared" si="32"/>
        <v>21178</v>
      </c>
      <c r="J674" s="336">
        <f t="shared" si="31"/>
        <v>17643</v>
      </c>
      <c r="K674" s="336">
        <f t="shared" si="33"/>
        <v>12699</v>
      </c>
      <c r="L674" s="336">
        <f t="shared" si="34"/>
        <v>7624</v>
      </c>
      <c r="M674" s="336">
        <f t="shared" si="35"/>
        <v>4572</v>
      </c>
      <c r="Q674" s="411"/>
    </row>
    <row r="675" spans="1:17" x14ac:dyDescent="0.2">
      <c r="A675" s="337">
        <v>675</v>
      </c>
      <c r="B675" s="334">
        <v>25.56</v>
      </c>
      <c r="C675" s="334">
        <v>63.91</v>
      </c>
      <c r="D675" s="334">
        <v>31.62</v>
      </c>
      <c r="E675" s="335">
        <f>'soust.uk.JMK př.č.2'!$M$58+'soust.uk.JMK př.č.2'!$N$58</f>
        <v>30098</v>
      </c>
      <c r="F675" s="335">
        <f>'soust.uk.JMK př.č.2'!$O$58+'soust.uk.JMK př.č.2'!$P$58</f>
        <v>18571</v>
      </c>
      <c r="G675" s="335">
        <f>'soust.uk.JMK př.č.2'!$L$58</f>
        <v>372</v>
      </c>
      <c r="H675" s="336">
        <f t="shared" si="30"/>
        <v>29174</v>
      </c>
      <c r="I675" s="336">
        <f t="shared" si="32"/>
        <v>21178</v>
      </c>
      <c r="J675" s="336">
        <f t="shared" si="31"/>
        <v>17643</v>
      </c>
      <c r="K675" s="336">
        <f t="shared" si="33"/>
        <v>12699</v>
      </c>
      <c r="L675" s="336">
        <f t="shared" si="34"/>
        <v>7624</v>
      </c>
      <c r="M675" s="336">
        <f t="shared" si="35"/>
        <v>4572</v>
      </c>
      <c r="Q675" s="411"/>
    </row>
    <row r="676" spans="1:17" x14ac:dyDescent="0.2">
      <c r="A676" s="337">
        <v>676</v>
      </c>
      <c r="B676" s="334">
        <v>25.57</v>
      </c>
      <c r="C676" s="334">
        <v>63.92</v>
      </c>
      <c r="D676" s="334">
        <v>31.62</v>
      </c>
      <c r="E676" s="335">
        <f>'soust.uk.JMK př.č.2'!$M$58+'soust.uk.JMK př.č.2'!$N$58</f>
        <v>30098</v>
      </c>
      <c r="F676" s="335">
        <f>'soust.uk.JMK př.č.2'!$O$58+'soust.uk.JMK př.č.2'!$P$58</f>
        <v>18571</v>
      </c>
      <c r="G676" s="335">
        <f>'soust.uk.JMK př.č.2'!$L$58</f>
        <v>372</v>
      </c>
      <c r="H676" s="336">
        <f t="shared" si="30"/>
        <v>29167</v>
      </c>
      <c r="I676" s="336">
        <f t="shared" si="32"/>
        <v>21173</v>
      </c>
      <c r="J676" s="336">
        <f t="shared" si="31"/>
        <v>17641</v>
      </c>
      <c r="K676" s="336">
        <f t="shared" si="33"/>
        <v>12698</v>
      </c>
      <c r="L676" s="336">
        <f t="shared" si="34"/>
        <v>7622</v>
      </c>
      <c r="M676" s="336">
        <f t="shared" si="35"/>
        <v>4571</v>
      </c>
      <c r="Q676" s="411"/>
    </row>
    <row r="677" spans="1:17" x14ac:dyDescent="0.2">
      <c r="A677" s="337">
        <v>677</v>
      </c>
      <c r="B677" s="334">
        <v>25.57</v>
      </c>
      <c r="C677" s="334">
        <v>63.92</v>
      </c>
      <c r="D677" s="334">
        <v>31.62</v>
      </c>
      <c r="E677" s="335">
        <f>'soust.uk.JMK př.č.2'!$M$58+'soust.uk.JMK př.č.2'!$N$58</f>
        <v>30098</v>
      </c>
      <c r="F677" s="335">
        <f>'soust.uk.JMK př.č.2'!$O$58+'soust.uk.JMK př.č.2'!$P$58</f>
        <v>18571</v>
      </c>
      <c r="G677" s="335">
        <f>'soust.uk.JMK př.č.2'!$L$58</f>
        <v>372</v>
      </c>
      <c r="H677" s="336">
        <f t="shared" si="30"/>
        <v>29167</v>
      </c>
      <c r="I677" s="336">
        <f t="shared" si="32"/>
        <v>21173</v>
      </c>
      <c r="J677" s="336">
        <f t="shared" si="31"/>
        <v>17641</v>
      </c>
      <c r="K677" s="336">
        <f t="shared" si="33"/>
        <v>12698</v>
      </c>
      <c r="L677" s="336">
        <f t="shared" si="34"/>
        <v>7622</v>
      </c>
      <c r="M677" s="336">
        <f t="shared" si="35"/>
        <v>4571</v>
      </c>
      <c r="Q677" s="411"/>
    </row>
    <row r="678" spans="1:17" x14ac:dyDescent="0.2">
      <c r="A678" s="337">
        <v>678</v>
      </c>
      <c r="B678" s="334">
        <v>25.57</v>
      </c>
      <c r="C678" s="334">
        <v>63.92</v>
      </c>
      <c r="D678" s="334">
        <v>31.62</v>
      </c>
      <c r="E678" s="335">
        <f>'soust.uk.JMK př.č.2'!$M$58+'soust.uk.JMK př.č.2'!$N$58</f>
        <v>30098</v>
      </c>
      <c r="F678" s="335">
        <f>'soust.uk.JMK př.č.2'!$O$58+'soust.uk.JMK př.č.2'!$P$58</f>
        <v>18571</v>
      </c>
      <c r="G678" s="335">
        <f>'soust.uk.JMK př.č.2'!$L$58</f>
        <v>372</v>
      </c>
      <c r="H678" s="336">
        <f t="shared" si="30"/>
        <v>29167</v>
      </c>
      <c r="I678" s="336">
        <f t="shared" si="32"/>
        <v>21173</v>
      </c>
      <c r="J678" s="336">
        <f t="shared" si="31"/>
        <v>17641</v>
      </c>
      <c r="K678" s="336">
        <f t="shared" si="33"/>
        <v>12698</v>
      </c>
      <c r="L678" s="336">
        <f t="shared" si="34"/>
        <v>7622</v>
      </c>
      <c r="M678" s="336">
        <f t="shared" si="35"/>
        <v>4571</v>
      </c>
      <c r="Q678" s="411"/>
    </row>
    <row r="679" spans="1:17" x14ac:dyDescent="0.2">
      <c r="A679" s="337">
        <v>679</v>
      </c>
      <c r="B679" s="334">
        <v>25.57</v>
      </c>
      <c r="C679" s="334">
        <v>63.93</v>
      </c>
      <c r="D679" s="334">
        <v>31.62</v>
      </c>
      <c r="E679" s="335">
        <f>'soust.uk.JMK př.č.2'!$M$58+'soust.uk.JMK př.č.2'!$N$58</f>
        <v>30098</v>
      </c>
      <c r="F679" s="335">
        <f>'soust.uk.JMK př.č.2'!$O$58+'soust.uk.JMK př.č.2'!$P$58</f>
        <v>18571</v>
      </c>
      <c r="G679" s="335">
        <f>'soust.uk.JMK př.č.2'!$L$58</f>
        <v>372</v>
      </c>
      <c r="H679" s="336">
        <f t="shared" si="30"/>
        <v>29167</v>
      </c>
      <c r="I679" s="336">
        <f t="shared" si="32"/>
        <v>21173</v>
      </c>
      <c r="J679" s="336">
        <f t="shared" si="31"/>
        <v>17640</v>
      </c>
      <c r="K679" s="336">
        <f t="shared" si="33"/>
        <v>12697</v>
      </c>
      <c r="L679" s="336">
        <f t="shared" si="34"/>
        <v>7622</v>
      </c>
      <c r="M679" s="336">
        <f t="shared" si="35"/>
        <v>4571</v>
      </c>
      <c r="Q679" s="411"/>
    </row>
    <row r="680" spans="1:17" x14ac:dyDescent="0.2">
      <c r="A680" s="337">
        <v>680</v>
      </c>
      <c r="B680" s="334">
        <v>25.57</v>
      </c>
      <c r="C680" s="334">
        <v>63.93</v>
      </c>
      <c r="D680" s="334">
        <v>31.62</v>
      </c>
      <c r="E680" s="335">
        <f>'soust.uk.JMK př.č.2'!$M$58+'soust.uk.JMK př.č.2'!$N$58</f>
        <v>30098</v>
      </c>
      <c r="F680" s="335">
        <f>'soust.uk.JMK př.č.2'!$O$58+'soust.uk.JMK př.č.2'!$P$58</f>
        <v>18571</v>
      </c>
      <c r="G680" s="335">
        <f>'soust.uk.JMK př.č.2'!$L$58</f>
        <v>372</v>
      </c>
      <c r="H680" s="336">
        <f t="shared" si="30"/>
        <v>29167</v>
      </c>
      <c r="I680" s="336">
        <f t="shared" si="32"/>
        <v>21173</v>
      </c>
      <c r="J680" s="336">
        <f t="shared" si="31"/>
        <v>17640</v>
      </c>
      <c r="K680" s="336">
        <f t="shared" si="33"/>
        <v>12697</v>
      </c>
      <c r="L680" s="336">
        <f t="shared" si="34"/>
        <v>7622</v>
      </c>
      <c r="M680" s="336">
        <f t="shared" si="35"/>
        <v>4571</v>
      </c>
      <c r="Q680" s="411"/>
    </row>
    <row r="681" spans="1:17" x14ac:dyDescent="0.2">
      <c r="A681" s="337">
        <v>681</v>
      </c>
      <c r="B681" s="334">
        <v>25.57</v>
      </c>
      <c r="C681" s="334">
        <v>63.93</v>
      </c>
      <c r="D681" s="334">
        <v>31.62</v>
      </c>
      <c r="E681" s="335">
        <f>'soust.uk.JMK př.č.2'!$M$58+'soust.uk.JMK př.č.2'!$N$58</f>
        <v>30098</v>
      </c>
      <c r="F681" s="335">
        <f>'soust.uk.JMK př.č.2'!$O$58+'soust.uk.JMK př.č.2'!$P$58</f>
        <v>18571</v>
      </c>
      <c r="G681" s="335">
        <f>'soust.uk.JMK př.č.2'!$L$58</f>
        <v>372</v>
      </c>
      <c r="H681" s="336">
        <f t="shared" si="30"/>
        <v>29167</v>
      </c>
      <c r="I681" s="336">
        <f t="shared" si="32"/>
        <v>21173</v>
      </c>
      <c r="J681" s="336">
        <f t="shared" si="31"/>
        <v>17640</v>
      </c>
      <c r="K681" s="336">
        <f t="shared" si="33"/>
        <v>12697</v>
      </c>
      <c r="L681" s="336">
        <f t="shared" si="34"/>
        <v>7622</v>
      </c>
      <c r="M681" s="336">
        <f t="shared" si="35"/>
        <v>4571</v>
      </c>
      <c r="Q681" s="411"/>
    </row>
    <row r="682" spans="1:17" x14ac:dyDescent="0.2">
      <c r="A682" s="337">
        <v>682</v>
      </c>
      <c r="B682" s="334">
        <v>25.58</v>
      </c>
      <c r="C682" s="334">
        <v>63.94</v>
      </c>
      <c r="D682" s="334">
        <v>31.62</v>
      </c>
      <c r="E682" s="335">
        <f>'soust.uk.JMK př.č.2'!$M$58+'soust.uk.JMK př.č.2'!$N$58</f>
        <v>30098</v>
      </c>
      <c r="F682" s="335">
        <f>'soust.uk.JMK př.č.2'!$O$58+'soust.uk.JMK př.č.2'!$P$58</f>
        <v>18571</v>
      </c>
      <c r="G682" s="335">
        <f>'soust.uk.JMK př.č.2'!$L$58</f>
        <v>372</v>
      </c>
      <c r="H682" s="336">
        <f t="shared" si="30"/>
        <v>29159</v>
      </c>
      <c r="I682" s="336">
        <f t="shared" si="32"/>
        <v>21167</v>
      </c>
      <c r="J682" s="336">
        <f t="shared" si="31"/>
        <v>17639</v>
      </c>
      <c r="K682" s="336">
        <f t="shared" si="33"/>
        <v>12696</v>
      </c>
      <c r="L682" s="336">
        <f t="shared" si="34"/>
        <v>7620</v>
      </c>
      <c r="M682" s="336">
        <f t="shared" si="35"/>
        <v>4571</v>
      </c>
      <c r="Q682" s="411"/>
    </row>
    <row r="683" spans="1:17" x14ac:dyDescent="0.2">
      <c r="A683" s="337">
        <v>683</v>
      </c>
      <c r="B683" s="334">
        <v>25.58</v>
      </c>
      <c r="C683" s="334">
        <v>63.94</v>
      </c>
      <c r="D683" s="334">
        <v>31.62</v>
      </c>
      <c r="E683" s="335">
        <f>'soust.uk.JMK př.č.2'!$M$58+'soust.uk.JMK př.č.2'!$N$58</f>
        <v>30098</v>
      </c>
      <c r="F683" s="335">
        <f>'soust.uk.JMK př.č.2'!$O$58+'soust.uk.JMK př.č.2'!$P$58</f>
        <v>18571</v>
      </c>
      <c r="G683" s="335">
        <f>'soust.uk.JMK př.č.2'!$L$58</f>
        <v>372</v>
      </c>
      <c r="H683" s="336">
        <f t="shared" si="30"/>
        <v>29159</v>
      </c>
      <c r="I683" s="336">
        <f t="shared" si="32"/>
        <v>21167</v>
      </c>
      <c r="J683" s="336">
        <f t="shared" si="31"/>
        <v>17639</v>
      </c>
      <c r="K683" s="336">
        <f t="shared" si="33"/>
        <v>12696</v>
      </c>
      <c r="L683" s="336">
        <f t="shared" si="34"/>
        <v>7620</v>
      </c>
      <c r="M683" s="336">
        <f t="shared" si="35"/>
        <v>4571</v>
      </c>
      <c r="Q683" s="411"/>
    </row>
    <row r="684" spans="1:17" x14ac:dyDescent="0.2">
      <c r="A684" s="337">
        <v>684</v>
      </c>
      <c r="B684" s="334">
        <v>25.58</v>
      </c>
      <c r="C684" s="334">
        <v>63.94</v>
      </c>
      <c r="D684" s="334">
        <v>31.62</v>
      </c>
      <c r="E684" s="335">
        <f>'soust.uk.JMK př.č.2'!$M$58+'soust.uk.JMK př.č.2'!$N$58</f>
        <v>30098</v>
      </c>
      <c r="F684" s="335">
        <f>'soust.uk.JMK př.č.2'!$O$58+'soust.uk.JMK př.č.2'!$P$58</f>
        <v>18571</v>
      </c>
      <c r="G684" s="335">
        <f>'soust.uk.JMK př.č.2'!$L$58</f>
        <v>372</v>
      </c>
      <c r="H684" s="336">
        <f t="shared" si="30"/>
        <v>29159</v>
      </c>
      <c r="I684" s="336">
        <f t="shared" si="32"/>
        <v>21167</v>
      </c>
      <c r="J684" s="336">
        <f t="shared" si="31"/>
        <v>17639</v>
      </c>
      <c r="K684" s="336">
        <f t="shared" si="33"/>
        <v>12696</v>
      </c>
      <c r="L684" s="336">
        <f t="shared" si="34"/>
        <v>7620</v>
      </c>
      <c r="M684" s="336">
        <f t="shared" si="35"/>
        <v>4571</v>
      </c>
      <c r="Q684" s="411"/>
    </row>
    <row r="685" spans="1:17" x14ac:dyDescent="0.2">
      <c r="A685" s="337">
        <v>685</v>
      </c>
      <c r="B685" s="334">
        <v>25.58</v>
      </c>
      <c r="C685" s="334">
        <v>63.95</v>
      </c>
      <c r="D685" s="334">
        <v>31.62</v>
      </c>
      <c r="E685" s="335">
        <f>'soust.uk.JMK př.č.2'!$M$58+'soust.uk.JMK př.č.2'!$N$58</f>
        <v>30098</v>
      </c>
      <c r="F685" s="335">
        <f>'soust.uk.JMK př.č.2'!$O$58+'soust.uk.JMK př.č.2'!$P$58</f>
        <v>18571</v>
      </c>
      <c r="G685" s="335">
        <f>'soust.uk.JMK př.č.2'!$L$58</f>
        <v>372</v>
      </c>
      <c r="H685" s="336">
        <f t="shared" si="30"/>
        <v>29159</v>
      </c>
      <c r="I685" s="336">
        <f t="shared" si="32"/>
        <v>21167</v>
      </c>
      <c r="J685" s="336">
        <f t="shared" si="31"/>
        <v>17639</v>
      </c>
      <c r="K685" s="336">
        <f t="shared" si="33"/>
        <v>12696</v>
      </c>
      <c r="L685" s="336">
        <f t="shared" si="34"/>
        <v>7620</v>
      </c>
      <c r="M685" s="336">
        <f t="shared" si="35"/>
        <v>4571</v>
      </c>
      <c r="Q685" s="411"/>
    </row>
    <row r="686" spans="1:17" x14ac:dyDescent="0.2">
      <c r="A686" s="337">
        <v>686</v>
      </c>
      <c r="B686" s="334">
        <v>25.58</v>
      </c>
      <c r="C686" s="334">
        <v>63.95</v>
      </c>
      <c r="D686" s="334">
        <v>31.62</v>
      </c>
      <c r="E686" s="335">
        <f>'soust.uk.JMK př.č.2'!$M$58+'soust.uk.JMK př.č.2'!$N$58</f>
        <v>30098</v>
      </c>
      <c r="F686" s="335">
        <f>'soust.uk.JMK př.č.2'!$O$58+'soust.uk.JMK př.č.2'!$P$58</f>
        <v>18571</v>
      </c>
      <c r="G686" s="335">
        <f>'soust.uk.JMK př.č.2'!$L$58</f>
        <v>372</v>
      </c>
      <c r="H686" s="336">
        <f t="shared" si="30"/>
        <v>29159</v>
      </c>
      <c r="I686" s="336">
        <f t="shared" si="32"/>
        <v>21167</v>
      </c>
      <c r="J686" s="336">
        <f t="shared" si="31"/>
        <v>17639</v>
      </c>
      <c r="K686" s="336">
        <f t="shared" si="33"/>
        <v>12696</v>
      </c>
      <c r="L686" s="336">
        <f t="shared" si="34"/>
        <v>7620</v>
      </c>
      <c r="M686" s="336">
        <f t="shared" si="35"/>
        <v>4571</v>
      </c>
      <c r="Q686" s="411"/>
    </row>
    <row r="687" spans="1:17" x14ac:dyDescent="0.2">
      <c r="A687" s="337">
        <v>687</v>
      </c>
      <c r="B687" s="334">
        <v>25.58</v>
      </c>
      <c r="C687" s="334">
        <v>63.96</v>
      </c>
      <c r="D687" s="334">
        <v>31.62</v>
      </c>
      <c r="E687" s="335">
        <f>'soust.uk.JMK př.č.2'!$M$58+'soust.uk.JMK př.č.2'!$N$58</f>
        <v>30098</v>
      </c>
      <c r="F687" s="335">
        <f>'soust.uk.JMK př.č.2'!$O$58+'soust.uk.JMK př.č.2'!$P$58</f>
        <v>18571</v>
      </c>
      <c r="G687" s="335">
        <f>'soust.uk.JMK př.č.2'!$L$58</f>
        <v>372</v>
      </c>
      <c r="H687" s="336">
        <f t="shared" si="30"/>
        <v>29159</v>
      </c>
      <c r="I687" s="336">
        <f t="shared" si="32"/>
        <v>21167</v>
      </c>
      <c r="J687" s="336">
        <f t="shared" si="31"/>
        <v>17637</v>
      </c>
      <c r="K687" s="336">
        <f t="shared" si="33"/>
        <v>12695</v>
      </c>
      <c r="L687" s="336">
        <f t="shared" si="34"/>
        <v>7620</v>
      </c>
      <c r="M687" s="336">
        <f t="shared" si="35"/>
        <v>4570</v>
      </c>
      <c r="Q687" s="411"/>
    </row>
    <row r="688" spans="1:17" x14ac:dyDescent="0.2">
      <c r="A688" s="337">
        <v>688</v>
      </c>
      <c r="B688" s="334">
        <v>25.58</v>
      </c>
      <c r="C688" s="334">
        <v>63.96</v>
      </c>
      <c r="D688" s="334">
        <v>31.62</v>
      </c>
      <c r="E688" s="335">
        <f>'soust.uk.JMK př.č.2'!$M$58+'soust.uk.JMK př.č.2'!$N$58</f>
        <v>30098</v>
      </c>
      <c r="F688" s="335">
        <f>'soust.uk.JMK př.č.2'!$O$58+'soust.uk.JMK př.č.2'!$P$58</f>
        <v>18571</v>
      </c>
      <c r="G688" s="335">
        <f>'soust.uk.JMK př.č.2'!$L$58</f>
        <v>372</v>
      </c>
      <c r="H688" s="336">
        <f t="shared" si="30"/>
        <v>29159</v>
      </c>
      <c r="I688" s="336">
        <f t="shared" si="32"/>
        <v>21167</v>
      </c>
      <c r="J688" s="336">
        <f t="shared" si="31"/>
        <v>17637</v>
      </c>
      <c r="K688" s="336">
        <f t="shared" si="33"/>
        <v>12695</v>
      </c>
      <c r="L688" s="336">
        <f t="shared" si="34"/>
        <v>7620</v>
      </c>
      <c r="M688" s="336">
        <f t="shared" si="35"/>
        <v>4570</v>
      </c>
      <c r="Q688" s="411"/>
    </row>
    <row r="689" spans="1:17" x14ac:dyDescent="0.2">
      <c r="A689" s="337">
        <v>689</v>
      </c>
      <c r="B689" s="334">
        <v>25.59</v>
      </c>
      <c r="C689" s="334">
        <v>63.96</v>
      </c>
      <c r="D689" s="334">
        <v>31.62</v>
      </c>
      <c r="E689" s="335">
        <f>'soust.uk.JMK př.č.2'!$M$58+'soust.uk.JMK př.č.2'!$N$58</f>
        <v>30098</v>
      </c>
      <c r="F689" s="335">
        <f>'soust.uk.JMK př.č.2'!$O$58+'soust.uk.JMK př.č.2'!$P$58</f>
        <v>18571</v>
      </c>
      <c r="G689" s="335">
        <f>'soust.uk.JMK př.č.2'!$L$58</f>
        <v>372</v>
      </c>
      <c r="H689" s="336">
        <f t="shared" si="30"/>
        <v>29152</v>
      </c>
      <c r="I689" s="336">
        <f t="shared" si="32"/>
        <v>21162</v>
      </c>
      <c r="J689" s="336">
        <f t="shared" si="31"/>
        <v>17637</v>
      </c>
      <c r="K689" s="336">
        <f t="shared" si="33"/>
        <v>12695</v>
      </c>
      <c r="L689" s="336">
        <f t="shared" si="34"/>
        <v>7618</v>
      </c>
      <c r="M689" s="336">
        <f t="shared" si="35"/>
        <v>4570</v>
      </c>
      <c r="Q689" s="411"/>
    </row>
    <row r="690" spans="1:17" x14ac:dyDescent="0.2">
      <c r="A690" s="337">
        <v>690</v>
      </c>
      <c r="B690" s="334">
        <v>25.59</v>
      </c>
      <c r="C690" s="334">
        <v>63.97</v>
      </c>
      <c r="D690" s="334">
        <v>31.62</v>
      </c>
      <c r="E690" s="335">
        <f>'soust.uk.JMK př.č.2'!$M$58+'soust.uk.JMK př.č.2'!$N$58</f>
        <v>30098</v>
      </c>
      <c r="F690" s="335">
        <f>'soust.uk.JMK př.č.2'!$O$58+'soust.uk.JMK př.č.2'!$P$58</f>
        <v>18571</v>
      </c>
      <c r="G690" s="335">
        <f>'soust.uk.JMK př.č.2'!$L$58</f>
        <v>372</v>
      </c>
      <c r="H690" s="336">
        <f t="shared" si="30"/>
        <v>29152</v>
      </c>
      <c r="I690" s="336">
        <f t="shared" si="32"/>
        <v>21162</v>
      </c>
      <c r="J690" s="336">
        <f t="shared" si="31"/>
        <v>17636</v>
      </c>
      <c r="K690" s="336">
        <f t="shared" si="33"/>
        <v>12694</v>
      </c>
      <c r="L690" s="336">
        <f t="shared" si="34"/>
        <v>7618</v>
      </c>
      <c r="M690" s="336">
        <f t="shared" si="35"/>
        <v>4570</v>
      </c>
      <c r="Q690" s="411"/>
    </row>
    <row r="691" spans="1:17" x14ac:dyDescent="0.2">
      <c r="A691" s="337">
        <v>691</v>
      </c>
      <c r="B691" s="334">
        <v>25.59</v>
      </c>
      <c r="C691" s="334">
        <v>63.97</v>
      </c>
      <c r="D691" s="334">
        <v>31.62</v>
      </c>
      <c r="E691" s="335">
        <f>'soust.uk.JMK př.č.2'!$M$58+'soust.uk.JMK př.č.2'!$N$58</f>
        <v>30098</v>
      </c>
      <c r="F691" s="335">
        <f>'soust.uk.JMK př.č.2'!$O$58+'soust.uk.JMK př.č.2'!$P$58</f>
        <v>18571</v>
      </c>
      <c r="G691" s="335">
        <f>'soust.uk.JMK př.č.2'!$L$58</f>
        <v>372</v>
      </c>
      <c r="H691" s="336">
        <f t="shared" si="30"/>
        <v>29152</v>
      </c>
      <c r="I691" s="336">
        <f t="shared" si="32"/>
        <v>21162</v>
      </c>
      <c r="J691" s="336">
        <f t="shared" si="31"/>
        <v>17636</v>
      </c>
      <c r="K691" s="336">
        <f t="shared" si="33"/>
        <v>12694</v>
      </c>
      <c r="L691" s="336">
        <f t="shared" si="34"/>
        <v>7618</v>
      </c>
      <c r="M691" s="336">
        <f t="shared" si="35"/>
        <v>4570</v>
      </c>
      <c r="Q691" s="411"/>
    </row>
    <row r="692" spans="1:17" x14ac:dyDescent="0.2">
      <c r="A692" s="337">
        <v>692</v>
      </c>
      <c r="B692" s="334">
        <v>25.59</v>
      </c>
      <c r="C692" s="334">
        <v>63.97</v>
      </c>
      <c r="D692" s="334">
        <v>31.62</v>
      </c>
      <c r="E692" s="335">
        <f>'soust.uk.JMK př.č.2'!$M$58+'soust.uk.JMK př.č.2'!$N$58</f>
        <v>30098</v>
      </c>
      <c r="F692" s="335">
        <f>'soust.uk.JMK př.č.2'!$O$58+'soust.uk.JMK př.č.2'!$P$58</f>
        <v>18571</v>
      </c>
      <c r="G692" s="335">
        <f>'soust.uk.JMK př.č.2'!$L$58</f>
        <v>372</v>
      </c>
      <c r="H692" s="336">
        <f t="shared" si="30"/>
        <v>29152</v>
      </c>
      <c r="I692" s="336">
        <f t="shared" si="32"/>
        <v>21162</v>
      </c>
      <c r="J692" s="336">
        <f t="shared" si="31"/>
        <v>17636</v>
      </c>
      <c r="K692" s="336">
        <f t="shared" si="33"/>
        <v>12694</v>
      </c>
      <c r="L692" s="336">
        <f t="shared" si="34"/>
        <v>7618</v>
      </c>
      <c r="M692" s="336">
        <f t="shared" si="35"/>
        <v>4570</v>
      </c>
      <c r="Q692" s="411"/>
    </row>
    <row r="693" spans="1:17" x14ac:dyDescent="0.2">
      <c r="A693" s="337">
        <v>693</v>
      </c>
      <c r="B693" s="334">
        <v>25.59</v>
      </c>
      <c r="C693" s="334">
        <v>63.98</v>
      </c>
      <c r="D693" s="334">
        <v>31.62</v>
      </c>
      <c r="E693" s="335">
        <f>'soust.uk.JMK př.č.2'!$M$58+'soust.uk.JMK př.č.2'!$N$58</f>
        <v>30098</v>
      </c>
      <c r="F693" s="335">
        <f>'soust.uk.JMK př.č.2'!$O$58+'soust.uk.JMK př.č.2'!$P$58</f>
        <v>18571</v>
      </c>
      <c r="G693" s="335">
        <f>'soust.uk.JMK př.č.2'!$L$58</f>
        <v>372</v>
      </c>
      <c r="H693" s="336">
        <f t="shared" si="30"/>
        <v>29152</v>
      </c>
      <c r="I693" s="336">
        <f t="shared" si="32"/>
        <v>21162</v>
      </c>
      <c r="J693" s="336">
        <f t="shared" si="31"/>
        <v>17634</v>
      </c>
      <c r="K693" s="336">
        <f t="shared" si="33"/>
        <v>12693</v>
      </c>
      <c r="L693" s="336">
        <f t="shared" si="34"/>
        <v>7618</v>
      </c>
      <c r="M693" s="336">
        <f t="shared" si="35"/>
        <v>4569</v>
      </c>
      <c r="Q693" s="411"/>
    </row>
    <row r="694" spans="1:17" x14ac:dyDescent="0.2">
      <c r="A694" s="337">
        <v>694</v>
      </c>
      <c r="B694" s="334">
        <v>25.59</v>
      </c>
      <c r="C694" s="334">
        <v>63.98</v>
      </c>
      <c r="D694" s="334">
        <v>31.62</v>
      </c>
      <c r="E694" s="335">
        <f>'soust.uk.JMK př.č.2'!$M$58+'soust.uk.JMK př.č.2'!$N$58</f>
        <v>30098</v>
      </c>
      <c r="F694" s="335">
        <f>'soust.uk.JMK př.č.2'!$O$58+'soust.uk.JMK př.č.2'!$P$58</f>
        <v>18571</v>
      </c>
      <c r="G694" s="335">
        <f>'soust.uk.JMK př.č.2'!$L$58</f>
        <v>372</v>
      </c>
      <c r="H694" s="336">
        <f t="shared" ref="H694:H757" si="36">SUM(I694,L694,G694)</f>
        <v>29152</v>
      </c>
      <c r="I694" s="336">
        <f t="shared" si="32"/>
        <v>21162</v>
      </c>
      <c r="J694" s="336">
        <f t="shared" ref="J694:J757" si="37">SUM(K694,M694,G694)</f>
        <v>17634</v>
      </c>
      <c r="K694" s="336">
        <f t="shared" si="33"/>
        <v>12693</v>
      </c>
      <c r="L694" s="336">
        <f t="shared" si="34"/>
        <v>7618</v>
      </c>
      <c r="M694" s="336">
        <f t="shared" si="35"/>
        <v>4569</v>
      </c>
      <c r="Q694" s="411"/>
    </row>
    <row r="695" spans="1:17" x14ac:dyDescent="0.2">
      <c r="A695" s="337">
        <v>695</v>
      </c>
      <c r="B695" s="334">
        <v>25.59</v>
      </c>
      <c r="C695" s="334">
        <v>63.98</v>
      </c>
      <c r="D695" s="334">
        <v>31.62</v>
      </c>
      <c r="E695" s="335">
        <f>'soust.uk.JMK př.č.2'!$M$58+'soust.uk.JMK př.č.2'!$N$58</f>
        <v>30098</v>
      </c>
      <c r="F695" s="335">
        <f>'soust.uk.JMK př.č.2'!$O$58+'soust.uk.JMK př.č.2'!$P$58</f>
        <v>18571</v>
      </c>
      <c r="G695" s="335">
        <f>'soust.uk.JMK př.č.2'!$L$58</f>
        <v>372</v>
      </c>
      <c r="H695" s="336">
        <f t="shared" si="36"/>
        <v>29152</v>
      </c>
      <c r="I695" s="336">
        <f t="shared" ref="I695:I758" si="38">ROUND(1/B695*E695*12+1/D695*F695*12,0)</f>
        <v>21162</v>
      </c>
      <c r="J695" s="336">
        <f t="shared" si="37"/>
        <v>17634</v>
      </c>
      <c r="K695" s="336">
        <f t="shared" ref="K695:K758" si="39">ROUND(1/C695*E695*12+1/D695*F695*12,0)</f>
        <v>12693</v>
      </c>
      <c r="L695" s="336">
        <f t="shared" ref="L695:L758" si="40">ROUND((I695*36%),0)</f>
        <v>7618</v>
      </c>
      <c r="M695" s="336">
        <f t="shared" ref="M695:M758" si="41">ROUND((K695*36%),0)</f>
        <v>4569</v>
      </c>
      <c r="Q695" s="411"/>
    </row>
    <row r="696" spans="1:17" x14ac:dyDescent="0.2">
      <c r="A696" s="337">
        <v>696</v>
      </c>
      <c r="B696" s="334">
        <v>25.6</v>
      </c>
      <c r="C696" s="334">
        <v>63.99</v>
      </c>
      <c r="D696" s="334">
        <v>31.62</v>
      </c>
      <c r="E696" s="335">
        <f>'soust.uk.JMK př.č.2'!$M$58+'soust.uk.JMK př.č.2'!$N$58</f>
        <v>30098</v>
      </c>
      <c r="F696" s="335">
        <f>'soust.uk.JMK př.č.2'!$O$58+'soust.uk.JMK př.č.2'!$P$58</f>
        <v>18571</v>
      </c>
      <c r="G696" s="335">
        <f>'soust.uk.JMK př.č.2'!$L$58</f>
        <v>372</v>
      </c>
      <c r="H696" s="336">
        <f t="shared" si="36"/>
        <v>29144</v>
      </c>
      <c r="I696" s="336">
        <f t="shared" si="38"/>
        <v>21156</v>
      </c>
      <c r="J696" s="336">
        <f t="shared" si="37"/>
        <v>17633</v>
      </c>
      <c r="K696" s="336">
        <f t="shared" si="39"/>
        <v>12692</v>
      </c>
      <c r="L696" s="336">
        <f t="shared" si="40"/>
        <v>7616</v>
      </c>
      <c r="M696" s="336">
        <f t="shared" si="41"/>
        <v>4569</v>
      </c>
      <c r="Q696" s="411"/>
    </row>
    <row r="697" spans="1:17" x14ac:dyDescent="0.2">
      <c r="A697" s="337">
        <v>697</v>
      </c>
      <c r="B697" s="334">
        <v>25.6</v>
      </c>
      <c r="C697" s="334">
        <v>63.99</v>
      </c>
      <c r="D697" s="334">
        <v>31.62</v>
      </c>
      <c r="E697" s="335">
        <f>'soust.uk.JMK př.č.2'!$M$58+'soust.uk.JMK př.č.2'!$N$58</f>
        <v>30098</v>
      </c>
      <c r="F697" s="335">
        <f>'soust.uk.JMK př.č.2'!$O$58+'soust.uk.JMK př.č.2'!$P$58</f>
        <v>18571</v>
      </c>
      <c r="G697" s="335">
        <f>'soust.uk.JMK př.č.2'!$L$58</f>
        <v>372</v>
      </c>
      <c r="H697" s="336">
        <f t="shared" si="36"/>
        <v>29144</v>
      </c>
      <c r="I697" s="336">
        <f t="shared" si="38"/>
        <v>21156</v>
      </c>
      <c r="J697" s="336">
        <f t="shared" si="37"/>
        <v>17633</v>
      </c>
      <c r="K697" s="336">
        <f t="shared" si="39"/>
        <v>12692</v>
      </c>
      <c r="L697" s="336">
        <f t="shared" si="40"/>
        <v>7616</v>
      </c>
      <c r="M697" s="336">
        <f t="shared" si="41"/>
        <v>4569</v>
      </c>
      <c r="Q697" s="411"/>
    </row>
    <row r="698" spans="1:17" x14ac:dyDescent="0.2">
      <c r="A698" s="337">
        <v>698</v>
      </c>
      <c r="B698" s="334">
        <v>25.6</v>
      </c>
      <c r="C698" s="334">
        <v>64</v>
      </c>
      <c r="D698" s="334">
        <v>31.62</v>
      </c>
      <c r="E698" s="335">
        <f>'soust.uk.JMK př.č.2'!$M$58+'soust.uk.JMK př.č.2'!$N$58</f>
        <v>30098</v>
      </c>
      <c r="F698" s="335">
        <f>'soust.uk.JMK př.č.2'!$O$58+'soust.uk.JMK př.č.2'!$P$58</f>
        <v>18571</v>
      </c>
      <c r="G698" s="335">
        <f>'soust.uk.JMK př.č.2'!$L$58</f>
        <v>372</v>
      </c>
      <c r="H698" s="336">
        <f t="shared" si="36"/>
        <v>29144</v>
      </c>
      <c r="I698" s="336">
        <f t="shared" si="38"/>
        <v>21156</v>
      </c>
      <c r="J698" s="336">
        <f t="shared" si="37"/>
        <v>17632</v>
      </c>
      <c r="K698" s="336">
        <f t="shared" si="39"/>
        <v>12691</v>
      </c>
      <c r="L698" s="336">
        <f t="shared" si="40"/>
        <v>7616</v>
      </c>
      <c r="M698" s="336">
        <f t="shared" si="41"/>
        <v>4569</v>
      </c>
      <c r="Q698" s="411"/>
    </row>
    <row r="699" spans="1:17" x14ac:dyDescent="0.2">
      <c r="A699" s="337">
        <v>699</v>
      </c>
      <c r="B699" s="334">
        <v>25.6</v>
      </c>
      <c r="C699" s="334">
        <v>64</v>
      </c>
      <c r="D699" s="334">
        <v>31.62</v>
      </c>
      <c r="E699" s="335">
        <f>'soust.uk.JMK př.č.2'!$M$58+'soust.uk.JMK př.č.2'!$N$58</f>
        <v>30098</v>
      </c>
      <c r="F699" s="335">
        <f>'soust.uk.JMK př.č.2'!$O$58+'soust.uk.JMK př.č.2'!$P$58</f>
        <v>18571</v>
      </c>
      <c r="G699" s="335">
        <f>'soust.uk.JMK př.č.2'!$L$58</f>
        <v>372</v>
      </c>
      <c r="H699" s="336">
        <f t="shared" si="36"/>
        <v>29144</v>
      </c>
      <c r="I699" s="336">
        <f t="shared" si="38"/>
        <v>21156</v>
      </c>
      <c r="J699" s="336">
        <f t="shared" si="37"/>
        <v>17632</v>
      </c>
      <c r="K699" s="336">
        <f t="shared" si="39"/>
        <v>12691</v>
      </c>
      <c r="L699" s="336">
        <f t="shared" si="40"/>
        <v>7616</v>
      </c>
      <c r="M699" s="336">
        <f t="shared" si="41"/>
        <v>4569</v>
      </c>
      <c r="Q699" s="411"/>
    </row>
    <row r="700" spans="1:17" x14ac:dyDescent="0.2">
      <c r="A700" s="337">
        <v>700</v>
      </c>
      <c r="B700" s="334">
        <v>25.6</v>
      </c>
      <c r="C700" s="334">
        <v>64</v>
      </c>
      <c r="D700" s="334">
        <v>31.62</v>
      </c>
      <c r="E700" s="335">
        <f>'soust.uk.JMK př.č.2'!$M$58+'soust.uk.JMK př.č.2'!$N$58</f>
        <v>30098</v>
      </c>
      <c r="F700" s="335">
        <f>'soust.uk.JMK př.č.2'!$O$58+'soust.uk.JMK př.č.2'!$P$58</f>
        <v>18571</v>
      </c>
      <c r="G700" s="335">
        <f>'soust.uk.JMK př.č.2'!$L$58</f>
        <v>372</v>
      </c>
      <c r="H700" s="336">
        <f t="shared" si="36"/>
        <v>29144</v>
      </c>
      <c r="I700" s="336">
        <f t="shared" si="38"/>
        <v>21156</v>
      </c>
      <c r="J700" s="336">
        <f t="shared" si="37"/>
        <v>17632</v>
      </c>
      <c r="K700" s="336">
        <f t="shared" si="39"/>
        <v>12691</v>
      </c>
      <c r="L700" s="336">
        <f t="shared" si="40"/>
        <v>7616</v>
      </c>
      <c r="M700" s="336">
        <f t="shared" si="41"/>
        <v>4569</v>
      </c>
      <c r="Q700" s="411"/>
    </row>
    <row r="701" spans="1:17" x14ac:dyDescent="0.2">
      <c r="A701" s="337">
        <v>701</v>
      </c>
      <c r="B701" s="334">
        <v>25.6</v>
      </c>
      <c r="C701" s="334">
        <v>64.010000000000005</v>
      </c>
      <c r="D701" s="334">
        <v>31.62</v>
      </c>
      <c r="E701" s="335">
        <f>'soust.uk.JMK př.č.2'!$M$58+'soust.uk.JMK př.č.2'!$N$58</f>
        <v>30098</v>
      </c>
      <c r="F701" s="335">
        <f>'soust.uk.JMK př.č.2'!$O$58+'soust.uk.JMK př.č.2'!$P$58</f>
        <v>18571</v>
      </c>
      <c r="G701" s="335">
        <f>'soust.uk.JMK př.č.2'!$L$58</f>
        <v>372</v>
      </c>
      <c r="H701" s="336">
        <f t="shared" si="36"/>
        <v>29144</v>
      </c>
      <c r="I701" s="336">
        <f t="shared" si="38"/>
        <v>21156</v>
      </c>
      <c r="J701" s="336">
        <f t="shared" si="37"/>
        <v>17630</v>
      </c>
      <c r="K701" s="336">
        <f t="shared" si="39"/>
        <v>12690</v>
      </c>
      <c r="L701" s="336">
        <f t="shared" si="40"/>
        <v>7616</v>
      </c>
      <c r="M701" s="336">
        <f t="shared" si="41"/>
        <v>4568</v>
      </c>
      <c r="Q701" s="411"/>
    </row>
    <row r="702" spans="1:17" x14ac:dyDescent="0.2">
      <c r="A702" s="337">
        <v>702</v>
      </c>
      <c r="B702" s="334">
        <v>25.6</v>
      </c>
      <c r="C702" s="334">
        <v>64.010000000000005</v>
      </c>
      <c r="D702" s="334">
        <v>31.62</v>
      </c>
      <c r="E702" s="335">
        <f>'soust.uk.JMK př.č.2'!$M$58+'soust.uk.JMK př.č.2'!$N$58</f>
        <v>30098</v>
      </c>
      <c r="F702" s="335">
        <f>'soust.uk.JMK př.č.2'!$O$58+'soust.uk.JMK př.č.2'!$P$58</f>
        <v>18571</v>
      </c>
      <c r="G702" s="335">
        <f>'soust.uk.JMK př.č.2'!$L$58</f>
        <v>372</v>
      </c>
      <c r="H702" s="336">
        <f t="shared" si="36"/>
        <v>29144</v>
      </c>
      <c r="I702" s="336">
        <f t="shared" si="38"/>
        <v>21156</v>
      </c>
      <c r="J702" s="336">
        <f t="shared" si="37"/>
        <v>17630</v>
      </c>
      <c r="K702" s="336">
        <f t="shared" si="39"/>
        <v>12690</v>
      </c>
      <c r="L702" s="336">
        <f t="shared" si="40"/>
        <v>7616</v>
      </c>
      <c r="M702" s="336">
        <f t="shared" si="41"/>
        <v>4568</v>
      </c>
      <c r="Q702" s="411"/>
    </row>
    <row r="703" spans="1:17" x14ac:dyDescent="0.2">
      <c r="A703" s="337">
        <v>703</v>
      </c>
      <c r="B703" s="334">
        <v>25.61</v>
      </c>
      <c r="C703" s="334">
        <v>64.010000000000005</v>
      </c>
      <c r="D703" s="334">
        <v>31.62</v>
      </c>
      <c r="E703" s="335">
        <f>'soust.uk.JMK př.č.2'!$M$58+'soust.uk.JMK př.č.2'!$N$58</f>
        <v>30098</v>
      </c>
      <c r="F703" s="335">
        <f>'soust.uk.JMK př.č.2'!$O$58+'soust.uk.JMK př.č.2'!$P$58</f>
        <v>18571</v>
      </c>
      <c r="G703" s="335">
        <f>'soust.uk.JMK př.č.2'!$L$58</f>
        <v>372</v>
      </c>
      <c r="H703" s="336">
        <f t="shared" si="36"/>
        <v>29137</v>
      </c>
      <c r="I703" s="336">
        <f t="shared" si="38"/>
        <v>21151</v>
      </c>
      <c r="J703" s="336">
        <f t="shared" si="37"/>
        <v>17630</v>
      </c>
      <c r="K703" s="336">
        <f t="shared" si="39"/>
        <v>12690</v>
      </c>
      <c r="L703" s="336">
        <f t="shared" si="40"/>
        <v>7614</v>
      </c>
      <c r="M703" s="336">
        <f t="shared" si="41"/>
        <v>4568</v>
      </c>
      <c r="Q703" s="411"/>
    </row>
    <row r="704" spans="1:17" x14ac:dyDescent="0.2">
      <c r="A704" s="337">
        <v>704</v>
      </c>
      <c r="B704" s="334">
        <v>25.61</v>
      </c>
      <c r="C704" s="334">
        <v>64.02</v>
      </c>
      <c r="D704" s="334">
        <v>31.62</v>
      </c>
      <c r="E704" s="335">
        <f>'soust.uk.JMK př.č.2'!$M$58+'soust.uk.JMK př.č.2'!$N$58</f>
        <v>30098</v>
      </c>
      <c r="F704" s="335">
        <f>'soust.uk.JMK př.č.2'!$O$58+'soust.uk.JMK př.č.2'!$P$58</f>
        <v>18571</v>
      </c>
      <c r="G704" s="335">
        <f>'soust.uk.JMK př.č.2'!$L$58</f>
        <v>372</v>
      </c>
      <c r="H704" s="336">
        <f t="shared" si="36"/>
        <v>29137</v>
      </c>
      <c r="I704" s="336">
        <f t="shared" si="38"/>
        <v>21151</v>
      </c>
      <c r="J704" s="336">
        <f t="shared" si="37"/>
        <v>17629</v>
      </c>
      <c r="K704" s="336">
        <f t="shared" si="39"/>
        <v>12689</v>
      </c>
      <c r="L704" s="336">
        <f t="shared" si="40"/>
        <v>7614</v>
      </c>
      <c r="M704" s="336">
        <f t="shared" si="41"/>
        <v>4568</v>
      </c>
      <c r="Q704" s="411"/>
    </row>
    <row r="705" spans="1:17" x14ac:dyDescent="0.2">
      <c r="A705" s="337">
        <v>705</v>
      </c>
      <c r="B705" s="334">
        <v>25.61</v>
      </c>
      <c r="C705" s="334">
        <v>64.02</v>
      </c>
      <c r="D705" s="334">
        <v>31.62</v>
      </c>
      <c r="E705" s="335">
        <f>'soust.uk.JMK př.č.2'!$M$58+'soust.uk.JMK př.č.2'!$N$58</f>
        <v>30098</v>
      </c>
      <c r="F705" s="335">
        <f>'soust.uk.JMK př.č.2'!$O$58+'soust.uk.JMK př.č.2'!$P$58</f>
        <v>18571</v>
      </c>
      <c r="G705" s="335">
        <f>'soust.uk.JMK př.č.2'!$L$58</f>
        <v>372</v>
      </c>
      <c r="H705" s="336">
        <f t="shared" si="36"/>
        <v>29137</v>
      </c>
      <c r="I705" s="336">
        <f t="shared" si="38"/>
        <v>21151</v>
      </c>
      <c r="J705" s="336">
        <f t="shared" si="37"/>
        <v>17629</v>
      </c>
      <c r="K705" s="336">
        <f t="shared" si="39"/>
        <v>12689</v>
      </c>
      <c r="L705" s="336">
        <f t="shared" si="40"/>
        <v>7614</v>
      </c>
      <c r="M705" s="336">
        <f t="shared" si="41"/>
        <v>4568</v>
      </c>
      <c r="Q705" s="411"/>
    </row>
    <row r="706" spans="1:17" x14ac:dyDescent="0.2">
      <c r="A706" s="337">
        <v>706</v>
      </c>
      <c r="B706" s="334">
        <v>25.61</v>
      </c>
      <c r="C706" s="334">
        <v>64.02</v>
      </c>
      <c r="D706" s="334">
        <v>31.62</v>
      </c>
      <c r="E706" s="335">
        <f>'soust.uk.JMK př.č.2'!$M$58+'soust.uk.JMK př.č.2'!$N$58</f>
        <v>30098</v>
      </c>
      <c r="F706" s="335">
        <f>'soust.uk.JMK př.č.2'!$O$58+'soust.uk.JMK př.č.2'!$P$58</f>
        <v>18571</v>
      </c>
      <c r="G706" s="335">
        <f>'soust.uk.JMK př.č.2'!$L$58</f>
        <v>372</v>
      </c>
      <c r="H706" s="336">
        <f t="shared" si="36"/>
        <v>29137</v>
      </c>
      <c r="I706" s="336">
        <f t="shared" si="38"/>
        <v>21151</v>
      </c>
      <c r="J706" s="336">
        <f t="shared" si="37"/>
        <v>17629</v>
      </c>
      <c r="K706" s="336">
        <f t="shared" si="39"/>
        <v>12689</v>
      </c>
      <c r="L706" s="336">
        <f t="shared" si="40"/>
        <v>7614</v>
      </c>
      <c r="M706" s="336">
        <f t="shared" si="41"/>
        <v>4568</v>
      </c>
      <c r="Q706" s="411"/>
    </row>
    <row r="707" spans="1:17" x14ac:dyDescent="0.2">
      <c r="A707" s="337">
        <v>707</v>
      </c>
      <c r="B707" s="334">
        <v>25.61</v>
      </c>
      <c r="C707" s="334">
        <v>64.03</v>
      </c>
      <c r="D707" s="334">
        <v>31.62</v>
      </c>
      <c r="E707" s="335">
        <f>'soust.uk.JMK př.č.2'!$M$58+'soust.uk.JMK př.č.2'!$N$58</f>
        <v>30098</v>
      </c>
      <c r="F707" s="335">
        <f>'soust.uk.JMK př.č.2'!$O$58+'soust.uk.JMK př.č.2'!$P$58</f>
        <v>18571</v>
      </c>
      <c r="G707" s="335">
        <f>'soust.uk.JMK př.č.2'!$L$58</f>
        <v>372</v>
      </c>
      <c r="H707" s="336">
        <f t="shared" si="36"/>
        <v>29137</v>
      </c>
      <c r="I707" s="336">
        <f t="shared" si="38"/>
        <v>21151</v>
      </c>
      <c r="J707" s="336">
        <f t="shared" si="37"/>
        <v>17629</v>
      </c>
      <c r="K707" s="336">
        <f t="shared" si="39"/>
        <v>12689</v>
      </c>
      <c r="L707" s="336">
        <f t="shared" si="40"/>
        <v>7614</v>
      </c>
      <c r="M707" s="336">
        <f t="shared" si="41"/>
        <v>4568</v>
      </c>
      <c r="Q707" s="411"/>
    </row>
    <row r="708" spans="1:17" x14ac:dyDescent="0.2">
      <c r="A708" s="337">
        <v>708</v>
      </c>
      <c r="B708" s="334">
        <v>25.61</v>
      </c>
      <c r="C708" s="334">
        <v>64.03</v>
      </c>
      <c r="D708" s="334">
        <v>31.62</v>
      </c>
      <c r="E708" s="335">
        <f>'soust.uk.JMK př.č.2'!$M$58+'soust.uk.JMK př.č.2'!$N$58</f>
        <v>30098</v>
      </c>
      <c r="F708" s="335">
        <f>'soust.uk.JMK př.č.2'!$O$58+'soust.uk.JMK př.č.2'!$P$58</f>
        <v>18571</v>
      </c>
      <c r="G708" s="335">
        <f>'soust.uk.JMK př.č.2'!$L$58</f>
        <v>372</v>
      </c>
      <c r="H708" s="336">
        <f t="shared" si="36"/>
        <v>29137</v>
      </c>
      <c r="I708" s="336">
        <f t="shared" si="38"/>
        <v>21151</v>
      </c>
      <c r="J708" s="336">
        <f t="shared" si="37"/>
        <v>17629</v>
      </c>
      <c r="K708" s="336">
        <f t="shared" si="39"/>
        <v>12689</v>
      </c>
      <c r="L708" s="336">
        <f t="shared" si="40"/>
        <v>7614</v>
      </c>
      <c r="M708" s="336">
        <f t="shared" si="41"/>
        <v>4568</v>
      </c>
      <c r="Q708" s="411"/>
    </row>
    <row r="709" spans="1:17" x14ac:dyDescent="0.2">
      <c r="A709" s="337">
        <v>709</v>
      </c>
      <c r="B709" s="334">
        <v>25.61</v>
      </c>
      <c r="C709" s="334">
        <v>64.03</v>
      </c>
      <c r="D709" s="334">
        <v>31.62</v>
      </c>
      <c r="E709" s="335">
        <f>'soust.uk.JMK př.č.2'!$M$58+'soust.uk.JMK př.č.2'!$N$58</f>
        <v>30098</v>
      </c>
      <c r="F709" s="335">
        <f>'soust.uk.JMK př.č.2'!$O$58+'soust.uk.JMK př.č.2'!$P$58</f>
        <v>18571</v>
      </c>
      <c r="G709" s="335">
        <f>'soust.uk.JMK př.č.2'!$L$58</f>
        <v>372</v>
      </c>
      <c r="H709" s="336">
        <f t="shared" si="36"/>
        <v>29137</v>
      </c>
      <c r="I709" s="336">
        <f t="shared" si="38"/>
        <v>21151</v>
      </c>
      <c r="J709" s="336">
        <f t="shared" si="37"/>
        <v>17629</v>
      </c>
      <c r="K709" s="336">
        <f t="shared" si="39"/>
        <v>12689</v>
      </c>
      <c r="L709" s="336">
        <f t="shared" si="40"/>
        <v>7614</v>
      </c>
      <c r="M709" s="336">
        <f t="shared" si="41"/>
        <v>4568</v>
      </c>
      <c r="Q709" s="411"/>
    </row>
    <row r="710" spans="1:17" x14ac:dyDescent="0.2">
      <c r="A710" s="337">
        <v>710</v>
      </c>
      <c r="B710" s="334">
        <v>25.62</v>
      </c>
      <c r="C710" s="334">
        <v>64.040000000000006</v>
      </c>
      <c r="D710" s="334">
        <v>31.62</v>
      </c>
      <c r="E710" s="335">
        <f>'soust.uk.JMK př.č.2'!$M$58+'soust.uk.JMK př.č.2'!$N$58</f>
        <v>30098</v>
      </c>
      <c r="F710" s="335">
        <f>'soust.uk.JMK př.č.2'!$O$58+'soust.uk.JMK př.č.2'!$P$58</f>
        <v>18571</v>
      </c>
      <c r="G710" s="335">
        <f>'soust.uk.JMK př.č.2'!$L$58</f>
        <v>372</v>
      </c>
      <c r="H710" s="336">
        <f t="shared" si="36"/>
        <v>29129</v>
      </c>
      <c r="I710" s="336">
        <f t="shared" si="38"/>
        <v>21145</v>
      </c>
      <c r="J710" s="336">
        <f t="shared" si="37"/>
        <v>17628</v>
      </c>
      <c r="K710" s="336">
        <f t="shared" si="39"/>
        <v>12688</v>
      </c>
      <c r="L710" s="336">
        <f t="shared" si="40"/>
        <v>7612</v>
      </c>
      <c r="M710" s="336">
        <f t="shared" si="41"/>
        <v>4568</v>
      </c>
      <c r="Q710" s="411"/>
    </row>
    <row r="711" spans="1:17" x14ac:dyDescent="0.2">
      <c r="A711" s="337">
        <v>711</v>
      </c>
      <c r="B711" s="334">
        <v>25.62</v>
      </c>
      <c r="C711" s="334">
        <v>64.040000000000006</v>
      </c>
      <c r="D711" s="334">
        <v>31.62</v>
      </c>
      <c r="E711" s="335">
        <f>'soust.uk.JMK př.č.2'!$M$58+'soust.uk.JMK př.č.2'!$N$58</f>
        <v>30098</v>
      </c>
      <c r="F711" s="335">
        <f>'soust.uk.JMK př.č.2'!$O$58+'soust.uk.JMK př.č.2'!$P$58</f>
        <v>18571</v>
      </c>
      <c r="G711" s="335">
        <f>'soust.uk.JMK př.č.2'!$L$58</f>
        <v>372</v>
      </c>
      <c r="H711" s="336">
        <f t="shared" si="36"/>
        <v>29129</v>
      </c>
      <c r="I711" s="336">
        <f t="shared" si="38"/>
        <v>21145</v>
      </c>
      <c r="J711" s="336">
        <f t="shared" si="37"/>
        <v>17628</v>
      </c>
      <c r="K711" s="336">
        <f t="shared" si="39"/>
        <v>12688</v>
      </c>
      <c r="L711" s="336">
        <f t="shared" si="40"/>
        <v>7612</v>
      </c>
      <c r="M711" s="336">
        <f t="shared" si="41"/>
        <v>4568</v>
      </c>
      <c r="Q711" s="411"/>
    </row>
    <row r="712" spans="1:17" x14ac:dyDescent="0.2">
      <c r="A712" s="337">
        <v>712</v>
      </c>
      <c r="B712" s="334">
        <v>25.62</v>
      </c>
      <c r="C712" s="334">
        <v>64.05</v>
      </c>
      <c r="D712" s="334">
        <v>31.62</v>
      </c>
      <c r="E712" s="335">
        <f>'soust.uk.JMK př.č.2'!$M$58+'soust.uk.JMK př.č.2'!$N$58</f>
        <v>30098</v>
      </c>
      <c r="F712" s="335">
        <f>'soust.uk.JMK př.č.2'!$O$58+'soust.uk.JMK př.č.2'!$P$58</f>
        <v>18571</v>
      </c>
      <c r="G712" s="335">
        <f>'soust.uk.JMK př.č.2'!$L$58</f>
        <v>372</v>
      </c>
      <c r="H712" s="336">
        <f t="shared" si="36"/>
        <v>29129</v>
      </c>
      <c r="I712" s="336">
        <f t="shared" si="38"/>
        <v>21145</v>
      </c>
      <c r="J712" s="336">
        <f t="shared" si="37"/>
        <v>17626</v>
      </c>
      <c r="K712" s="336">
        <f t="shared" si="39"/>
        <v>12687</v>
      </c>
      <c r="L712" s="336">
        <f t="shared" si="40"/>
        <v>7612</v>
      </c>
      <c r="M712" s="336">
        <f t="shared" si="41"/>
        <v>4567</v>
      </c>
      <c r="Q712" s="411"/>
    </row>
    <row r="713" spans="1:17" x14ac:dyDescent="0.2">
      <c r="A713" s="337">
        <v>713</v>
      </c>
      <c r="B713" s="334">
        <v>25.62</v>
      </c>
      <c r="C713" s="334">
        <v>64.05</v>
      </c>
      <c r="D713" s="334">
        <v>31.62</v>
      </c>
      <c r="E713" s="335">
        <f>'soust.uk.JMK př.č.2'!$M$58+'soust.uk.JMK př.č.2'!$N$58</f>
        <v>30098</v>
      </c>
      <c r="F713" s="335">
        <f>'soust.uk.JMK př.č.2'!$O$58+'soust.uk.JMK př.č.2'!$P$58</f>
        <v>18571</v>
      </c>
      <c r="G713" s="335">
        <f>'soust.uk.JMK př.č.2'!$L$58</f>
        <v>372</v>
      </c>
      <c r="H713" s="336">
        <f t="shared" si="36"/>
        <v>29129</v>
      </c>
      <c r="I713" s="336">
        <f t="shared" si="38"/>
        <v>21145</v>
      </c>
      <c r="J713" s="336">
        <f t="shared" si="37"/>
        <v>17626</v>
      </c>
      <c r="K713" s="336">
        <f t="shared" si="39"/>
        <v>12687</v>
      </c>
      <c r="L713" s="336">
        <f t="shared" si="40"/>
        <v>7612</v>
      </c>
      <c r="M713" s="336">
        <f t="shared" si="41"/>
        <v>4567</v>
      </c>
      <c r="Q713" s="411"/>
    </row>
    <row r="714" spans="1:17" x14ac:dyDescent="0.2">
      <c r="A714" s="337">
        <v>714</v>
      </c>
      <c r="B714" s="334">
        <v>25.62</v>
      </c>
      <c r="C714" s="334">
        <v>64.05</v>
      </c>
      <c r="D714" s="334">
        <v>31.62</v>
      </c>
      <c r="E714" s="335">
        <f>'soust.uk.JMK př.č.2'!$M$58+'soust.uk.JMK př.č.2'!$N$58</f>
        <v>30098</v>
      </c>
      <c r="F714" s="335">
        <f>'soust.uk.JMK př.č.2'!$O$58+'soust.uk.JMK př.č.2'!$P$58</f>
        <v>18571</v>
      </c>
      <c r="G714" s="335">
        <f>'soust.uk.JMK př.č.2'!$L$58</f>
        <v>372</v>
      </c>
      <c r="H714" s="336">
        <f t="shared" si="36"/>
        <v>29129</v>
      </c>
      <c r="I714" s="336">
        <f t="shared" si="38"/>
        <v>21145</v>
      </c>
      <c r="J714" s="336">
        <f t="shared" si="37"/>
        <v>17626</v>
      </c>
      <c r="K714" s="336">
        <f t="shared" si="39"/>
        <v>12687</v>
      </c>
      <c r="L714" s="336">
        <f t="shared" si="40"/>
        <v>7612</v>
      </c>
      <c r="M714" s="336">
        <f t="shared" si="41"/>
        <v>4567</v>
      </c>
      <c r="Q714" s="411"/>
    </row>
    <row r="715" spans="1:17" x14ac:dyDescent="0.2">
      <c r="A715" s="337">
        <v>715</v>
      </c>
      <c r="B715" s="334">
        <v>25.62</v>
      </c>
      <c r="C715" s="334">
        <v>64.06</v>
      </c>
      <c r="D715" s="334">
        <v>31.62</v>
      </c>
      <c r="E715" s="335">
        <f>'soust.uk.JMK př.č.2'!$M$58+'soust.uk.JMK př.č.2'!$N$58</f>
        <v>30098</v>
      </c>
      <c r="F715" s="335">
        <f>'soust.uk.JMK př.č.2'!$O$58+'soust.uk.JMK př.č.2'!$P$58</f>
        <v>18571</v>
      </c>
      <c r="G715" s="335">
        <f>'soust.uk.JMK př.č.2'!$L$58</f>
        <v>372</v>
      </c>
      <c r="H715" s="336">
        <f t="shared" si="36"/>
        <v>29129</v>
      </c>
      <c r="I715" s="336">
        <f t="shared" si="38"/>
        <v>21145</v>
      </c>
      <c r="J715" s="336">
        <f t="shared" si="37"/>
        <v>17625</v>
      </c>
      <c r="K715" s="336">
        <f t="shared" si="39"/>
        <v>12686</v>
      </c>
      <c r="L715" s="336">
        <f t="shared" si="40"/>
        <v>7612</v>
      </c>
      <c r="M715" s="336">
        <f t="shared" si="41"/>
        <v>4567</v>
      </c>
      <c r="Q715" s="411"/>
    </row>
    <row r="716" spans="1:17" x14ac:dyDescent="0.2">
      <c r="A716" s="337">
        <v>716</v>
      </c>
      <c r="B716" s="334">
        <v>25.62</v>
      </c>
      <c r="C716" s="334">
        <v>64.06</v>
      </c>
      <c r="D716" s="334">
        <v>31.62</v>
      </c>
      <c r="E716" s="335">
        <f>'soust.uk.JMK př.č.2'!$M$58+'soust.uk.JMK př.č.2'!$N$58</f>
        <v>30098</v>
      </c>
      <c r="F716" s="335">
        <f>'soust.uk.JMK př.č.2'!$O$58+'soust.uk.JMK př.č.2'!$P$58</f>
        <v>18571</v>
      </c>
      <c r="G716" s="335">
        <f>'soust.uk.JMK př.č.2'!$L$58</f>
        <v>372</v>
      </c>
      <c r="H716" s="336">
        <f t="shared" si="36"/>
        <v>29129</v>
      </c>
      <c r="I716" s="336">
        <f t="shared" si="38"/>
        <v>21145</v>
      </c>
      <c r="J716" s="336">
        <f t="shared" si="37"/>
        <v>17625</v>
      </c>
      <c r="K716" s="336">
        <f t="shared" si="39"/>
        <v>12686</v>
      </c>
      <c r="L716" s="336">
        <f t="shared" si="40"/>
        <v>7612</v>
      </c>
      <c r="M716" s="336">
        <f t="shared" si="41"/>
        <v>4567</v>
      </c>
      <c r="Q716" s="411"/>
    </row>
    <row r="717" spans="1:17" x14ac:dyDescent="0.2">
      <c r="A717" s="337">
        <v>717</v>
      </c>
      <c r="B717" s="334">
        <v>25.63</v>
      </c>
      <c r="C717" s="334">
        <v>64.06</v>
      </c>
      <c r="D717" s="334">
        <v>31.62</v>
      </c>
      <c r="E717" s="335">
        <f>'soust.uk.JMK př.č.2'!$M$58+'soust.uk.JMK př.č.2'!$N$58</f>
        <v>30098</v>
      </c>
      <c r="F717" s="335">
        <f>'soust.uk.JMK př.č.2'!$O$58+'soust.uk.JMK př.č.2'!$P$58</f>
        <v>18571</v>
      </c>
      <c r="G717" s="335">
        <f>'soust.uk.JMK př.č.2'!$L$58</f>
        <v>372</v>
      </c>
      <c r="H717" s="336">
        <f t="shared" si="36"/>
        <v>29122</v>
      </c>
      <c r="I717" s="336">
        <f t="shared" si="38"/>
        <v>21140</v>
      </c>
      <c r="J717" s="336">
        <f t="shared" si="37"/>
        <v>17625</v>
      </c>
      <c r="K717" s="336">
        <f t="shared" si="39"/>
        <v>12686</v>
      </c>
      <c r="L717" s="336">
        <f t="shared" si="40"/>
        <v>7610</v>
      </c>
      <c r="M717" s="336">
        <f t="shared" si="41"/>
        <v>4567</v>
      </c>
      <c r="Q717" s="411"/>
    </row>
    <row r="718" spans="1:17" x14ac:dyDescent="0.2">
      <c r="A718" s="337">
        <v>718</v>
      </c>
      <c r="B718" s="334">
        <v>25.63</v>
      </c>
      <c r="C718" s="334">
        <v>64.069999999999993</v>
      </c>
      <c r="D718" s="334">
        <v>31.62</v>
      </c>
      <c r="E718" s="335">
        <f>'soust.uk.JMK př.č.2'!$M$58+'soust.uk.JMK př.č.2'!$N$58</f>
        <v>30098</v>
      </c>
      <c r="F718" s="335">
        <f>'soust.uk.JMK př.č.2'!$O$58+'soust.uk.JMK př.č.2'!$P$58</f>
        <v>18571</v>
      </c>
      <c r="G718" s="335">
        <f>'soust.uk.JMK př.č.2'!$L$58</f>
        <v>372</v>
      </c>
      <c r="H718" s="336">
        <f t="shared" si="36"/>
        <v>29122</v>
      </c>
      <c r="I718" s="336">
        <f t="shared" si="38"/>
        <v>21140</v>
      </c>
      <c r="J718" s="336">
        <f t="shared" si="37"/>
        <v>17624</v>
      </c>
      <c r="K718" s="336">
        <f t="shared" si="39"/>
        <v>12685</v>
      </c>
      <c r="L718" s="336">
        <f t="shared" si="40"/>
        <v>7610</v>
      </c>
      <c r="M718" s="336">
        <f t="shared" si="41"/>
        <v>4567</v>
      </c>
      <c r="Q718" s="411"/>
    </row>
    <row r="719" spans="1:17" x14ac:dyDescent="0.2">
      <c r="A719" s="337">
        <v>719</v>
      </c>
      <c r="B719" s="334">
        <v>25.63</v>
      </c>
      <c r="C719" s="334">
        <v>64.069999999999993</v>
      </c>
      <c r="D719" s="334">
        <v>31.62</v>
      </c>
      <c r="E719" s="335">
        <f>'soust.uk.JMK př.č.2'!$M$58+'soust.uk.JMK př.č.2'!$N$58</f>
        <v>30098</v>
      </c>
      <c r="F719" s="335">
        <f>'soust.uk.JMK př.č.2'!$O$58+'soust.uk.JMK př.č.2'!$P$58</f>
        <v>18571</v>
      </c>
      <c r="G719" s="335">
        <f>'soust.uk.JMK př.č.2'!$L$58</f>
        <v>372</v>
      </c>
      <c r="H719" s="336">
        <f t="shared" si="36"/>
        <v>29122</v>
      </c>
      <c r="I719" s="336">
        <f t="shared" si="38"/>
        <v>21140</v>
      </c>
      <c r="J719" s="336">
        <f t="shared" si="37"/>
        <v>17624</v>
      </c>
      <c r="K719" s="336">
        <f t="shared" si="39"/>
        <v>12685</v>
      </c>
      <c r="L719" s="336">
        <f t="shared" si="40"/>
        <v>7610</v>
      </c>
      <c r="M719" s="336">
        <f t="shared" si="41"/>
        <v>4567</v>
      </c>
      <c r="Q719" s="411"/>
    </row>
    <row r="720" spans="1:17" x14ac:dyDescent="0.2">
      <c r="A720" s="337">
        <v>720</v>
      </c>
      <c r="B720" s="334">
        <v>25.63</v>
      </c>
      <c r="C720" s="334">
        <v>64.069999999999993</v>
      </c>
      <c r="D720" s="334">
        <v>31.62</v>
      </c>
      <c r="E720" s="335">
        <f>'soust.uk.JMK př.č.2'!$M$58+'soust.uk.JMK př.č.2'!$N$58</f>
        <v>30098</v>
      </c>
      <c r="F720" s="335">
        <f>'soust.uk.JMK př.č.2'!$O$58+'soust.uk.JMK př.č.2'!$P$58</f>
        <v>18571</v>
      </c>
      <c r="G720" s="335">
        <f>'soust.uk.JMK př.č.2'!$L$58</f>
        <v>372</v>
      </c>
      <c r="H720" s="336">
        <f t="shared" si="36"/>
        <v>29122</v>
      </c>
      <c r="I720" s="336">
        <f t="shared" si="38"/>
        <v>21140</v>
      </c>
      <c r="J720" s="336">
        <f t="shared" si="37"/>
        <v>17624</v>
      </c>
      <c r="K720" s="336">
        <f t="shared" si="39"/>
        <v>12685</v>
      </c>
      <c r="L720" s="336">
        <f t="shared" si="40"/>
        <v>7610</v>
      </c>
      <c r="M720" s="336">
        <f t="shared" si="41"/>
        <v>4567</v>
      </c>
      <c r="Q720" s="411"/>
    </row>
    <row r="721" spans="1:17" x14ac:dyDescent="0.2">
      <c r="A721" s="337">
        <v>721</v>
      </c>
      <c r="B721" s="334">
        <v>25.63</v>
      </c>
      <c r="C721" s="334">
        <v>64.08</v>
      </c>
      <c r="D721" s="334">
        <v>31.62</v>
      </c>
      <c r="E721" s="335">
        <f>'soust.uk.JMK př.č.2'!$M$58+'soust.uk.JMK př.č.2'!$N$58</f>
        <v>30098</v>
      </c>
      <c r="F721" s="335">
        <f>'soust.uk.JMK př.č.2'!$O$58+'soust.uk.JMK př.č.2'!$P$58</f>
        <v>18571</v>
      </c>
      <c r="G721" s="335">
        <f>'soust.uk.JMK př.č.2'!$L$58</f>
        <v>372</v>
      </c>
      <c r="H721" s="336">
        <f t="shared" si="36"/>
        <v>29122</v>
      </c>
      <c r="I721" s="336">
        <f t="shared" si="38"/>
        <v>21140</v>
      </c>
      <c r="J721" s="336">
        <f t="shared" si="37"/>
        <v>17622</v>
      </c>
      <c r="K721" s="336">
        <f t="shared" si="39"/>
        <v>12684</v>
      </c>
      <c r="L721" s="336">
        <f t="shared" si="40"/>
        <v>7610</v>
      </c>
      <c r="M721" s="336">
        <f t="shared" si="41"/>
        <v>4566</v>
      </c>
      <c r="Q721" s="411"/>
    </row>
    <row r="722" spans="1:17" x14ac:dyDescent="0.2">
      <c r="A722" s="337">
        <v>722</v>
      </c>
      <c r="B722" s="334">
        <v>25.63</v>
      </c>
      <c r="C722" s="334">
        <v>64.08</v>
      </c>
      <c r="D722" s="334">
        <v>31.62</v>
      </c>
      <c r="E722" s="335">
        <f>'soust.uk.JMK př.č.2'!$M$58+'soust.uk.JMK př.č.2'!$N$58</f>
        <v>30098</v>
      </c>
      <c r="F722" s="335">
        <f>'soust.uk.JMK př.č.2'!$O$58+'soust.uk.JMK př.č.2'!$P$58</f>
        <v>18571</v>
      </c>
      <c r="G722" s="335">
        <f>'soust.uk.JMK př.č.2'!$L$58</f>
        <v>372</v>
      </c>
      <c r="H722" s="336">
        <f t="shared" si="36"/>
        <v>29122</v>
      </c>
      <c r="I722" s="336">
        <f t="shared" si="38"/>
        <v>21140</v>
      </c>
      <c r="J722" s="336">
        <f t="shared" si="37"/>
        <v>17622</v>
      </c>
      <c r="K722" s="336">
        <f t="shared" si="39"/>
        <v>12684</v>
      </c>
      <c r="L722" s="336">
        <f t="shared" si="40"/>
        <v>7610</v>
      </c>
      <c r="M722" s="336">
        <f t="shared" si="41"/>
        <v>4566</v>
      </c>
      <c r="Q722" s="411"/>
    </row>
    <row r="723" spans="1:17" x14ac:dyDescent="0.2">
      <c r="A723" s="337">
        <v>723</v>
      </c>
      <c r="B723" s="334">
        <v>25.63</v>
      </c>
      <c r="C723" s="334">
        <v>64.08</v>
      </c>
      <c r="D723" s="334">
        <v>31.62</v>
      </c>
      <c r="E723" s="335">
        <f>'soust.uk.JMK př.č.2'!$M$58+'soust.uk.JMK př.č.2'!$N$58</f>
        <v>30098</v>
      </c>
      <c r="F723" s="335">
        <f>'soust.uk.JMK př.č.2'!$O$58+'soust.uk.JMK př.č.2'!$P$58</f>
        <v>18571</v>
      </c>
      <c r="G723" s="335">
        <f>'soust.uk.JMK př.č.2'!$L$58</f>
        <v>372</v>
      </c>
      <c r="H723" s="336">
        <f t="shared" si="36"/>
        <v>29122</v>
      </c>
      <c r="I723" s="336">
        <f t="shared" si="38"/>
        <v>21140</v>
      </c>
      <c r="J723" s="336">
        <f t="shared" si="37"/>
        <v>17622</v>
      </c>
      <c r="K723" s="336">
        <f t="shared" si="39"/>
        <v>12684</v>
      </c>
      <c r="L723" s="336">
        <f t="shared" si="40"/>
        <v>7610</v>
      </c>
      <c r="M723" s="336">
        <f t="shared" si="41"/>
        <v>4566</v>
      </c>
      <c r="Q723" s="411"/>
    </row>
    <row r="724" spans="1:17" x14ac:dyDescent="0.2">
      <c r="A724" s="337">
        <v>724</v>
      </c>
      <c r="B724" s="334">
        <v>25.63</v>
      </c>
      <c r="C724" s="334">
        <v>64.09</v>
      </c>
      <c r="D724" s="334">
        <v>31.62</v>
      </c>
      <c r="E724" s="335">
        <f>'soust.uk.JMK př.č.2'!$M$58+'soust.uk.JMK př.č.2'!$N$58</f>
        <v>30098</v>
      </c>
      <c r="F724" s="335">
        <f>'soust.uk.JMK př.č.2'!$O$58+'soust.uk.JMK př.č.2'!$P$58</f>
        <v>18571</v>
      </c>
      <c r="G724" s="335">
        <f>'soust.uk.JMK př.č.2'!$L$58</f>
        <v>372</v>
      </c>
      <c r="H724" s="336">
        <f t="shared" si="36"/>
        <v>29122</v>
      </c>
      <c r="I724" s="336">
        <f t="shared" si="38"/>
        <v>21140</v>
      </c>
      <c r="J724" s="336">
        <f t="shared" si="37"/>
        <v>17621</v>
      </c>
      <c r="K724" s="336">
        <f t="shared" si="39"/>
        <v>12683</v>
      </c>
      <c r="L724" s="336">
        <f t="shared" si="40"/>
        <v>7610</v>
      </c>
      <c r="M724" s="336">
        <f t="shared" si="41"/>
        <v>4566</v>
      </c>
      <c r="Q724" s="411"/>
    </row>
    <row r="725" spans="1:17" x14ac:dyDescent="0.2">
      <c r="A725" s="337">
        <v>725</v>
      </c>
      <c r="B725" s="334">
        <v>25.64</v>
      </c>
      <c r="C725" s="334">
        <v>64.09</v>
      </c>
      <c r="D725" s="334">
        <v>31.62</v>
      </c>
      <c r="E725" s="335">
        <f>'soust.uk.JMK př.č.2'!$M$58+'soust.uk.JMK př.č.2'!$N$58</f>
        <v>30098</v>
      </c>
      <c r="F725" s="335">
        <f>'soust.uk.JMK př.č.2'!$O$58+'soust.uk.JMK př.č.2'!$P$58</f>
        <v>18571</v>
      </c>
      <c r="G725" s="335">
        <f>'soust.uk.JMK př.č.2'!$L$58</f>
        <v>372</v>
      </c>
      <c r="H725" s="336">
        <f t="shared" si="36"/>
        <v>29114</v>
      </c>
      <c r="I725" s="336">
        <f t="shared" si="38"/>
        <v>21134</v>
      </c>
      <c r="J725" s="336">
        <f t="shared" si="37"/>
        <v>17621</v>
      </c>
      <c r="K725" s="336">
        <f t="shared" si="39"/>
        <v>12683</v>
      </c>
      <c r="L725" s="336">
        <f t="shared" si="40"/>
        <v>7608</v>
      </c>
      <c r="M725" s="336">
        <f t="shared" si="41"/>
        <v>4566</v>
      </c>
      <c r="Q725" s="411"/>
    </row>
    <row r="726" spans="1:17" x14ac:dyDescent="0.2">
      <c r="A726" s="337">
        <v>726</v>
      </c>
      <c r="B726" s="334">
        <v>25.64</v>
      </c>
      <c r="C726" s="334">
        <v>64.09</v>
      </c>
      <c r="D726" s="334">
        <v>31.62</v>
      </c>
      <c r="E726" s="335">
        <f>'soust.uk.JMK př.č.2'!$M$58+'soust.uk.JMK př.č.2'!$N$58</f>
        <v>30098</v>
      </c>
      <c r="F726" s="335">
        <f>'soust.uk.JMK př.č.2'!$O$58+'soust.uk.JMK př.č.2'!$P$58</f>
        <v>18571</v>
      </c>
      <c r="G726" s="335">
        <f>'soust.uk.JMK př.č.2'!$L$58</f>
        <v>372</v>
      </c>
      <c r="H726" s="336">
        <f t="shared" si="36"/>
        <v>29114</v>
      </c>
      <c r="I726" s="336">
        <f t="shared" si="38"/>
        <v>21134</v>
      </c>
      <c r="J726" s="336">
        <f t="shared" si="37"/>
        <v>17621</v>
      </c>
      <c r="K726" s="336">
        <f t="shared" si="39"/>
        <v>12683</v>
      </c>
      <c r="L726" s="336">
        <f t="shared" si="40"/>
        <v>7608</v>
      </c>
      <c r="M726" s="336">
        <f t="shared" si="41"/>
        <v>4566</v>
      </c>
      <c r="Q726" s="411"/>
    </row>
    <row r="727" spans="1:17" x14ac:dyDescent="0.2">
      <c r="A727" s="337">
        <v>727</v>
      </c>
      <c r="B727" s="334">
        <v>25.64</v>
      </c>
      <c r="C727" s="334">
        <v>64.099999999999994</v>
      </c>
      <c r="D727" s="334">
        <v>31.62</v>
      </c>
      <c r="E727" s="335">
        <f>'soust.uk.JMK př.č.2'!$M$58+'soust.uk.JMK př.č.2'!$N$58</f>
        <v>30098</v>
      </c>
      <c r="F727" s="335">
        <f>'soust.uk.JMK př.č.2'!$O$58+'soust.uk.JMK př.č.2'!$P$58</f>
        <v>18571</v>
      </c>
      <c r="G727" s="335">
        <f>'soust.uk.JMK př.č.2'!$L$58</f>
        <v>372</v>
      </c>
      <c r="H727" s="336">
        <f t="shared" si="36"/>
        <v>29114</v>
      </c>
      <c r="I727" s="336">
        <f t="shared" si="38"/>
        <v>21134</v>
      </c>
      <c r="J727" s="336">
        <f t="shared" si="37"/>
        <v>17620</v>
      </c>
      <c r="K727" s="336">
        <f t="shared" si="39"/>
        <v>12682</v>
      </c>
      <c r="L727" s="336">
        <f t="shared" si="40"/>
        <v>7608</v>
      </c>
      <c r="M727" s="336">
        <f t="shared" si="41"/>
        <v>4566</v>
      </c>
      <c r="Q727" s="411"/>
    </row>
    <row r="728" spans="1:17" x14ac:dyDescent="0.2">
      <c r="A728" s="337">
        <v>728</v>
      </c>
      <c r="B728" s="334">
        <v>25.64</v>
      </c>
      <c r="C728" s="334">
        <v>64.099999999999994</v>
      </c>
      <c r="D728" s="334">
        <v>31.62</v>
      </c>
      <c r="E728" s="335">
        <f>'soust.uk.JMK př.č.2'!$M$58+'soust.uk.JMK př.č.2'!$N$58</f>
        <v>30098</v>
      </c>
      <c r="F728" s="335">
        <f>'soust.uk.JMK př.č.2'!$O$58+'soust.uk.JMK př.č.2'!$P$58</f>
        <v>18571</v>
      </c>
      <c r="G728" s="335">
        <f>'soust.uk.JMK př.č.2'!$L$58</f>
        <v>372</v>
      </c>
      <c r="H728" s="336">
        <f t="shared" si="36"/>
        <v>29114</v>
      </c>
      <c r="I728" s="336">
        <f t="shared" si="38"/>
        <v>21134</v>
      </c>
      <c r="J728" s="336">
        <f t="shared" si="37"/>
        <v>17620</v>
      </c>
      <c r="K728" s="336">
        <f t="shared" si="39"/>
        <v>12682</v>
      </c>
      <c r="L728" s="336">
        <f t="shared" si="40"/>
        <v>7608</v>
      </c>
      <c r="M728" s="336">
        <f t="shared" si="41"/>
        <v>4566</v>
      </c>
      <c r="Q728" s="411"/>
    </row>
    <row r="729" spans="1:17" x14ac:dyDescent="0.2">
      <c r="A729" s="337">
        <v>729</v>
      </c>
      <c r="B729" s="334">
        <v>25.64</v>
      </c>
      <c r="C729" s="334">
        <v>64.099999999999994</v>
      </c>
      <c r="D729" s="334">
        <v>31.62</v>
      </c>
      <c r="E729" s="335">
        <f>'soust.uk.JMK př.č.2'!$M$58+'soust.uk.JMK př.č.2'!$N$58</f>
        <v>30098</v>
      </c>
      <c r="F729" s="335">
        <f>'soust.uk.JMK př.č.2'!$O$58+'soust.uk.JMK př.č.2'!$P$58</f>
        <v>18571</v>
      </c>
      <c r="G729" s="335">
        <f>'soust.uk.JMK př.č.2'!$L$58</f>
        <v>372</v>
      </c>
      <c r="H729" s="336">
        <f t="shared" si="36"/>
        <v>29114</v>
      </c>
      <c r="I729" s="336">
        <f t="shared" si="38"/>
        <v>21134</v>
      </c>
      <c r="J729" s="336">
        <f t="shared" si="37"/>
        <v>17620</v>
      </c>
      <c r="K729" s="336">
        <f t="shared" si="39"/>
        <v>12682</v>
      </c>
      <c r="L729" s="336">
        <f t="shared" si="40"/>
        <v>7608</v>
      </c>
      <c r="M729" s="336">
        <f t="shared" si="41"/>
        <v>4566</v>
      </c>
      <c r="Q729" s="411"/>
    </row>
    <row r="730" spans="1:17" x14ac:dyDescent="0.2">
      <c r="A730" s="337">
        <v>730</v>
      </c>
      <c r="B730" s="334">
        <v>25.64</v>
      </c>
      <c r="C730" s="334">
        <v>64.11</v>
      </c>
      <c r="D730" s="334">
        <v>31.62</v>
      </c>
      <c r="E730" s="335">
        <f>'soust.uk.JMK př.č.2'!$M$58+'soust.uk.JMK př.č.2'!$N$58</f>
        <v>30098</v>
      </c>
      <c r="F730" s="335">
        <f>'soust.uk.JMK př.č.2'!$O$58+'soust.uk.JMK př.č.2'!$P$58</f>
        <v>18571</v>
      </c>
      <c r="G730" s="335">
        <f>'soust.uk.JMK př.č.2'!$L$58</f>
        <v>372</v>
      </c>
      <c r="H730" s="336">
        <f t="shared" si="36"/>
        <v>29114</v>
      </c>
      <c r="I730" s="336">
        <f t="shared" si="38"/>
        <v>21134</v>
      </c>
      <c r="J730" s="336">
        <f t="shared" si="37"/>
        <v>17620</v>
      </c>
      <c r="K730" s="336">
        <f t="shared" si="39"/>
        <v>12682</v>
      </c>
      <c r="L730" s="336">
        <f t="shared" si="40"/>
        <v>7608</v>
      </c>
      <c r="M730" s="336">
        <f t="shared" si="41"/>
        <v>4566</v>
      </c>
      <c r="Q730" s="411"/>
    </row>
    <row r="731" spans="1:17" x14ac:dyDescent="0.2">
      <c r="A731" s="337">
        <v>731</v>
      </c>
      <c r="B731" s="334">
        <v>25.64</v>
      </c>
      <c r="C731" s="334">
        <v>64.11</v>
      </c>
      <c r="D731" s="334">
        <v>31.62</v>
      </c>
      <c r="E731" s="335">
        <f>'soust.uk.JMK př.č.2'!$M$58+'soust.uk.JMK př.č.2'!$N$58</f>
        <v>30098</v>
      </c>
      <c r="F731" s="335">
        <f>'soust.uk.JMK př.č.2'!$O$58+'soust.uk.JMK př.č.2'!$P$58</f>
        <v>18571</v>
      </c>
      <c r="G731" s="335">
        <f>'soust.uk.JMK př.č.2'!$L$58</f>
        <v>372</v>
      </c>
      <c r="H731" s="336">
        <f t="shared" si="36"/>
        <v>29114</v>
      </c>
      <c r="I731" s="336">
        <f t="shared" si="38"/>
        <v>21134</v>
      </c>
      <c r="J731" s="336">
        <f t="shared" si="37"/>
        <v>17620</v>
      </c>
      <c r="K731" s="336">
        <f t="shared" si="39"/>
        <v>12682</v>
      </c>
      <c r="L731" s="336">
        <f t="shared" si="40"/>
        <v>7608</v>
      </c>
      <c r="M731" s="336">
        <f t="shared" si="41"/>
        <v>4566</v>
      </c>
      <c r="Q731" s="411"/>
    </row>
    <row r="732" spans="1:17" x14ac:dyDescent="0.2">
      <c r="A732" s="337">
        <v>732</v>
      </c>
      <c r="B732" s="334">
        <v>25.65</v>
      </c>
      <c r="C732" s="334">
        <v>64.11</v>
      </c>
      <c r="D732" s="334">
        <v>31.62</v>
      </c>
      <c r="E732" s="335">
        <f>'soust.uk.JMK př.č.2'!$M$58+'soust.uk.JMK př.č.2'!$N$58</f>
        <v>30098</v>
      </c>
      <c r="F732" s="335">
        <f>'soust.uk.JMK př.č.2'!$O$58+'soust.uk.JMK př.č.2'!$P$58</f>
        <v>18571</v>
      </c>
      <c r="G732" s="335">
        <f>'soust.uk.JMK př.č.2'!$L$58</f>
        <v>372</v>
      </c>
      <c r="H732" s="336">
        <f t="shared" si="36"/>
        <v>29107</v>
      </c>
      <c r="I732" s="336">
        <f t="shared" si="38"/>
        <v>21129</v>
      </c>
      <c r="J732" s="336">
        <f t="shared" si="37"/>
        <v>17620</v>
      </c>
      <c r="K732" s="336">
        <f t="shared" si="39"/>
        <v>12682</v>
      </c>
      <c r="L732" s="336">
        <f t="shared" si="40"/>
        <v>7606</v>
      </c>
      <c r="M732" s="336">
        <f t="shared" si="41"/>
        <v>4566</v>
      </c>
      <c r="Q732" s="411"/>
    </row>
    <row r="733" spans="1:17" x14ac:dyDescent="0.2">
      <c r="A733" s="337">
        <v>733</v>
      </c>
      <c r="B733" s="334">
        <v>25.65</v>
      </c>
      <c r="C733" s="334">
        <v>64.12</v>
      </c>
      <c r="D733" s="334">
        <v>31.62</v>
      </c>
      <c r="E733" s="335">
        <f>'soust.uk.JMK př.č.2'!$M$58+'soust.uk.JMK př.č.2'!$N$58</f>
        <v>30098</v>
      </c>
      <c r="F733" s="335">
        <f>'soust.uk.JMK př.č.2'!$O$58+'soust.uk.JMK př.č.2'!$P$58</f>
        <v>18571</v>
      </c>
      <c r="G733" s="335">
        <f>'soust.uk.JMK př.č.2'!$L$58</f>
        <v>372</v>
      </c>
      <c r="H733" s="336">
        <f t="shared" si="36"/>
        <v>29107</v>
      </c>
      <c r="I733" s="336">
        <f t="shared" si="38"/>
        <v>21129</v>
      </c>
      <c r="J733" s="336">
        <f t="shared" si="37"/>
        <v>17618</v>
      </c>
      <c r="K733" s="336">
        <f t="shared" si="39"/>
        <v>12681</v>
      </c>
      <c r="L733" s="336">
        <f t="shared" si="40"/>
        <v>7606</v>
      </c>
      <c r="M733" s="336">
        <f t="shared" si="41"/>
        <v>4565</v>
      </c>
      <c r="Q733" s="411"/>
    </row>
    <row r="734" spans="1:17" x14ac:dyDescent="0.2">
      <c r="A734" s="337">
        <v>734</v>
      </c>
      <c r="B734" s="334">
        <v>25.65</v>
      </c>
      <c r="C734" s="334">
        <v>64.12</v>
      </c>
      <c r="D734" s="334">
        <v>31.62</v>
      </c>
      <c r="E734" s="335">
        <f>'soust.uk.JMK př.č.2'!$M$58+'soust.uk.JMK př.č.2'!$N$58</f>
        <v>30098</v>
      </c>
      <c r="F734" s="335">
        <f>'soust.uk.JMK př.č.2'!$O$58+'soust.uk.JMK př.č.2'!$P$58</f>
        <v>18571</v>
      </c>
      <c r="G734" s="335">
        <f>'soust.uk.JMK př.č.2'!$L$58</f>
        <v>372</v>
      </c>
      <c r="H734" s="336">
        <f t="shared" si="36"/>
        <v>29107</v>
      </c>
      <c r="I734" s="336">
        <f t="shared" si="38"/>
        <v>21129</v>
      </c>
      <c r="J734" s="336">
        <f t="shared" si="37"/>
        <v>17618</v>
      </c>
      <c r="K734" s="336">
        <f t="shared" si="39"/>
        <v>12681</v>
      </c>
      <c r="L734" s="336">
        <f t="shared" si="40"/>
        <v>7606</v>
      </c>
      <c r="M734" s="336">
        <f t="shared" si="41"/>
        <v>4565</v>
      </c>
      <c r="Q734" s="411"/>
    </row>
    <row r="735" spans="1:17" x14ac:dyDescent="0.2">
      <c r="A735" s="337">
        <v>735</v>
      </c>
      <c r="B735" s="334">
        <v>25.65</v>
      </c>
      <c r="C735" s="334">
        <v>64.12</v>
      </c>
      <c r="D735" s="334">
        <v>31.62</v>
      </c>
      <c r="E735" s="335">
        <f>'soust.uk.JMK př.č.2'!$M$58+'soust.uk.JMK př.č.2'!$N$58</f>
        <v>30098</v>
      </c>
      <c r="F735" s="335">
        <f>'soust.uk.JMK př.č.2'!$O$58+'soust.uk.JMK př.č.2'!$P$58</f>
        <v>18571</v>
      </c>
      <c r="G735" s="335">
        <f>'soust.uk.JMK př.č.2'!$L$58</f>
        <v>372</v>
      </c>
      <c r="H735" s="336">
        <f t="shared" si="36"/>
        <v>29107</v>
      </c>
      <c r="I735" s="336">
        <f t="shared" si="38"/>
        <v>21129</v>
      </c>
      <c r="J735" s="336">
        <f t="shared" si="37"/>
        <v>17618</v>
      </c>
      <c r="K735" s="336">
        <f t="shared" si="39"/>
        <v>12681</v>
      </c>
      <c r="L735" s="336">
        <f t="shared" si="40"/>
        <v>7606</v>
      </c>
      <c r="M735" s="336">
        <f t="shared" si="41"/>
        <v>4565</v>
      </c>
      <c r="Q735" s="411"/>
    </row>
    <row r="736" spans="1:17" x14ac:dyDescent="0.2">
      <c r="A736" s="337">
        <v>736</v>
      </c>
      <c r="B736" s="334">
        <v>25.65</v>
      </c>
      <c r="C736" s="334">
        <v>64.13</v>
      </c>
      <c r="D736" s="334">
        <v>31.62</v>
      </c>
      <c r="E736" s="335">
        <f>'soust.uk.JMK př.č.2'!$M$58+'soust.uk.JMK př.č.2'!$N$58</f>
        <v>30098</v>
      </c>
      <c r="F736" s="335">
        <f>'soust.uk.JMK př.č.2'!$O$58+'soust.uk.JMK př.č.2'!$P$58</f>
        <v>18571</v>
      </c>
      <c r="G736" s="335">
        <f>'soust.uk.JMK př.č.2'!$L$58</f>
        <v>372</v>
      </c>
      <c r="H736" s="336">
        <f t="shared" si="36"/>
        <v>29107</v>
      </c>
      <c r="I736" s="336">
        <f t="shared" si="38"/>
        <v>21129</v>
      </c>
      <c r="J736" s="336">
        <f t="shared" si="37"/>
        <v>17617</v>
      </c>
      <c r="K736" s="336">
        <f t="shared" si="39"/>
        <v>12680</v>
      </c>
      <c r="L736" s="336">
        <f t="shared" si="40"/>
        <v>7606</v>
      </c>
      <c r="M736" s="336">
        <f t="shared" si="41"/>
        <v>4565</v>
      </c>
      <c r="Q736" s="411"/>
    </row>
    <row r="737" spans="1:17" x14ac:dyDescent="0.2">
      <c r="A737" s="337">
        <v>737</v>
      </c>
      <c r="B737" s="334">
        <v>25.65</v>
      </c>
      <c r="C737" s="334">
        <v>64.13</v>
      </c>
      <c r="D737" s="334">
        <v>31.62</v>
      </c>
      <c r="E737" s="335">
        <f>'soust.uk.JMK př.č.2'!$M$58+'soust.uk.JMK př.č.2'!$N$58</f>
        <v>30098</v>
      </c>
      <c r="F737" s="335">
        <f>'soust.uk.JMK př.č.2'!$O$58+'soust.uk.JMK př.č.2'!$P$58</f>
        <v>18571</v>
      </c>
      <c r="G737" s="335">
        <f>'soust.uk.JMK př.č.2'!$L$58</f>
        <v>372</v>
      </c>
      <c r="H737" s="336">
        <f t="shared" si="36"/>
        <v>29107</v>
      </c>
      <c r="I737" s="336">
        <f t="shared" si="38"/>
        <v>21129</v>
      </c>
      <c r="J737" s="336">
        <f t="shared" si="37"/>
        <v>17617</v>
      </c>
      <c r="K737" s="336">
        <f t="shared" si="39"/>
        <v>12680</v>
      </c>
      <c r="L737" s="336">
        <f t="shared" si="40"/>
        <v>7606</v>
      </c>
      <c r="M737" s="336">
        <f t="shared" si="41"/>
        <v>4565</v>
      </c>
      <c r="Q737" s="411"/>
    </row>
    <row r="738" spans="1:17" x14ac:dyDescent="0.2">
      <c r="A738" s="337">
        <v>738</v>
      </c>
      <c r="B738" s="334">
        <v>25.65</v>
      </c>
      <c r="C738" s="334">
        <v>64.13</v>
      </c>
      <c r="D738" s="334">
        <v>31.62</v>
      </c>
      <c r="E738" s="335">
        <f>'soust.uk.JMK př.č.2'!$M$58+'soust.uk.JMK př.č.2'!$N$58</f>
        <v>30098</v>
      </c>
      <c r="F738" s="335">
        <f>'soust.uk.JMK př.č.2'!$O$58+'soust.uk.JMK př.č.2'!$P$58</f>
        <v>18571</v>
      </c>
      <c r="G738" s="335">
        <f>'soust.uk.JMK př.č.2'!$L$58</f>
        <v>372</v>
      </c>
      <c r="H738" s="336">
        <f t="shared" si="36"/>
        <v>29107</v>
      </c>
      <c r="I738" s="336">
        <f t="shared" si="38"/>
        <v>21129</v>
      </c>
      <c r="J738" s="336">
        <f t="shared" si="37"/>
        <v>17617</v>
      </c>
      <c r="K738" s="336">
        <f t="shared" si="39"/>
        <v>12680</v>
      </c>
      <c r="L738" s="336">
        <f t="shared" si="40"/>
        <v>7606</v>
      </c>
      <c r="M738" s="336">
        <f t="shared" si="41"/>
        <v>4565</v>
      </c>
      <c r="Q738" s="411"/>
    </row>
    <row r="739" spans="1:17" x14ac:dyDescent="0.2">
      <c r="A739" s="337">
        <v>739</v>
      </c>
      <c r="B739" s="334">
        <v>25.66</v>
      </c>
      <c r="C739" s="334">
        <v>64.14</v>
      </c>
      <c r="D739" s="334">
        <v>31.62</v>
      </c>
      <c r="E739" s="335">
        <f>'soust.uk.JMK př.č.2'!$M$58+'soust.uk.JMK př.č.2'!$N$58</f>
        <v>30098</v>
      </c>
      <c r="F739" s="335">
        <f>'soust.uk.JMK př.č.2'!$O$58+'soust.uk.JMK př.č.2'!$P$58</f>
        <v>18571</v>
      </c>
      <c r="G739" s="335">
        <f>'soust.uk.JMK př.č.2'!$L$58</f>
        <v>372</v>
      </c>
      <c r="H739" s="336">
        <f t="shared" si="36"/>
        <v>29099</v>
      </c>
      <c r="I739" s="336">
        <f t="shared" si="38"/>
        <v>21123</v>
      </c>
      <c r="J739" s="336">
        <f t="shared" si="37"/>
        <v>17615</v>
      </c>
      <c r="K739" s="336">
        <f t="shared" si="39"/>
        <v>12679</v>
      </c>
      <c r="L739" s="336">
        <f t="shared" si="40"/>
        <v>7604</v>
      </c>
      <c r="M739" s="336">
        <f t="shared" si="41"/>
        <v>4564</v>
      </c>
      <c r="Q739" s="411"/>
    </row>
    <row r="740" spans="1:17" x14ac:dyDescent="0.2">
      <c r="A740" s="337">
        <v>740</v>
      </c>
      <c r="B740" s="334">
        <v>25.66</v>
      </c>
      <c r="C740" s="334">
        <v>64.14</v>
      </c>
      <c r="D740" s="334">
        <v>31.62</v>
      </c>
      <c r="E740" s="335">
        <f>'soust.uk.JMK př.č.2'!$M$58+'soust.uk.JMK př.č.2'!$N$58</f>
        <v>30098</v>
      </c>
      <c r="F740" s="335">
        <f>'soust.uk.JMK př.č.2'!$O$58+'soust.uk.JMK př.č.2'!$P$58</f>
        <v>18571</v>
      </c>
      <c r="G740" s="335">
        <f>'soust.uk.JMK př.č.2'!$L$58</f>
        <v>372</v>
      </c>
      <c r="H740" s="336">
        <f t="shared" si="36"/>
        <v>29099</v>
      </c>
      <c r="I740" s="336">
        <f t="shared" si="38"/>
        <v>21123</v>
      </c>
      <c r="J740" s="336">
        <f t="shared" si="37"/>
        <v>17615</v>
      </c>
      <c r="K740" s="336">
        <f t="shared" si="39"/>
        <v>12679</v>
      </c>
      <c r="L740" s="336">
        <f t="shared" si="40"/>
        <v>7604</v>
      </c>
      <c r="M740" s="336">
        <f t="shared" si="41"/>
        <v>4564</v>
      </c>
      <c r="Q740" s="411"/>
    </row>
    <row r="741" spans="1:17" x14ac:dyDescent="0.2">
      <c r="A741" s="337">
        <v>741</v>
      </c>
      <c r="B741" s="334">
        <v>25.66</v>
      </c>
      <c r="C741" s="334">
        <v>64.150000000000006</v>
      </c>
      <c r="D741" s="334">
        <v>31.62</v>
      </c>
      <c r="E741" s="335">
        <f>'soust.uk.JMK př.č.2'!$M$58+'soust.uk.JMK př.č.2'!$N$58</f>
        <v>30098</v>
      </c>
      <c r="F741" s="335">
        <f>'soust.uk.JMK př.č.2'!$O$58+'soust.uk.JMK př.č.2'!$P$58</f>
        <v>18571</v>
      </c>
      <c r="G741" s="335">
        <f>'soust.uk.JMK př.č.2'!$L$58</f>
        <v>372</v>
      </c>
      <c r="H741" s="336">
        <f t="shared" si="36"/>
        <v>29099</v>
      </c>
      <c r="I741" s="336">
        <f t="shared" si="38"/>
        <v>21123</v>
      </c>
      <c r="J741" s="336">
        <f t="shared" si="37"/>
        <v>17614</v>
      </c>
      <c r="K741" s="336">
        <f t="shared" si="39"/>
        <v>12678</v>
      </c>
      <c r="L741" s="336">
        <f t="shared" si="40"/>
        <v>7604</v>
      </c>
      <c r="M741" s="336">
        <f t="shared" si="41"/>
        <v>4564</v>
      </c>
      <c r="Q741" s="411"/>
    </row>
    <row r="742" spans="1:17" x14ac:dyDescent="0.2">
      <c r="A742" s="337">
        <v>742</v>
      </c>
      <c r="B742" s="334">
        <v>25.66</v>
      </c>
      <c r="C742" s="334">
        <v>64.150000000000006</v>
      </c>
      <c r="D742" s="334">
        <v>31.62</v>
      </c>
      <c r="E742" s="335">
        <f>'soust.uk.JMK př.č.2'!$M$58+'soust.uk.JMK př.č.2'!$N$58</f>
        <v>30098</v>
      </c>
      <c r="F742" s="335">
        <f>'soust.uk.JMK př.č.2'!$O$58+'soust.uk.JMK př.č.2'!$P$58</f>
        <v>18571</v>
      </c>
      <c r="G742" s="335">
        <f>'soust.uk.JMK př.č.2'!$L$58</f>
        <v>372</v>
      </c>
      <c r="H742" s="336">
        <f t="shared" si="36"/>
        <v>29099</v>
      </c>
      <c r="I742" s="336">
        <f t="shared" si="38"/>
        <v>21123</v>
      </c>
      <c r="J742" s="336">
        <f t="shared" si="37"/>
        <v>17614</v>
      </c>
      <c r="K742" s="336">
        <f t="shared" si="39"/>
        <v>12678</v>
      </c>
      <c r="L742" s="336">
        <f t="shared" si="40"/>
        <v>7604</v>
      </c>
      <c r="M742" s="336">
        <f t="shared" si="41"/>
        <v>4564</v>
      </c>
      <c r="Q742" s="411"/>
    </row>
    <row r="743" spans="1:17" x14ac:dyDescent="0.2">
      <c r="A743" s="337">
        <v>743</v>
      </c>
      <c r="B743" s="334">
        <v>25.66</v>
      </c>
      <c r="C743" s="334">
        <v>64.150000000000006</v>
      </c>
      <c r="D743" s="334">
        <v>31.62</v>
      </c>
      <c r="E743" s="335">
        <f>'soust.uk.JMK př.č.2'!$M$58+'soust.uk.JMK př.č.2'!$N$58</f>
        <v>30098</v>
      </c>
      <c r="F743" s="335">
        <f>'soust.uk.JMK př.č.2'!$O$58+'soust.uk.JMK př.č.2'!$P$58</f>
        <v>18571</v>
      </c>
      <c r="G743" s="335">
        <f>'soust.uk.JMK př.č.2'!$L$58</f>
        <v>372</v>
      </c>
      <c r="H743" s="336">
        <f t="shared" si="36"/>
        <v>29099</v>
      </c>
      <c r="I743" s="336">
        <f t="shared" si="38"/>
        <v>21123</v>
      </c>
      <c r="J743" s="336">
        <f t="shared" si="37"/>
        <v>17614</v>
      </c>
      <c r="K743" s="336">
        <f t="shared" si="39"/>
        <v>12678</v>
      </c>
      <c r="L743" s="336">
        <f t="shared" si="40"/>
        <v>7604</v>
      </c>
      <c r="M743" s="336">
        <f t="shared" si="41"/>
        <v>4564</v>
      </c>
      <c r="Q743" s="411"/>
    </row>
    <row r="744" spans="1:17" x14ac:dyDescent="0.2">
      <c r="A744" s="337">
        <v>744</v>
      </c>
      <c r="B744" s="334">
        <v>25.66</v>
      </c>
      <c r="C744" s="334">
        <v>64.16</v>
      </c>
      <c r="D744" s="334">
        <v>31.62</v>
      </c>
      <c r="E744" s="335">
        <f>'soust.uk.JMK př.č.2'!$M$58+'soust.uk.JMK př.č.2'!$N$58</f>
        <v>30098</v>
      </c>
      <c r="F744" s="335">
        <f>'soust.uk.JMK př.č.2'!$O$58+'soust.uk.JMK př.č.2'!$P$58</f>
        <v>18571</v>
      </c>
      <c r="G744" s="335">
        <f>'soust.uk.JMK př.č.2'!$L$58</f>
        <v>372</v>
      </c>
      <c r="H744" s="336">
        <f t="shared" si="36"/>
        <v>29099</v>
      </c>
      <c r="I744" s="336">
        <f t="shared" si="38"/>
        <v>21123</v>
      </c>
      <c r="J744" s="336">
        <f t="shared" si="37"/>
        <v>17613</v>
      </c>
      <c r="K744" s="336">
        <f t="shared" si="39"/>
        <v>12677</v>
      </c>
      <c r="L744" s="336">
        <f t="shared" si="40"/>
        <v>7604</v>
      </c>
      <c r="M744" s="336">
        <f t="shared" si="41"/>
        <v>4564</v>
      </c>
      <c r="Q744" s="411"/>
    </row>
    <row r="745" spans="1:17" x14ac:dyDescent="0.2">
      <c r="A745" s="337">
        <v>745</v>
      </c>
      <c r="B745" s="334">
        <v>25.66</v>
      </c>
      <c r="C745" s="334">
        <v>64.16</v>
      </c>
      <c r="D745" s="334">
        <v>31.62</v>
      </c>
      <c r="E745" s="335">
        <f>'soust.uk.JMK př.č.2'!$M$58+'soust.uk.JMK př.č.2'!$N$58</f>
        <v>30098</v>
      </c>
      <c r="F745" s="335">
        <f>'soust.uk.JMK př.č.2'!$O$58+'soust.uk.JMK př.č.2'!$P$58</f>
        <v>18571</v>
      </c>
      <c r="G745" s="335">
        <f>'soust.uk.JMK př.č.2'!$L$58</f>
        <v>372</v>
      </c>
      <c r="H745" s="336">
        <f t="shared" si="36"/>
        <v>29099</v>
      </c>
      <c r="I745" s="336">
        <f t="shared" si="38"/>
        <v>21123</v>
      </c>
      <c r="J745" s="336">
        <f t="shared" si="37"/>
        <v>17613</v>
      </c>
      <c r="K745" s="336">
        <f t="shared" si="39"/>
        <v>12677</v>
      </c>
      <c r="L745" s="336">
        <f t="shared" si="40"/>
        <v>7604</v>
      </c>
      <c r="M745" s="336">
        <f t="shared" si="41"/>
        <v>4564</v>
      </c>
      <c r="Q745" s="411"/>
    </row>
    <row r="746" spans="1:17" x14ac:dyDescent="0.2">
      <c r="A746" s="337">
        <v>746</v>
      </c>
      <c r="B746" s="334">
        <v>25.66</v>
      </c>
      <c r="C746" s="334">
        <v>64.16</v>
      </c>
      <c r="D746" s="334">
        <v>31.62</v>
      </c>
      <c r="E746" s="335">
        <f>'soust.uk.JMK př.č.2'!$M$58+'soust.uk.JMK př.č.2'!$N$58</f>
        <v>30098</v>
      </c>
      <c r="F746" s="335">
        <f>'soust.uk.JMK př.č.2'!$O$58+'soust.uk.JMK př.č.2'!$P$58</f>
        <v>18571</v>
      </c>
      <c r="G746" s="335">
        <f>'soust.uk.JMK př.č.2'!$L$58</f>
        <v>372</v>
      </c>
      <c r="H746" s="336">
        <f t="shared" si="36"/>
        <v>29099</v>
      </c>
      <c r="I746" s="336">
        <f t="shared" si="38"/>
        <v>21123</v>
      </c>
      <c r="J746" s="336">
        <f t="shared" si="37"/>
        <v>17613</v>
      </c>
      <c r="K746" s="336">
        <f t="shared" si="39"/>
        <v>12677</v>
      </c>
      <c r="L746" s="336">
        <f t="shared" si="40"/>
        <v>7604</v>
      </c>
      <c r="M746" s="336">
        <f t="shared" si="41"/>
        <v>4564</v>
      </c>
      <c r="Q746" s="411"/>
    </row>
    <row r="747" spans="1:17" x14ac:dyDescent="0.2">
      <c r="A747" s="337">
        <v>747</v>
      </c>
      <c r="B747" s="334">
        <v>25.67</v>
      </c>
      <c r="C747" s="334">
        <v>64.17</v>
      </c>
      <c r="D747" s="334">
        <v>31.62</v>
      </c>
      <c r="E747" s="335">
        <f>'soust.uk.JMK př.č.2'!$M$58+'soust.uk.JMK př.č.2'!$N$58</f>
        <v>30098</v>
      </c>
      <c r="F747" s="335">
        <f>'soust.uk.JMK př.č.2'!$O$58+'soust.uk.JMK př.č.2'!$P$58</f>
        <v>18571</v>
      </c>
      <c r="G747" s="335">
        <f>'soust.uk.JMK př.č.2'!$L$58</f>
        <v>372</v>
      </c>
      <c r="H747" s="336">
        <f t="shared" si="36"/>
        <v>29092</v>
      </c>
      <c r="I747" s="336">
        <f t="shared" si="38"/>
        <v>21118</v>
      </c>
      <c r="J747" s="336">
        <f t="shared" si="37"/>
        <v>17611</v>
      </c>
      <c r="K747" s="336">
        <f t="shared" si="39"/>
        <v>12676</v>
      </c>
      <c r="L747" s="336">
        <f t="shared" si="40"/>
        <v>7602</v>
      </c>
      <c r="M747" s="336">
        <f t="shared" si="41"/>
        <v>4563</v>
      </c>
      <c r="Q747" s="411"/>
    </row>
    <row r="748" spans="1:17" x14ac:dyDescent="0.2">
      <c r="A748" s="337">
        <v>748</v>
      </c>
      <c r="B748" s="334">
        <v>25.67</v>
      </c>
      <c r="C748" s="334">
        <v>64.17</v>
      </c>
      <c r="D748" s="334">
        <v>31.62</v>
      </c>
      <c r="E748" s="335">
        <f>'soust.uk.JMK př.č.2'!$M$58+'soust.uk.JMK př.č.2'!$N$58</f>
        <v>30098</v>
      </c>
      <c r="F748" s="335">
        <f>'soust.uk.JMK př.č.2'!$O$58+'soust.uk.JMK př.č.2'!$P$58</f>
        <v>18571</v>
      </c>
      <c r="G748" s="335">
        <f>'soust.uk.JMK př.č.2'!$L$58</f>
        <v>372</v>
      </c>
      <c r="H748" s="336">
        <f t="shared" si="36"/>
        <v>29092</v>
      </c>
      <c r="I748" s="336">
        <f t="shared" si="38"/>
        <v>21118</v>
      </c>
      <c r="J748" s="336">
        <f t="shared" si="37"/>
        <v>17611</v>
      </c>
      <c r="K748" s="336">
        <f t="shared" si="39"/>
        <v>12676</v>
      </c>
      <c r="L748" s="336">
        <f t="shared" si="40"/>
        <v>7602</v>
      </c>
      <c r="M748" s="336">
        <f t="shared" si="41"/>
        <v>4563</v>
      </c>
      <c r="Q748" s="411"/>
    </row>
    <row r="749" spans="1:17" x14ac:dyDescent="0.2">
      <c r="A749" s="337">
        <v>749</v>
      </c>
      <c r="B749" s="334">
        <v>25.67</v>
      </c>
      <c r="C749" s="334">
        <v>64.17</v>
      </c>
      <c r="D749" s="334">
        <v>31.62</v>
      </c>
      <c r="E749" s="335">
        <f>'soust.uk.JMK př.č.2'!$M$58+'soust.uk.JMK př.č.2'!$N$58</f>
        <v>30098</v>
      </c>
      <c r="F749" s="335">
        <f>'soust.uk.JMK př.č.2'!$O$58+'soust.uk.JMK př.č.2'!$P$58</f>
        <v>18571</v>
      </c>
      <c r="G749" s="335">
        <f>'soust.uk.JMK př.č.2'!$L$58</f>
        <v>372</v>
      </c>
      <c r="H749" s="336">
        <f t="shared" si="36"/>
        <v>29092</v>
      </c>
      <c r="I749" s="336">
        <f t="shared" si="38"/>
        <v>21118</v>
      </c>
      <c r="J749" s="336">
        <f t="shared" si="37"/>
        <v>17611</v>
      </c>
      <c r="K749" s="336">
        <f t="shared" si="39"/>
        <v>12676</v>
      </c>
      <c r="L749" s="336">
        <f t="shared" si="40"/>
        <v>7602</v>
      </c>
      <c r="M749" s="336">
        <f t="shared" si="41"/>
        <v>4563</v>
      </c>
      <c r="Q749" s="411"/>
    </row>
    <row r="750" spans="1:17" x14ac:dyDescent="0.2">
      <c r="A750" s="337">
        <v>750</v>
      </c>
      <c r="B750" s="334">
        <v>25.67</v>
      </c>
      <c r="C750" s="334">
        <v>64.180000000000007</v>
      </c>
      <c r="D750" s="334">
        <v>31.62</v>
      </c>
      <c r="E750" s="335">
        <f>'soust.uk.JMK př.č.2'!$M$58+'soust.uk.JMK př.č.2'!$N$58</f>
        <v>30098</v>
      </c>
      <c r="F750" s="335">
        <f>'soust.uk.JMK př.č.2'!$O$58+'soust.uk.JMK př.č.2'!$P$58</f>
        <v>18571</v>
      </c>
      <c r="G750" s="335">
        <f>'soust.uk.JMK př.č.2'!$L$58</f>
        <v>372</v>
      </c>
      <c r="H750" s="336">
        <f t="shared" si="36"/>
        <v>29092</v>
      </c>
      <c r="I750" s="336">
        <f t="shared" si="38"/>
        <v>21118</v>
      </c>
      <c r="J750" s="336">
        <f t="shared" si="37"/>
        <v>17610</v>
      </c>
      <c r="K750" s="336">
        <f t="shared" si="39"/>
        <v>12675</v>
      </c>
      <c r="L750" s="336">
        <f t="shared" si="40"/>
        <v>7602</v>
      </c>
      <c r="M750" s="336">
        <f t="shared" si="41"/>
        <v>4563</v>
      </c>
      <c r="Q750" s="411"/>
    </row>
    <row r="751" spans="1:17" x14ac:dyDescent="0.2">
      <c r="A751" s="337">
        <v>751</v>
      </c>
      <c r="B751" s="334">
        <v>25.67</v>
      </c>
      <c r="C751" s="334">
        <v>64.180000000000007</v>
      </c>
      <c r="D751" s="334">
        <v>31.62</v>
      </c>
      <c r="E751" s="335">
        <f>'soust.uk.JMK př.č.2'!$M$58+'soust.uk.JMK př.č.2'!$N$58</f>
        <v>30098</v>
      </c>
      <c r="F751" s="335">
        <f>'soust.uk.JMK př.č.2'!$O$58+'soust.uk.JMK př.č.2'!$P$58</f>
        <v>18571</v>
      </c>
      <c r="G751" s="335">
        <f>'soust.uk.JMK př.č.2'!$L$58</f>
        <v>372</v>
      </c>
      <c r="H751" s="336">
        <f t="shared" si="36"/>
        <v>29092</v>
      </c>
      <c r="I751" s="336">
        <f t="shared" si="38"/>
        <v>21118</v>
      </c>
      <c r="J751" s="336">
        <f t="shared" si="37"/>
        <v>17610</v>
      </c>
      <c r="K751" s="336">
        <f t="shared" si="39"/>
        <v>12675</v>
      </c>
      <c r="L751" s="336">
        <f t="shared" si="40"/>
        <v>7602</v>
      </c>
      <c r="M751" s="336">
        <f t="shared" si="41"/>
        <v>4563</v>
      </c>
      <c r="Q751" s="411"/>
    </row>
    <row r="752" spans="1:17" x14ac:dyDescent="0.2">
      <c r="A752" s="337">
        <v>752</v>
      </c>
      <c r="B752" s="334">
        <v>25.67</v>
      </c>
      <c r="C752" s="334">
        <v>64.180000000000007</v>
      </c>
      <c r="D752" s="334">
        <v>31.62</v>
      </c>
      <c r="E752" s="335">
        <f>'soust.uk.JMK př.č.2'!$M$58+'soust.uk.JMK př.č.2'!$N$58</f>
        <v>30098</v>
      </c>
      <c r="F752" s="335">
        <f>'soust.uk.JMK př.č.2'!$O$58+'soust.uk.JMK př.č.2'!$P$58</f>
        <v>18571</v>
      </c>
      <c r="G752" s="335">
        <f>'soust.uk.JMK př.č.2'!$L$58</f>
        <v>372</v>
      </c>
      <c r="H752" s="336">
        <f t="shared" si="36"/>
        <v>29092</v>
      </c>
      <c r="I752" s="336">
        <f t="shared" si="38"/>
        <v>21118</v>
      </c>
      <c r="J752" s="336">
        <f t="shared" si="37"/>
        <v>17610</v>
      </c>
      <c r="K752" s="336">
        <f t="shared" si="39"/>
        <v>12675</v>
      </c>
      <c r="L752" s="336">
        <f t="shared" si="40"/>
        <v>7602</v>
      </c>
      <c r="M752" s="336">
        <f t="shared" si="41"/>
        <v>4563</v>
      </c>
      <c r="Q752" s="411"/>
    </row>
    <row r="753" spans="1:17" x14ac:dyDescent="0.2">
      <c r="A753" s="337">
        <v>753</v>
      </c>
      <c r="B753" s="334">
        <v>25.67</v>
      </c>
      <c r="C753" s="334">
        <v>64.19</v>
      </c>
      <c r="D753" s="334">
        <v>31.62</v>
      </c>
      <c r="E753" s="335">
        <f>'soust.uk.JMK př.č.2'!$M$58+'soust.uk.JMK př.č.2'!$N$58</f>
        <v>30098</v>
      </c>
      <c r="F753" s="335">
        <f>'soust.uk.JMK př.č.2'!$O$58+'soust.uk.JMK př.č.2'!$P$58</f>
        <v>18571</v>
      </c>
      <c r="G753" s="335">
        <f>'soust.uk.JMK př.č.2'!$L$58</f>
        <v>372</v>
      </c>
      <c r="H753" s="336">
        <f t="shared" si="36"/>
        <v>29092</v>
      </c>
      <c r="I753" s="336">
        <f t="shared" si="38"/>
        <v>21118</v>
      </c>
      <c r="J753" s="336">
        <f t="shared" si="37"/>
        <v>17609</v>
      </c>
      <c r="K753" s="336">
        <f t="shared" si="39"/>
        <v>12674</v>
      </c>
      <c r="L753" s="336">
        <f t="shared" si="40"/>
        <v>7602</v>
      </c>
      <c r="M753" s="336">
        <f t="shared" si="41"/>
        <v>4563</v>
      </c>
      <c r="Q753" s="411"/>
    </row>
    <row r="754" spans="1:17" x14ac:dyDescent="0.2">
      <c r="A754" s="337">
        <v>754</v>
      </c>
      <c r="B754" s="334">
        <v>25.68</v>
      </c>
      <c r="C754" s="334">
        <v>64.19</v>
      </c>
      <c r="D754" s="334">
        <v>31.62</v>
      </c>
      <c r="E754" s="335">
        <f>'soust.uk.JMK př.č.2'!$M$58+'soust.uk.JMK př.č.2'!$N$58</f>
        <v>30098</v>
      </c>
      <c r="F754" s="335">
        <f>'soust.uk.JMK př.č.2'!$O$58+'soust.uk.JMK př.č.2'!$P$58</f>
        <v>18571</v>
      </c>
      <c r="G754" s="335">
        <f>'soust.uk.JMK př.č.2'!$L$58</f>
        <v>372</v>
      </c>
      <c r="H754" s="336">
        <f t="shared" si="36"/>
        <v>29084</v>
      </c>
      <c r="I754" s="336">
        <f t="shared" si="38"/>
        <v>21112</v>
      </c>
      <c r="J754" s="336">
        <f t="shared" si="37"/>
        <v>17609</v>
      </c>
      <c r="K754" s="336">
        <f t="shared" si="39"/>
        <v>12674</v>
      </c>
      <c r="L754" s="336">
        <f t="shared" si="40"/>
        <v>7600</v>
      </c>
      <c r="M754" s="336">
        <f t="shared" si="41"/>
        <v>4563</v>
      </c>
      <c r="Q754" s="411"/>
    </row>
    <row r="755" spans="1:17" x14ac:dyDescent="0.2">
      <c r="A755" s="337">
        <v>755</v>
      </c>
      <c r="B755" s="334">
        <v>25.68</v>
      </c>
      <c r="C755" s="334">
        <v>64.19</v>
      </c>
      <c r="D755" s="334">
        <v>31.62</v>
      </c>
      <c r="E755" s="335">
        <f>'soust.uk.JMK př.č.2'!$M$58+'soust.uk.JMK př.č.2'!$N$58</f>
        <v>30098</v>
      </c>
      <c r="F755" s="335">
        <f>'soust.uk.JMK př.č.2'!$O$58+'soust.uk.JMK př.č.2'!$P$58</f>
        <v>18571</v>
      </c>
      <c r="G755" s="335">
        <f>'soust.uk.JMK př.č.2'!$L$58</f>
        <v>372</v>
      </c>
      <c r="H755" s="336">
        <f t="shared" si="36"/>
        <v>29084</v>
      </c>
      <c r="I755" s="336">
        <f t="shared" si="38"/>
        <v>21112</v>
      </c>
      <c r="J755" s="336">
        <f t="shared" si="37"/>
        <v>17609</v>
      </c>
      <c r="K755" s="336">
        <f t="shared" si="39"/>
        <v>12674</v>
      </c>
      <c r="L755" s="336">
        <f t="shared" si="40"/>
        <v>7600</v>
      </c>
      <c r="M755" s="336">
        <f t="shared" si="41"/>
        <v>4563</v>
      </c>
      <c r="Q755" s="411"/>
    </row>
    <row r="756" spans="1:17" x14ac:dyDescent="0.2">
      <c r="A756" s="337">
        <v>756</v>
      </c>
      <c r="B756" s="334">
        <v>25.68</v>
      </c>
      <c r="C756" s="334">
        <v>64.2</v>
      </c>
      <c r="D756" s="334">
        <v>31.62</v>
      </c>
      <c r="E756" s="335">
        <f>'soust.uk.JMK př.č.2'!$M$58+'soust.uk.JMK př.č.2'!$N$58</f>
        <v>30098</v>
      </c>
      <c r="F756" s="335">
        <f>'soust.uk.JMK př.č.2'!$O$58+'soust.uk.JMK př.č.2'!$P$58</f>
        <v>18571</v>
      </c>
      <c r="G756" s="335">
        <f>'soust.uk.JMK př.č.2'!$L$58</f>
        <v>372</v>
      </c>
      <c r="H756" s="336">
        <f t="shared" si="36"/>
        <v>29084</v>
      </c>
      <c r="I756" s="336">
        <f t="shared" si="38"/>
        <v>21112</v>
      </c>
      <c r="J756" s="336">
        <f t="shared" si="37"/>
        <v>17609</v>
      </c>
      <c r="K756" s="336">
        <f t="shared" si="39"/>
        <v>12674</v>
      </c>
      <c r="L756" s="336">
        <f t="shared" si="40"/>
        <v>7600</v>
      </c>
      <c r="M756" s="336">
        <f t="shared" si="41"/>
        <v>4563</v>
      </c>
      <c r="Q756" s="411"/>
    </row>
    <row r="757" spans="1:17" x14ac:dyDescent="0.2">
      <c r="A757" s="337">
        <v>757</v>
      </c>
      <c r="B757" s="334">
        <v>25.68</v>
      </c>
      <c r="C757" s="334">
        <v>64.2</v>
      </c>
      <c r="D757" s="334">
        <v>31.62</v>
      </c>
      <c r="E757" s="335">
        <f>'soust.uk.JMK př.č.2'!$M$58+'soust.uk.JMK př.č.2'!$N$58</f>
        <v>30098</v>
      </c>
      <c r="F757" s="335">
        <f>'soust.uk.JMK př.č.2'!$O$58+'soust.uk.JMK př.č.2'!$P$58</f>
        <v>18571</v>
      </c>
      <c r="G757" s="335">
        <f>'soust.uk.JMK př.č.2'!$L$58</f>
        <v>372</v>
      </c>
      <c r="H757" s="336">
        <f t="shared" si="36"/>
        <v>29084</v>
      </c>
      <c r="I757" s="336">
        <f t="shared" si="38"/>
        <v>21112</v>
      </c>
      <c r="J757" s="336">
        <f t="shared" si="37"/>
        <v>17609</v>
      </c>
      <c r="K757" s="336">
        <f t="shared" si="39"/>
        <v>12674</v>
      </c>
      <c r="L757" s="336">
        <f t="shared" si="40"/>
        <v>7600</v>
      </c>
      <c r="M757" s="336">
        <f t="shared" si="41"/>
        <v>4563</v>
      </c>
      <c r="Q757" s="411"/>
    </row>
    <row r="758" spans="1:17" x14ac:dyDescent="0.2">
      <c r="A758" s="337">
        <v>758</v>
      </c>
      <c r="B758" s="334">
        <v>25.68</v>
      </c>
      <c r="C758" s="334">
        <v>64.2</v>
      </c>
      <c r="D758" s="334">
        <v>31.62</v>
      </c>
      <c r="E758" s="335">
        <f>'soust.uk.JMK př.č.2'!$M$58+'soust.uk.JMK př.č.2'!$N$58</f>
        <v>30098</v>
      </c>
      <c r="F758" s="335">
        <f>'soust.uk.JMK př.č.2'!$O$58+'soust.uk.JMK př.č.2'!$P$58</f>
        <v>18571</v>
      </c>
      <c r="G758" s="335">
        <f>'soust.uk.JMK př.č.2'!$L$58</f>
        <v>372</v>
      </c>
      <c r="H758" s="336">
        <f t="shared" ref="H758:H765" si="42">SUM(I758,L758,G758)</f>
        <v>29084</v>
      </c>
      <c r="I758" s="336">
        <f t="shared" si="38"/>
        <v>21112</v>
      </c>
      <c r="J758" s="336">
        <f t="shared" ref="J758:J765" si="43">SUM(K758,M758,G758)</f>
        <v>17609</v>
      </c>
      <c r="K758" s="336">
        <f t="shared" si="39"/>
        <v>12674</v>
      </c>
      <c r="L758" s="336">
        <f t="shared" si="40"/>
        <v>7600</v>
      </c>
      <c r="M758" s="336">
        <f t="shared" si="41"/>
        <v>4563</v>
      </c>
      <c r="Q758" s="411"/>
    </row>
    <row r="759" spans="1:17" x14ac:dyDescent="0.2">
      <c r="A759" s="337">
        <v>759</v>
      </c>
      <c r="B759" s="334">
        <v>25.68</v>
      </c>
      <c r="C759" s="334">
        <v>64.209999999999994</v>
      </c>
      <c r="D759" s="334">
        <v>31.62</v>
      </c>
      <c r="E759" s="335">
        <f>'soust.uk.JMK př.č.2'!$M$58+'soust.uk.JMK př.č.2'!$N$58</f>
        <v>30098</v>
      </c>
      <c r="F759" s="335">
        <f>'soust.uk.JMK př.č.2'!$O$58+'soust.uk.JMK př.č.2'!$P$58</f>
        <v>18571</v>
      </c>
      <c r="G759" s="335">
        <f>'soust.uk.JMK př.č.2'!$L$58</f>
        <v>372</v>
      </c>
      <c r="H759" s="336">
        <f t="shared" si="42"/>
        <v>29084</v>
      </c>
      <c r="I759" s="336">
        <f t="shared" ref="I759:I765" si="44">ROUND(1/B759*E759*12+1/D759*F759*12,0)</f>
        <v>21112</v>
      </c>
      <c r="J759" s="336">
        <f t="shared" si="43"/>
        <v>17607</v>
      </c>
      <c r="K759" s="336">
        <f t="shared" ref="K759:K765" si="45">ROUND(1/C759*E759*12+1/D759*F759*12,0)</f>
        <v>12673</v>
      </c>
      <c r="L759" s="336">
        <f t="shared" ref="L759:L765" si="46">ROUND((I759*36%),0)</f>
        <v>7600</v>
      </c>
      <c r="M759" s="336">
        <f t="shared" ref="M759:M765" si="47">ROUND((K759*36%),0)</f>
        <v>4562</v>
      </c>
      <c r="Q759" s="411"/>
    </row>
    <row r="760" spans="1:17" x14ac:dyDescent="0.2">
      <c r="A760" s="337">
        <v>760</v>
      </c>
      <c r="B760" s="334">
        <v>25.68</v>
      </c>
      <c r="C760" s="334">
        <v>64.209999999999994</v>
      </c>
      <c r="D760" s="334">
        <v>31.62</v>
      </c>
      <c r="E760" s="335">
        <f>'soust.uk.JMK př.č.2'!$M$58+'soust.uk.JMK př.č.2'!$N$58</f>
        <v>30098</v>
      </c>
      <c r="F760" s="335">
        <f>'soust.uk.JMK př.č.2'!$O$58+'soust.uk.JMK př.č.2'!$P$58</f>
        <v>18571</v>
      </c>
      <c r="G760" s="335">
        <f>'soust.uk.JMK př.č.2'!$L$58</f>
        <v>372</v>
      </c>
      <c r="H760" s="336">
        <f t="shared" si="42"/>
        <v>29084</v>
      </c>
      <c r="I760" s="336">
        <f t="shared" si="44"/>
        <v>21112</v>
      </c>
      <c r="J760" s="336">
        <f t="shared" si="43"/>
        <v>17607</v>
      </c>
      <c r="K760" s="336">
        <f t="shared" si="45"/>
        <v>12673</v>
      </c>
      <c r="L760" s="336">
        <f t="shared" si="46"/>
        <v>7600</v>
      </c>
      <c r="M760" s="336">
        <f t="shared" si="47"/>
        <v>4562</v>
      </c>
      <c r="Q760" s="411"/>
    </row>
    <row r="761" spans="1:17" x14ac:dyDescent="0.2">
      <c r="A761" s="337">
        <v>761</v>
      </c>
      <c r="B761" s="334">
        <v>25.68</v>
      </c>
      <c r="C761" s="334">
        <v>64.209999999999994</v>
      </c>
      <c r="D761" s="334">
        <v>31.62</v>
      </c>
      <c r="E761" s="335">
        <f>'soust.uk.JMK př.č.2'!$M$58+'soust.uk.JMK př.č.2'!$N$58</f>
        <v>30098</v>
      </c>
      <c r="F761" s="335">
        <f>'soust.uk.JMK př.č.2'!$O$58+'soust.uk.JMK př.č.2'!$P$58</f>
        <v>18571</v>
      </c>
      <c r="G761" s="335">
        <f>'soust.uk.JMK př.č.2'!$L$58</f>
        <v>372</v>
      </c>
      <c r="H761" s="336">
        <f t="shared" si="42"/>
        <v>29084</v>
      </c>
      <c r="I761" s="336">
        <f t="shared" si="44"/>
        <v>21112</v>
      </c>
      <c r="J761" s="336">
        <f t="shared" si="43"/>
        <v>17607</v>
      </c>
      <c r="K761" s="336">
        <f t="shared" si="45"/>
        <v>12673</v>
      </c>
      <c r="L761" s="336">
        <f t="shared" si="46"/>
        <v>7600</v>
      </c>
      <c r="M761" s="336">
        <f t="shared" si="47"/>
        <v>4562</v>
      </c>
      <c r="Q761" s="411"/>
    </row>
    <row r="762" spans="1:17" x14ac:dyDescent="0.2">
      <c r="A762" s="337">
        <v>762</v>
      </c>
      <c r="B762" s="334">
        <v>25.69</v>
      </c>
      <c r="C762" s="334">
        <v>64.209999999999994</v>
      </c>
      <c r="D762" s="334">
        <v>31.62</v>
      </c>
      <c r="E762" s="335">
        <f>'soust.uk.JMK př.č.2'!$M$58+'soust.uk.JMK př.č.2'!$N$58</f>
        <v>30098</v>
      </c>
      <c r="F762" s="335">
        <f>'soust.uk.JMK př.č.2'!$O$58+'soust.uk.JMK př.č.2'!$P$58</f>
        <v>18571</v>
      </c>
      <c r="G762" s="335">
        <f>'soust.uk.JMK př.č.2'!$L$58</f>
        <v>372</v>
      </c>
      <c r="H762" s="336">
        <f t="shared" si="42"/>
        <v>29078</v>
      </c>
      <c r="I762" s="336">
        <f t="shared" si="44"/>
        <v>21107</v>
      </c>
      <c r="J762" s="336">
        <f t="shared" si="43"/>
        <v>17607</v>
      </c>
      <c r="K762" s="336">
        <f t="shared" si="45"/>
        <v>12673</v>
      </c>
      <c r="L762" s="336">
        <f t="shared" si="46"/>
        <v>7599</v>
      </c>
      <c r="M762" s="336">
        <f t="shared" si="47"/>
        <v>4562</v>
      </c>
      <c r="Q762" s="411"/>
    </row>
    <row r="763" spans="1:17" x14ac:dyDescent="0.2">
      <c r="A763" s="337">
        <v>763</v>
      </c>
      <c r="B763" s="334">
        <v>25.69</v>
      </c>
      <c r="C763" s="334">
        <v>64.22</v>
      </c>
      <c r="D763" s="334">
        <v>31.62</v>
      </c>
      <c r="E763" s="335">
        <f>'soust.uk.JMK př.č.2'!$M$58+'soust.uk.JMK př.č.2'!$N$58</f>
        <v>30098</v>
      </c>
      <c r="F763" s="335">
        <f>'soust.uk.JMK př.č.2'!$O$58+'soust.uk.JMK př.č.2'!$P$58</f>
        <v>18571</v>
      </c>
      <c r="G763" s="335">
        <f>'soust.uk.JMK př.č.2'!$L$58</f>
        <v>372</v>
      </c>
      <c r="H763" s="336">
        <f t="shared" si="42"/>
        <v>29078</v>
      </c>
      <c r="I763" s="336">
        <f t="shared" si="44"/>
        <v>21107</v>
      </c>
      <c r="J763" s="336">
        <f t="shared" si="43"/>
        <v>17606</v>
      </c>
      <c r="K763" s="336">
        <f t="shared" si="45"/>
        <v>12672</v>
      </c>
      <c r="L763" s="336">
        <f t="shared" si="46"/>
        <v>7599</v>
      </c>
      <c r="M763" s="336">
        <f t="shared" si="47"/>
        <v>4562</v>
      </c>
      <c r="Q763" s="411"/>
    </row>
    <row r="764" spans="1:17" x14ac:dyDescent="0.2">
      <c r="A764" s="337">
        <v>764</v>
      </c>
      <c r="B764" s="334">
        <v>25.69</v>
      </c>
      <c r="C764" s="334">
        <v>64.22</v>
      </c>
      <c r="D764" s="334">
        <v>31.62</v>
      </c>
      <c r="E764" s="335">
        <f>'soust.uk.JMK př.č.2'!$M$58+'soust.uk.JMK př.č.2'!$N$58</f>
        <v>30098</v>
      </c>
      <c r="F764" s="335">
        <f>'soust.uk.JMK př.č.2'!$O$58+'soust.uk.JMK př.č.2'!$P$58</f>
        <v>18571</v>
      </c>
      <c r="G764" s="335">
        <f>'soust.uk.JMK př.č.2'!$L$58</f>
        <v>372</v>
      </c>
      <c r="H764" s="336">
        <f t="shared" si="42"/>
        <v>29078</v>
      </c>
      <c r="I764" s="336">
        <f t="shared" si="44"/>
        <v>21107</v>
      </c>
      <c r="J764" s="336">
        <f t="shared" si="43"/>
        <v>17606</v>
      </c>
      <c r="K764" s="336">
        <f t="shared" si="45"/>
        <v>12672</v>
      </c>
      <c r="L764" s="336">
        <f t="shared" si="46"/>
        <v>7599</v>
      </c>
      <c r="M764" s="336">
        <f t="shared" si="47"/>
        <v>4562</v>
      </c>
      <c r="Q764" s="411"/>
    </row>
    <row r="765" spans="1:17" x14ac:dyDescent="0.2">
      <c r="A765" s="337">
        <v>765</v>
      </c>
      <c r="B765" s="334">
        <v>25.69</v>
      </c>
      <c r="C765" s="334">
        <v>64.22</v>
      </c>
      <c r="D765" s="334">
        <v>31.62</v>
      </c>
      <c r="E765" s="335">
        <f>'soust.uk.JMK př.č.2'!$M$58+'soust.uk.JMK př.č.2'!$N$58</f>
        <v>30098</v>
      </c>
      <c r="F765" s="335">
        <f>'soust.uk.JMK př.č.2'!$O$58+'soust.uk.JMK př.č.2'!$P$58</f>
        <v>18571</v>
      </c>
      <c r="G765" s="335">
        <f>'soust.uk.JMK př.č.2'!$L$58</f>
        <v>372</v>
      </c>
      <c r="H765" s="336">
        <f t="shared" si="42"/>
        <v>29078</v>
      </c>
      <c r="I765" s="336">
        <f t="shared" si="44"/>
        <v>21107</v>
      </c>
      <c r="J765" s="336">
        <f t="shared" si="43"/>
        <v>17606</v>
      </c>
      <c r="K765" s="336">
        <f t="shared" si="45"/>
        <v>12672</v>
      </c>
      <c r="L765" s="336">
        <f t="shared" si="46"/>
        <v>7599</v>
      </c>
      <c r="M765" s="336">
        <f t="shared" si="47"/>
        <v>4562</v>
      </c>
      <c r="Q765" s="411"/>
    </row>
    <row r="766" spans="1:17" x14ac:dyDescent="0.2">
      <c r="A766" s="412"/>
      <c r="B766" s="413"/>
      <c r="C766" s="413"/>
      <c r="D766" s="413"/>
      <c r="E766" s="414"/>
      <c r="F766" s="414"/>
      <c r="G766" s="414"/>
      <c r="H766" s="341"/>
      <c r="I766" s="341"/>
      <c r="J766" s="341"/>
      <c r="K766" s="341"/>
      <c r="L766" s="341"/>
      <c r="M766" s="341"/>
    </row>
    <row r="767" spans="1:17" x14ac:dyDescent="0.2">
      <c r="A767" s="412"/>
      <c r="B767" s="413"/>
      <c r="C767" s="413"/>
      <c r="D767" s="413"/>
      <c r="E767" s="414"/>
      <c r="F767" s="414"/>
      <c r="G767" s="414"/>
      <c r="H767" s="341"/>
      <c r="I767" s="341"/>
      <c r="J767" s="341"/>
      <c r="K767" s="341"/>
      <c r="L767" s="341"/>
      <c r="M767" s="341"/>
    </row>
    <row r="768" spans="1:17" x14ac:dyDescent="0.2">
      <c r="A768" s="412"/>
      <c r="B768" s="413"/>
      <c r="C768" s="413"/>
      <c r="D768" s="413"/>
      <c r="E768" s="414"/>
      <c r="F768" s="414"/>
      <c r="G768" s="414"/>
      <c r="H768" s="341"/>
      <c r="I768" s="341"/>
      <c r="J768" s="341"/>
      <c r="K768" s="341"/>
      <c r="L768" s="341"/>
      <c r="M768" s="341"/>
    </row>
    <row r="769" spans="1:13" x14ac:dyDescent="0.2">
      <c r="A769" s="412"/>
      <c r="B769" s="413"/>
      <c r="C769" s="413"/>
      <c r="D769" s="413"/>
      <c r="E769" s="414"/>
      <c r="F769" s="414"/>
      <c r="G769" s="414"/>
      <c r="H769" s="341"/>
      <c r="I769" s="341"/>
      <c r="J769" s="341"/>
      <c r="K769" s="341"/>
      <c r="L769" s="341"/>
      <c r="M769" s="341"/>
    </row>
    <row r="770" spans="1:13" x14ac:dyDescent="0.2">
      <c r="L770" s="342"/>
      <c r="M770" s="342"/>
    </row>
    <row r="771" spans="1:13" x14ac:dyDescent="0.2">
      <c r="A771" s="415" t="s">
        <v>842</v>
      </c>
      <c r="L771" s="341"/>
      <c r="M771" s="341"/>
    </row>
    <row r="772" spans="1:13" ht="42" customHeight="1" x14ac:dyDescent="0.2">
      <c r="A772" s="408"/>
      <c r="B772" s="693" t="s">
        <v>659</v>
      </c>
      <c r="C772" s="694"/>
      <c r="D772" s="694"/>
      <c r="E772" s="694"/>
      <c r="F772" s="694"/>
      <c r="G772" s="695"/>
      <c r="H772" s="698" t="s">
        <v>718</v>
      </c>
      <c r="I772" s="698"/>
      <c r="J772" s="698" t="s">
        <v>719</v>
      </c>
      <c r="K772" s="698"/>
      <c r="L772" s="341"/>
      <c r="M772" s="341"/>
    </row>
    <row r="773" spans="1:13" ht="63.75" x14ac:dyDescent="0.2">
      <c r="A773" s="409" t="s">
        <v>720</v>
      </c>
      <c r="B773" s="409" t="s">
        <v>721</v>
      </c>
      <c r="C773" s="409" t="s">
        <v>722</v>
      </c>
      <c r="D773" s="410" t="s">
        <v>663</v>
      </c>
      <c r="E773" s="410" t="s">
        <v>664</v>
      </c>
      <c r="F773" s="410" t="s">
        <v>665</v>
      </c>
      <c r="G773" s="410" t="s">
        <v>9</v>
      </c>
      <c r="H773" s="410" t="s">
        <v>666</v>
      </c>
      <c r="I773" s="410" t="s">
        <v>667</v>
      </c>
      <c r="J773" s="410" t="s">
        <v>666</v>
      </c>
      <c r="K773" s="410" t="s">
        <v>667</v>
      </c>
      <c r="L773" s="332" t="s">
        <v>723</v>
      </c>
      <c r="M773" s="332" t="s">
        <v>724</v>
      </c>
    </row>
    <row r="774" spans="1:13" x14ac:dyDescent="0.2">
      <c r="A774" s="337" t="s">
        <v>843</v>
      </c>
      <c r="B774" s="334">
        <v>18</v>
      </c>
      <c r="C774" s="334">
        <v>43.75</v>
      </c>
      <c r="D774" s="334">
        <v>23.46</v>
      </c>
      <c r="E774" s="335">
        <f>'soust.uk.JMK př.č.2'!$M$59+'soust.uk.JMK př.č.2'!$N$59</f>
        <v>30098</v>
      </c>
      <c r="F774" s="335">
        <f>'soust.uk.JMK př.č.2'!$O$59+'soust.uk.JMK př.č.2'!$P$59</f>
        <v>18571</v>
      </c>
      <c r="G774" s="335">
        <f>'soust.uk.JMK př.č.2'!$L$59</f>
        <v>372</v>
      </c>
      <c r="H774" s="336">
        <f>SUM(I774,L774,G774)</f>
        <v>40580</v>
      </c>
      <c r="I774" s="336">
        <f>ROUND(1/B774*E774*12+1/D774*F774*12,0)</f>
        <v>29565</v>
      </c>
      <c r="J774" s="336">
        <f>SUM(K774,M774,G774)</f>
        <v>24519</v>
      </c>
      <c r="K774" s="336">
        <f>ROUND(1/C774*E774*12+1/D774*F774*12,0)</f>
        <v>17755</v>
      </c>
      <c r="L774" s="336">
        <f>ROUND((I774*36%),0)</f>
        <v>10643</v>
      </c>
      <c r="M774" s="336">
        <f>ROUND((K774*36%),0)</f>
        <v>6392</v>
      </c>
    </row>
    <row r="775" spans="1:13" x14ac:dyDescent="0.2">
      <c r="L775" s="341"/>
      <c r="M775" s="341"/>
    </row>
    <row r="776" spans="1:13" x14ac:dyDescent="0.2">
      <c r="A776" s="413"/>
      <c r="H776" s="341"/>
      <c r="I776" s="341"/>
      <c r="J776" s="416"/>
      <c r="K776" s="341"/>
      <c r="L776" s="328"/>
    </row>
    <row r="777" spans="1:13" x14ac:dyDescent="0.2">
      <c r="L777" s="417"/>
      <c r="M777" s="417"/>
    </row>
    <row r="778" spans="1:13" x14ac:dyDescent="0.2">
      <c r="L778" s="342"/>
      <c r="M778" s="342"/>
    </row>
  </sheetData>
  <mergeCells count="6">
    <mergeCell ref="B4:G4"/>
    <mergeCell ref="H4:I4"/>
    <mergeCell ref="J4:K4"/>
    <mergeCell ref="B772:G772"/>
    <mergeCell ref="H772:I772"/>
    <mergeCell ref="J772:K772"/>
  </mergeCells>
  <printOptions horizontalCentered="1"/>
  <pageMargins left="0" right="0" top="0.51181102362204722" bottom="0.59055118110236227" header="0.31496062992125984" footer="0.31496062992125984"/>
  <pageSetup paperSize="9" scale="78" fitToHeight="4" orientation="portrait" horizontalDpi="300" verticalDpi="300" r:id="rId1"/>
  <headerFooter alignWithMargins="0">
    <oddHeader xml:space="preserve">&amp;R&amp;"Times New Roman,Kurzíva"&amp;12&amp;UPříloha č. 2m
 pracovního postupu  Rozpis rozpočtu přímých výdajů na vzdělávání
</oddHeader>
    <oddFooter>&amp;C&amp;P / &amp;N</oddFooter>
  </headerFooter>
  <rowBreaks count="1" manualBreakCount="1">
    <brk id="766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41"/>
  <sheetViews>
    <sheetView zoomScaleNormal="100" workbookViewId="0">
      <selection activeCell="E33" sqref="E33"/>
    </sheetView>
  </sheetViews>
  <sheetFormatPr defaultRowHeight="12.75" x14ac:dyDescent="0.2"/>
  <cols>
    <col min="1" max="1" width="9.140625" style="342"/>
    <col min="2" max="2" width="12.28515625" style="342" customWidth="1"/>
    <col min="3" max="3" width="25.42578125" style="342" customWidth="1"/>
    <col min="4" max="241" width="9.140625" style="342"/>
    <col min="242" max="242" width="12.28515625" style="342" customWidth="1"/>
    <col min="243" max="243" width="25.42578125" style="342" customWidth="1"/>
    <col min="244" max="497" width="9.140625" style="342"/>
    <col min="498" max="498" width="12.28515625" style="342" customWidth="1"/>
    <col min="499" max="499" width="25.42578125" style="342" customWidth="1"/>
    <col min="500" max="753" width="9.140625" style="342"/>
    <col min="754" max="754" width="12.28515625" style="342" customWidth="1"/>
    <col min="755" max="755" width="25.42578125" style="342" customWidth="1"/>
    <col min="756" max="1009" width="9.140625" style="342"/>
    <col min="1010" max="1010" width="12.28515625" style="342" customWidth="1"/>
    <col min="1011" max="1011" width="25.42578125" style="342" customWidth="1"/>
    <col min="1012" max="1265" width="9.140625" style="342"/>
    <col min="1266" max="1266" width="12.28515625" style="342" customWidth="1"/>
    <col min="1267" max="1267" width="25.42578125" style="342" customWidth="1"/>
    <col min="1268" max="1521" width="9.140625" style="342"/>
    <col min="1522" max="1522" width="12.28515625" style="342" customWidth="1"/>
    <col min="1523" max="1523" width="25.42578125" style="342" customWidth="1"/>
    <col min="1524" max="1777" width="9.140625" style="342"/>
    <col min="1778" max="1778" width="12.28515625" style="342" customWidth="1"/>
    <col min="1779" max="1779" width="25.42578125" style="342" customWidth="1"/>
    <col min="1780" max="2033" width="9.140625" style="342"/>
    <col min="2034" max="2034" width="12.28515625" style="342" customWidth="1"/>
    <col min="2035" max="2035" width="25.42578125" style="342" customWidth="1"/>
    <col min="2036" max="2289" width="9.140625" style="342"/>
    <col min="2290" max="2290" width="12.28515625" style="342" customWidth="1"/>
    <col min="2291" max="2291" width="25.42578125" style="342" customWidth="1"/>
    <col min="2292" max="2545" width="9.140625" style="342"/>
    <col min="2546" max="2546" width="12.28515625" style="342" customWidth="1"/>
    <col min="2547" max="2547" width="25.42578125" style="342" customWidth="1"/>
    <col min="2548" max="2801" width="9.140625" style="342"/>
    <col min="2802" max="2802" width="12.28515625" style="342" customWidth="1"/>
    <col min="2803" max="2803" width="25.42578125" style="342" customWidth="1"/>
    <col min="2804" max="3057" width="9.140625" style="342"/>
    <col min="3058" max="3058" width="12.28515625" style="342" customWidth="1"/>
    <col min="3059" max="3059" width="25.42578125" style="342" customWidth="1"/>
    <col min="3060" max="3313" width="9.140625" style="342"/>
    <col min="3314" max="3314" width="12.28515625" style="342" customWidth="1"/>
    <col min="3315" max="3315" width="25.42578125" style="342" customWidth="1"/>
    <col min="3316" max="3569" width="9.140625" style="342"/>
    <col min="3570" max="3570" width="12.28515625" style="342" customWidth="1"/>
    <col min="3571" max="3571" width="25.42578125" style="342" customWidth="1"/>
    <col min="3572" max="3825" width="9.140625" style="342"/>
    <col min="3826" max="3826" width="12.28515625" style="342" customWidth="1"/>
    <col min="3827" max="3827" width="25.42578125" style="342" customWidth="1"/>
    <col min="3828" max="4081" width="9.140625" style="342"/>
    <col min="4082" max="4082" width="12.28515625" style="342" customWidth="1"/>
    <col min="4083" max="4083" width="25.42578125" style="342" customWidth="1"/>
    <col min="4084" max="4337" width="9.140625" style="342"/>
    <col min="4338" max="4338" width="12.28515625" style="342" customWidth="1"/>
    <col min="4339" max="4339" width="25.42578125" style="342" customWidth="1"/>
    <col min="4340" max="4593" width="9.140625" style="342"/>
    <col min="4594" max="4594" width="12.28515625" style="342" customWidth="1"/>
    <col min="4595" max="4595" width="25.42578125" style="342" customWidth="1"/>
    <col min="4596" max="4849" width="9.140625" style="342"/>
    <col min="4850" max="4850" width="12.28515625" style="342" customWidth="1"/>
    <col min="4851" max="4851" width="25.42578125" style="342" customWidth="1"/>
    <col min="4852" max="5105" width="9.140625" style="342"/>
    <col min="5106" max="5106" width="12.28515625" style="342" customWidth="1"/>
    <col min="5107" max="5107" width="25.42578125" style="342" customWidth="1"/>
    <col min="5108" max="5361" width="9.140625" style="342"/>
    <col min="5362" max="5362" width="12.28515625" style="342" customWidth="1"/>
    <col min="5363" max="5363" width="25.42578125" style="342" customWidth="1"/>
    <col min="5364" max="5617" width="9.140625" style="342"/>
    <col min="5618" max="5618" width="12.28515625" style="342" customWidth="1"/>
    <col min="5619" max="5619" width="25.42578125" style="342" customWidth="1"/>
    <col min="5620" max="5873" width="9.140625" style="342"/>
    <col min="5874" max="5874" width="12.28515625" style="342" customWidth="1"/>
    <col min="5875" max="5875" width="25.42578125" style="342" customWidth="1"/>
    <col min="5876" max="6129" width="9.140625" style="342"/>
    <col min="6130" max="6130" width="12.28515625" style="342" customWidth="1"/>
    <col min="6131" max="6131" width="25.42578125" style="342" customWidth="1"/>
    <col min="6132" max="6385" width="9.140625" style="342"/>
    <col min="6386" max="6386" width="12.28515625" style="342" customWidth="1"/>
    <col min="6387" max="6387" width="25.42578125" style="342" customWidth="1"/>
    <col min="6388" max="6641" width="9.140625" style="342"/>
    <col min="6642" max="6642" width="12.28515625" style="342" customWidth="1"/>
    <col min="6643" max="6643" width="25.42578125" style="342" customWidth="1"/>
    <col min="6644" max="6897" width="9.140625" style="342"/>
    <col min="6898" max="6898" width="12.28515625" style="342" customWidth="1"/>
    <col min="6899" max="6899" width="25.42578125" style="342" customWidth="1"/>
    <col min="6900" max="7153" width="9.140625" style="342"/>
    <col min="7154" max="7154" width="12.28515625" style="342" customWidth="1"/>
    <col min="7155" max="7155" width="25.42578125" style="342" customWidth="1"/>
    <col min="7156" max="7409" width="9.140625" style="342"/>
    <col min="7410" max="7410" width="12.28515625" style="342" customWidth="1"/>
    <col min="7411" max="7411" width="25.42578125" style="342" customWidth="1"/>
    <col min="7412" max="7665" width="9.140625" style="342"/>
    <col min="7666" max="7666" width="12.28515625" style="342" customWidth="1"/>
    <col min="7667" max="7667" width="25.42578125" style="342" customWidth="1"/>
    <col min="7668" max="7921" width="9.140625" style="342"/>
    <col min="7922" max="7922" width="12.28515625" style="342" customWidth="1"/>
    <col min="7923" max="7923" width="25.42578125" style="342" customWidth="1"/>
    <col min="7924" max="8177" width="9.140625" style="342"/>
    <col min="8178" max="8178" width="12.28515625" style="342" customWidth="1"/>
    <col min="8179" max="8179" width="25.42578125" style="342" customWidth="1"/>
    <col min="8180" max="8433" width="9.140625" style="342"/>
    <col min="8434" max="8434" width="12.28515625" style="342" customWidth="1"/>
    <col min="8435" max="8435" width="25.42578125" style="342" customWidth="1"/>
    <col min="8436" max="8689" width="9.140625" style="342"/>
    <col min="8690" max="8690" width="12.28515625" style="342" customWidth="1"/>
    <col min="8691" max="8691" width="25.42578125" style="342" customWidth="1"/>
    <col min="8692" max="8945" width="9.140625" style="342"/>
    <col min="8946" max="8946" width="12.28515625" style="342" customWidth="1"/>
    <col min="8947" max="8947" width="25.42578125" style="342" customWidth="1"/>
    <col min="8948" max="9201" width="9.140625" style="342"/>
    <col min="9202" max="9202" width="12.28515625" style="342" customWidth="1"/>
    <col min="9203" max="9203" width="25.42578125" style="342" customWidth="1"/>
    <col min="9204" max="9457" width="9.140625" style="342"/>
    <col min="9458" max="9458" width="12.28515625" style="342" customWidth="1"/>
    <col min="9459" max="9459" width="25.42578125" style="342" customWidth="1"/>
    <col min="9460" max="9713" width="9.140625" style="342"/>
    <col min="9714" max="9714" width="12.28515625" style="342" customWidth="1"/>
    <col min="9715" max="9715" width="25.42578125" style="342" customWidth="1"/>
    <col min="9716" max="9969" width="9.140625" style="342"/>
    <col min="9970" max="9970" width="12.28515625" style="342" customWidth="1"/>
    <col min="9971" max="9971" width="25.42578125" style="342" customWidth="1"/>
    <col min="9972" max="10225" width="9.140625" style="342"/>
    <col min="10226" max="10226" width="12.28515625" style="342" customWidth="1"/>
    <col min="10227" max="10227" width="25.42578125" style="342" customWidth="1"/>
    <col min="10228" max="10481" width="9.140625" style="342"/>
    <col min="10482" max="10482" width="12.28515625" style="342" customWidth="1"/>
    <col min="10483" max="10483" width="25.42578125" style="342" customWidth="1"/>
    <col min="10484" max="10737" width="9.140625" style="342"/>
    <col min="10738" max="10738" width="12.28515625" style="342" customWidth="1"/>
    <col min="10739" max="10739" width="25.42578125" style="342" customWidth="1"/>
    <col min="10740" max="10993" width="9.140625" style="342"/>
    <col min="10994" max="10994" width="12.28515625" style="342" customWidth="1"/>
    <col min="10995" max="10995" width="25.42578125" style="342" customWidth="1"/>
    <col min="10996" max="11249" width="9.140625" style="342"/>
    <col min="11250" max="11250" width="12.28515625" style="342" customWidth="1"/>
    <col min="11251" max="11251" width="25.42578125" style="342" customWidth="1"/>
    <col min="11252" max="11505" width="9.140625" style="342"/>
    <col min="11506" max="11506" width="12.28515625" style="342" customWidth="1"/>
    <col min="11507" max="11507" width="25.42578125" style="342" customWidth="1"/>
    <col min="11508" max="11761" width="9.140625" style="342"/>
    <col min="11762" max="11762" width="12.28515625" style="342" customWidth="1"/>
    <col min="11763" max="11763" width="25.42578125" style="342" customWidth="1"/>
    <col min="11764" max="12017" width="9.140625" style="342"/>
    <col min="12018" max="12018" width="12.28515625" style="342" customWidth="1"/>
    <col min="12019" max="12019" width="25.42578125" style="342" customWidth="1"/>
    <col min="12020" max="12273" width="9.140625" style="342"/>
    <col min="12274" max="12274" width="12.28515625" style="342" customWidth="1"/>
    <col min="12275" max="12275" width="25.42578125" style="342" customWidth="1"/>
    <col min="12276" max="12529" width="9.140625" style="342"/>
    <col min="12530" max="12530" width="12.28515625" style="342" customWidth="1"/>
    <col min="12531" max="12531" width="25.42578125" style="342" customWidth="1"/>
    <col min="12532" max="12785" width="9.140625" style="342"/>
    <col min="12786" max="12786" width="12.28515625" style="342" customWidth="1"/>
    <col min="12787" max="12787" width="25.42578125" style="342" customWidth="1"/>
    <col min="12788" max="13041" width="9.140625" style="342"/>
    <col min="13042" max="13042" width="12.28515625" style="342" customWidth="1"/>
    <col min="13043" max="13043" width="25.42578125" style="342" customWidth="1"/>
    <col min="13044" max="13297" width="9.140625" style="342"/>
    <col min="13298" max="13298" width="12.28515625" style="342" customWidth="1"/>
    <col min="13299" max="13299" width="25.42578125" style="342" customWidth="1"/>
    <col min="13300" max="13553" width="9.140625" style="342"/>
    <col min="13554" max="13554" width="12.28515625" style="342" customWidth="1"/>
    <col min="13555" max="13555" width="25.42578125" style="342" customWidth="1"/>
    <col min="13556" max="13809" width="9.140625" style="342"/>
    <col min="13810" max="13810" width="12.28515625" style="342" customWidth="1"/>
    <col min="13811" max="13811" width="25.42578125" style="342" customWidth="1"/>
    <col min="13812" max="14065" width="9.140625" style="342"/>
    <col min="14066" max="14066" width="12.28515625" style="342" customWidth="1"/>
    <col min="14067" max="14067" width="25.42578125" style="342" customWidth="1"/>
    <col min="14068" max="14321" width="9.140625" style="342"/>
    <col min="14322" max="14322" width="12.28515625" style="342" customWidth="1"/>
    <col min="14323" max="14323" width="25.42578125" style="342" customWidth="1"/>
    <col min="14324" max="14577" width="9.140625" style="342"/>
    <col min="14578" max="14578" width="12.28515625" style="342" customWidth="1"/>
    <col min="14579" max="14579" width="25.42578125" style="342" customWidth="1"/>
    <col min="14580" max="14833" width="9.140625" style="342"/>
    <col min="14834" max="14834" width="12.28515625" style="342" customWidth="1"/>
    <col min="14835" max="14835" width="25.42578125" style="342" customWidth="1"/>
    <col min="14836" max="15089" width="9.140625" style="342"/>
    <col min="15090" max="15090" width="12.28515625" style="342" customWidth="1"/>
    <col min="15091" max="15091" width="25.42578125" style="342" customWidth="1"/>
    <col min="15092" max="15345" width="9.140625" style="342"/>
    <col min="15346" max="15346" width="12.28515625" style="342" customWidth="1"/>
    <col min="15347" max="15347" width="25.42578125" style="342" customWidth="1"/>
    <col min="15348" max="15601" width="9.140625" style="342"/>
    <col min="15602" max="15602" width="12.28515625" style="342" customWidth="1"/>
    <col min="15603" max="15603" width="25.42578125" style="342" customWidth="1"/>
    <col min="15604" max="15857" width="9.140625" style="342"/>
    <col min="15858" max="15858" width="12.28515625" style="342" customWidth="1"/>
    <col min="15859" max="15859" width="25.42578125" style="342" customWidth="1"/>
    <col min="15860" max="16113" width="9.140625" style="342"/>
    <col min="16114" max="16114" width="12.28515625" style="342" customWidth="1"/>
    <col min="16115" max="16115" width="25.42578125" style="342" customWidth="1"/>
    <col min="16116" max="16384" width="9.140625" style="342"/>
  </cols>
  <sheetData>
    <row r="1" spans="1:3" s="418" customFormat="1" ht="15.75" x14ac:dyDescent="0.25">
      <c r="A1" s="418" t="s">
        <v>844</v>
      </c>
    </row>
    <row r="2" spans="1:3" s="419" customFormat="1" x14ac:dyDescent="0.2">
      <c r="A2" s="419" t="s">
        <v>906</v>
      </c>
      <c r="C2" s="420"/>
    </row>
    <row r="3" spans="1:3" x14ac:dyDescent="0.2">
      <c r="A3" s="419"/>
      <c r="B3" s="419"/>
      <c r="C3" s="420"/>
    </row>
    <row r="4" spans="1:3" s="423" customFormat="1" x14ac:dyDescent="0.2">
      <c r="A4" s="421"/>
      <c r="B4" s="421" t="s">
        <v>845</v>
      </c>
      <c r="C4" s="422"/>
    </row>
    <row r="5" spans="1:3" s="425" customFormat="1" ht="28.5" customHeight="1" x14ac:dyDescent="0.25">
      <c r="A5" s="424"/>
      <c r="B5" s="485" t="s">
        <v>846</v>
      </c>
      <c r="C5" s="486" t="s">
        <v>847</v>
      </c>
    </row>
    <row r="6" spans="1:3" x14ac:dyDescent="0.2">
      <c r="A6" s="419"/>
      <c r="B6" s="426" t="s">
        <v>848</v>
      </c>
      <c r="C6" s="427">
        <v>29531</v>
      </c>
    </row>
    <row r="7" spans="1:3" x14ac:dyDescent="0.2">
      <c r="A7" s="419"/>
      <c r="B7" s="426" t="s">
        <v>907</v>
      </c>
      <c r="C7" s="427">
        <v>29039</v>
      </c>
    </row>
    <row r="8" spans="1:3" x14ac:dyDescent="0.2">
      <c r="A8" s="419"/>
      <c r="B8" s="426" t="s">
        <v>908</v>
      </c>
      <c r="C8" s="427">
        <v>28558</v>
      </c>
    </row>
    <row r="9" spans="1:3" x14ac:dyDescent="0.2">
      <c r="A9" s="419"/>
      <c r="B9" s="426" t="s">
        <v>909</v>
      </c>
      <c r="C9" s="427">
        <v>28316</v>
      </c>
    </row>
    <row r="10" spans="1:3" x14ac:dyDescent="0.2">
      <c r="A10" s="419"/>
      <c r="B10" s="426" t="s">
        <v>910</v>
      </c>
      <c r="C10" s="427">
        <v>28116</v>
      </c>
    </row>
    <row r="11" spans="1:3" x14ac:dyDescent="0.2">
      <c r="A11" s="419"/>
      <c r="B11" s="428"/>
      <c r="C11" s="428"/>
    </row>
    <row r="12" spans="1:3" s="423" customFormat="1" x14ac:dyDescent="0.2">
      <c r="A12" s="421"/>
      <c r="B12" s="421" t="s">
        <v>849</v>
      </c>
      <c r="C12" s="422"/>
    </row>
    <row r="13" spans="1:3" s="425" customFormat="1" ht="24.75" customHeight="1" x14ac:dyDescent="0.25">
      <c r="A13" s="424"/>
      <c r="B13" s="485" t="s">
        <v>850</v>
      </c>
      <c r="C13" s="486" t="s">
        <v>847</v>
      </c>
    </row>
    <row r="14" spans="1:3" x14ac:dyDescent="0.2">
      <c r="A14" s="419"/>
      <c r="B14" s="426" t="s">
        <v>911</v>
      </c>
      <c r="C14" s="427">
        <v>34285</v>
      </c>
    </row>
    <row r="15" spans="1:3" x14ac:dyDescent="0.2">
      <c r="A15" s="419"/>
      <c r="B15" s="426" t="s">
        <v>912</v>
      </c>
      <c r="C15" s="427">
        <v>33463</v>
      </c>
    </row>
    <row r="16" spans="1:3" x14ac:dyDescent="0.2">
      <c r="A16" s="419"/>
      <c r="B16" s="426" t="s">
        <v>913</v>
      </c>
      <c r="C16" s="427">
        <v>32887</v>
      </c>
    </row>
    <row r="17" spans="1:3" x14ac:dyDescent="0.2">
      <c r="A17" s="419"/>
      <c r="B17" s="426" t="s">
        <v>914</v>
      </c>
      <c r="C17" s="427">
        <v>32627</v>
      </c>
    </row>
    <row r="18" spans="1:3" x14ac:dyDescent="0.2">
      <c r="A18" s="419"/>
      <c r="B18" s="426" t="s">
        <v>915</v>
      </c>
      <c r="C18" s="427">
        <v>32389</v>
      </c>
    </row>
    <row r="19" spans="1:3" x14ac:dyDescent="0.2">
      <c r="A19" s="419"/>
      <c r="B19" s="419"/>
      <c r="C19" s="419"/>
    </row>
    <row r="20" spans="1:3" x14ac:dyDescent="0.2">
      <c r="A20" s="419"/>
      <c r="B20" s="421" t="s">
        <v>851</v>
      </c>
      <c r="C20" s="422"/>
    </row>
    <row r="21" spans="1:3" s="425" customFormat="1" ht="24.75" customHeight="1" x14ac:dyDescent="0.25">
      <c r="A21" s="424"/>
      <c r="B21" s="485" t="s">
        <v>852</v>
      </c>
      <c r="C21" s="486" t="s">
        <v>847</v>
      </c>
    </row>
    <row r="22" spans="1:3" x14ac:dyDescent="0.2">
      <c r="A22" s="419"/>
      <c r="B22" s="429" t="s">
        <v>853</v>
      </c>
      <c r="C22" s="427">
        <v>18599</v>
      </c>
    </row>
    <row r="23" spans="1:3" x14ac:dyDescent="0.2">
      <c r="A23" s="419"/>
      <c r="B23" s="426" t="s">
        <v>854</v>
      </c>
      <c r="C23" s="427">
        <v>18529</v>
      </c>
    </row>
    <row r="24" spans="1:3" x14ac:dyDescent="0.2">
      <c r="A24" s="419"/>
      <c r="B24" s="430" t="s">
        <v>855</v>
      </c>
      <c r="C24" s="427">
        <v>18459</v>
      </c>
    </row>
    <row r="25" spans="1:3" x14ac:dyDescent="0.2">
      <c r="A25" s="419"/>
      <c r="B25" s="430" t="s">
        <v>856</v>
      </c>
      <c r="C25" s="427">
        <v>18389</v>
      </c>
    </row>
    <row r="26" spans="1:3" x14ac:dyDescent="0.2">
      <c r="A26" s="419"/>
      <c r="B26" s="430" t="s">
        <v>857</v>
      </c>
      <c r="C26" s="427">
        <v>18319</v>
      </c>
    </row>
    <row r="27" spans="1:3" x14ac:dyDescent="0.2">
      <c r="A27" s="419"/>
      <c r="B27" s="430" t="s">
        <v>858</v>
      </c>
      <c r="C27" s="427">
        <v>18249</v>
      </c>
    </row>
    <row r="28" spans="1:3" x14ac:dyDescent="0.2">
      <c r="A28" s="419"/>
      <c r="B28" s="430" t="s">
        <v>859</v>
      </c>
      <c r="C28" s="427">
        <v>18179</v>
      </c>
    </row>
    <row r="31" spans="1:3" s="431" customFormat="1" ht="15.75" x14ac:dyDescent="0.25">
      <c r="A31" s="431" t="s">
        <v>860</v>
      </c>
    </row>
    <row r="32" spans="1:3" ht="15.75" x14ac:dyDescent="0.25">
      <c r="A32" s="431" t="s">
        <v>48</v>
      </c>
      <c r="B32" s="431"/>
      <c r="C32" s="432"/>
    </row>
    <row r="33" spans="1:3" x14ac:dyDescent="0.2">
      <c r="A33" s="419" t="s">
        <v>906</v>
      </c>
      <c r="C33" s="432"/>
    </row>
    <row r="34" spans="1:3" x14ac:dyDescent="0.2">
      <c r="C34" s="432"/>
    </row>
    <row r="35" spans="1:3" s="423" customFormat="1" x14ac:dyDescent="0.2">
      <c r="B35" s="421" t="s">
        <v>845</v>
      </c>
      <c r="C35" s="433"/>
    </row>
    <row r="36" spans="1:3" s="434" customFormat="1" ht="24.75" customHeight="1" x14ac:dyDescent="0.2">
      <c r="B36" s="485" t="s">
        <v>846</v>
      </c>
      <c r="C36" s="487" t="s">
        <v>933</v>
      </c>
    </row>
    <row r="37" spans="1:3" ht="18" customHeight="1" x14ac:dyDescent="0.2">
      <c r="B37" s="435" t="s">
        <v>934</v>
      </c>
      <c r="C37" s="427">
        <v>26327</v>
      </c>
    </row>
    <row r="39" spans="1:3" x14ac:dyDescent="0.2">
      <c r="B39" s="423" t="s">
        <v>849</v>
      </c>
      <c r="C39" s="433"/>
    </row>
    <row r="40" spans="1:3" x14ac:dyDescent="0.2">
      <c r="B40" s="488" t="s">
        <v>850</v>
      </c>
      <c r="C40" s="487" t="s">
        <v>933</v>
      </c>
    </row>
    <row r="41" spans="1:3" x14ac:dyDescent="0.2">
      <c r="B41" s="435" t="s">
        <v>861</v>
      </c>
      <c r="C41" s="427">
        <v>35327</v>
      </c>
    </row>
  </sheetData>
  <printOptions horizontalCentered="1"/>
  <pageMargins left="0.78740157480314965" right="0.78740157480314965" top="1.1811023622047245" bottom="0.98425196850393704" header="0.51181102362204722" footer="0.51181102362204722"/>
  <pageSetup paperSize="9" scale="99" orientation="portrait" r:id="rId1"/>
  <headerFooter alignWithMargins="0">
    <oddHeader>&amp;R&amp;"Times New Roman,Kurzíva"&amp;12&amp;UPříloha č. 2n
 pracovního postupu  Rozpis rozpočtu přímých výdajů na vzdělávání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S38"/>
  <sheetViews>
    <sheetView workbookViewId="0">
      <pane xSplit="3" ySplit="6" topLeftCell="D7" activePane="bottomRight" state="frozen"/>
      <selection activeCell="B4" sqref="B4:B6"/>
      <selection pane="topRight" activeCell="B4" sqref="B4:B6"/>
      <selection pane="bottomLeft" activeCell="B4" sqref="B4:B6"/>
      <selection pane="bottomRight" activeCell="A38" sqref="A38"/>
    </sheetView>
  </sheetViews>
  <sheetFormatPr defaultRowHeight="12.75" x14ac:dyDescent="0.2"/>
  <cols>
    <col min="1" max="1" width="6" style="441" customWidth="1"/>
    <col min="2" max="2" width="33.5703125" style="441" customWidth="1"/>
    <col min="3" max="9" width="7.85546875" style="441" customWidth="1"/>
    <col min="10" max="10" width="7.85546875" style="460" customWidth="1"/>
    <col min="11" max="17" width="7.85546875" style="441" customWidth="1"/>
    <col min="18" max="19" width="10" style="441" customWidth="1"/>
    <col min="20" max="235" width="9.140625" style="441"/>
    <col min="236" max="236" width="6" style="441" customWidth="1"/>
    <col min="237" max="237" width="33.5703125" style="441" customWidth="1"/>
    <col min="238" max="252" width="7.85546875" style="441" customWidth="1"/>
    <col min="253" max="254" width="10" style="441" customWidth="1"/>
    <col min="255" max="491" width="9.140625" style="441"/>
    <col min="492" max="492" width="6" style="441" customWidth="1"/>
    <col min="493" max="493" width="33.5703125" style="441" customWidth="1"/>
    <col min="494" max="508" width="7.85546875" style="441" customWidth="1"/>
    <col min="509" max="510" width="10" style="441" customWidth="1"/>
    <col min="511" max="747" width="9.140625" style="441"/>
    <col min="748" max="748" width="6" style="441" customWidth="1"/>
    <col min="749" max="749" width="33.5703125" style="441" customWidth="1"/>
    <col min="750" max="764" width="7.85546875" style="441" customWidth="1"/>
    <col min="765" max="766" width="10" style="441" customWidth="1"/>
    <col min="767" max="1003" width="9.140625" style="441"/>
    <col min="1004" max="1004" width="6" style="441" customWidth="1"/>
    <col min="1005" max="1005" width="33.5703125" style="441" customWidth="1"/>
    <col min="1006" max="1020" width="7.85546875" style="441" customWidth="1"/>
    <col min="1021" max="1022" width="10" style="441" customWidth="1"/>
    <col min="1023" max="1259" width="9.140625" style="441"/>
    <col min="1260" max="1260" width="6" style="441" customWidth="1"/>
    <col min="1261" max="1261" width="33.5703125" style="441" customWidth="1"/>
    <col min="1262" max="1276" width="7.85546875" style="441" customWidth="1"/>
    <col min="1277" max="1278" width="10" style="441" customWidth="1"/>
    <col min="1279" max="1515" width="9.140625" style="441"/>
    <col min="1516" max="1516" width="6" style="441" customWidth="1"/>
    <col min="1517" max="1517" width="33.5703125" style="441" customWidth="1"/>
    <col min="1518" max="1532" width="7.85546875" style="441" customWidth="1"/>
    <col min="1533" max="1534" width="10" style="441" customWidth="1"/>
    <col min="1535" max="1771" width="9.140625" style="441"/>
    <col min="1772" max="1772" width="6" style="441" customWidth="1"/>
    <col min="1773" max="1773" width="33.5703125" style="441" customWidth="1"/>
    <col min="1774" max="1788" width="7.85546875" style="441" customWidth="1"/>
    <col min="1789" max="1790" width="10" style="441" customWidth="1"/>
    <col min="1791" max="2027" width="9.140625" style="441"/>
    <col min="2028" max="2028" width="6" style="441" customWidth="1"/>
    <col min="2029" max="2029" width="33.5703125" style="441" customWidth="1"/>
    <col min="2030" max="2044" width="7.85546875" style="441" customWidth="1"/>
    <col min="2045" max="2046" width="10" style="441" customWidth="1"/>
    <col min="2047" max="2283" width="9.140625" style="441"/>
    <col min="2284" max="2284" width="6" style="441" customWidth="1"/>
    <col min="2285" max="2285" width="33.5703125" style="441" customWidth="1"/>
    <col min="2286" max="2300" width="7.85546875" style="441" customWidth="1"/>
    <col min="2301" max="2302" width="10" style="441" customWidth="1"/>
    <col min="2303" max="2539" width="9.140625" style="441"/>
    <col min="2540" max="2540" width="6" style="441" customWidth="1"/>
    <col min="2541" max="2541" width="33.5703125" style="441" customWidth="1"/>
    <col min="2542" max="2556" width="7.85546875" style="441" customWidth="1"/>
    <col min="2557" max="2558" width="10" style="441" customWidth="1"/>
    <col min="2559" max="2795" width="9.140625" style="441"/>
    <col min="2796" max="2796" width="6" style="441" customWidth="1"/>
    <col min="2797" max="2797" width="33.5703125" style="441" customWidth="1"/>
    <col min="2798" max="2812" width="7.85546875" style="441" customWidth="1"/>
    <col min="2813" max="2814" width="10" style="441" customWidth="1"/>
    <col min="2815" max="3051" width="9.140625" style="441"/>
    <col min="3052" max="3052" width="6" style="441" customWidth="1"/>
    <col min="3053" max="3053" width="33.5703125" style="441" customWidth="1"/>
    <col min="3054" max="3068" width="7.85546875" style="441" customWidth="1"/>
    <col min="3069" max="3070" width="10" style="441" customWidth="1"/>
    <col min="3071" max="3307" width="9.140625" style="441"/>
    <col min="3308" max="3308" width="6" style="441" customWidth="1"/>
    <col min="3309" max="3309" width="33.5703125" style="441" customWidth="1"/>
    <col min="3310" max="3324" width="7.85546875" style="441" customWidth="1"/>
    <col min="3325" max="3326" width="10" style="441" customWidth="1"/>
    <col min="3327" max="3563" width="9.140625" style="441"/>
    <col min="3564" max="3564" width="6" style="441" customWidth="1"/>
    <col min="3565" max="3565" width="33.5703125" style="441" customWidth="1"/>
    <col min="3566" max="3580" width="7.85546875" style="441" customWidth="1"/>
    <col min="3581" max="3582" width="10" style="441" customWidth="1"/>
    <col min="3583" max="3819" width="9.140625" style="441"/>
    <col min="3820" max="3820" width="6" style="441" customWidth="1"/>
    <col min="3821" max="3821" width="33.5703125" style="441" customWidth="1"/>
    <col min="3822" max="3836" width="7.85546875" style="441" customWidth="1"/>
    <col min="3837" max="3838" width="10" style="441" customWidth="1"/>
    <col min="3839" max="4075" width="9.140625" style="441"/>
    <col min="4076" max="4076" width="6" style="441" customWidth="1"/>
    <col min="4077" max="4077" width="33.5703125" style="441" customWidth="1"/>
    <col min="4078" max="4092" width="7.85546875" style="441" customWidth="1"/>
    <col min="4093" max="4094" width="10" style="441" customWidth="1"/>
    <col min="4095" max="4331" width="9.140625" style="441"/>
    <col min="4332" max="4332" width="6" style="441" customWidth="1"/>
    <col min="4333" max="4333" width="33.5703125" style="441" customWidth="1"/>
    <col min="4334" max="4348" width="7.85546875" style="441" customWidth="1"/>
    <col min="4349" max="4350" width="10" style="441" customWidth="1"/>
    <col min="4351" max="4587" width="9.140625" style="441"/>
    <col min="4588" max="4588" width="6" style="441" customWidth="1"/>
    <col min="4589" max="4589" width="33.5703125" style="441" customWidth="1"/>
    <col min="4590" max="4604" width="7.85546875" style="441" customWidth="1"/>
    <col min="4605" max="4606" width="10" style="441" customWidth="1"/>
    <col min="4607" max="4843" width="9.140625" style="441"/>
    <col min="4844" max="4844" width="6" style="441" customWidth="1"/>
    <col min="4845" max="4845" width="33.5703125" style="441" customWidth="1"/>
    <col min="4846" max="4860" width="7.85546875" style="441" customWidth="1"/>
    <col min="4861" max="4862" width="10" style="441" customWidth="1"/>
    <col min="4863" max="5099" width="9.140625" style="441"/>
    <col min="5100" max="5100" width="6" style="441" customWidth="1"/>
    <col min="5101" max="5101" width="33.5703125" style="441" customWidth="1"/>
    <col min="5102" max="5116" width="7.85546875" style="441" customWidth="1"/>
    <col min="5117" max="5118" width="10" style="441" customWidth="1"/>
    <col min="5119" max="5355" width="9.140625" style="441"/>
    <col min="5356" max="5356" width="6" style="441" customWidth="1"/>
    <col min="5357" max="5357" width="33.5703125" style="441" customWidth="1"/>
    <col min="5358" max="5372" width="7.85546875" style="441" customWidth="1"/>
    <col min="5373" max="5374" width="10" style="441" customWidth="1"/>
    <col min="5375" max="5611" width="9.140625" style="441"/>
    <col min="5612" max="5612" width="6" style="441" customWidth="1"/>
    <col min="5613" max="5613" width="33.5703125" style="441" customWidth="1"/>
    <col min="5614" max="5628" width="7.85546875" style="441" customWidth="1"/>
    <col min="5629" max="5630" width="10" style="441" customWidth="1"/>
    <col min="5631" max="5867" width="9.140625" style="441"/>
    <col min="5868" max="5868" width="6" style="441" customWidth="1"/>
    <col min="5869" max="5869" width="33.5703125" style="441" customWidth="1"/>
    <col min="5870" max="5884" width="7.85546875" style="441" customWidth="1"/>
    <col min="5885" max="5886" width="10" style="441" customWidth="1"/>
    <col min="5887" max="6123" width="9.140625" style="441"/>
    <col min="6124" max="6124" width="6" style="441" customWidth="1"/>
    <col min="6125" max="6125" width="33.5703125" style="441" customWidth="1"/>
    <col min="6126" max="6140" width="7.85546875" style="441" customWidth="1"/>
    <col min="6141" max="6142" width="10" style="441" customWidth="1"/>
    <col min="6143" max="6379" width="9.140625" style="441"/>
    <col min="6380" max="6380" width="6" style="441" customWidth="1"/>
    <col min="6381" max="6381" width="33.5703125" style="441" customWidth="1"/>
    <col min="6382" max="6396" width="7.85546875" style="441" customWidth="1"/>
    <col min="6397" max="6398" width="10" style="441" customWidth="1"/>
    <col min="6399" max="6635" width="9.140625" style="441"/>
    <col min="6636" max="6636" width="6" style="441" customWidth="1"/>
    <col min="6637" max="6637" width="33.5703125" style="441" customWidth="1"/>
    <col min="6638" max="6652" width="7.85546875" style="441" customWidth="1"/>
    <col min="6653" max="6654" width="10" style="441" customWidth="1"/>
    <col min="6655" max="6891" width="9.140625" style="441"/>
    <col min="6892" max="6892" width="6" style="441" customWidth="1"/>
    <col min="6893" max="6893" width="33.5703125" style="441" customWidth="1"/>
    <col min="6894" max="6908" width="7.85546875" style="441" customWidth="1"/>
    <col min="6909" max="6910" width="10" style="441" customWidth="1"/>
    <col min="6911" max="7147" width="9.140625" style="441"/>
    <col min="7148" max="7148" width="6" style="441" customWidth="1"/>
    <col min="7149" max="7149" width="33.5703125" style="441" customWidth="1"/>
    <col min="7150" max="7164" width="7.85546875" style="441" customWidth="1"/>
    <col min="7165" max="7166" width="10" style="441" customWidth="1"/>
    <col min="7167" max="7403" width="9.140625" style="441"/>
    <col min="7404" max="7404" width="6" style="441" customWidth="1"/>
    <col min="7405" max="7405" width="33.5703125" style="441" customWidth="1"/>
    <col min="7406" max="7420" width="7.85546875" style="441" customWidth="1"/>
    <col min="7421" max="7422" width="10" style="441" customWidth="1"/>
    <col min="7423" max="7659" width="9.140625" style="441"/>
    <col min="7660" max="7660" width="6" style="441" customWidth="1"/>
    <col min="7661" max="7661" width="33.5703125" style="441" customWidth="1"/>
    <col min="7662" max="7676" width="7.85546875" style="441" customWidth="1"/>
    <col min="7677" max="7678" width="10" style="441" customWidth="1"/>
    <col min="7679" max="7915" width="9.140625" style="441"/>
    <col min="7916" max="7916" width="6" style="441" customWidth="1"/>
    <col min="7917" max="7917" width="33.5703125" style="441" customWidth="1"/>
    <col min="7918" max="7932" width="7.85546875" style="441" customWidth="1"/>
    <col min="7933" max="7934" width="10" style="441" customWidth="1"/>
    <col min="7935" max="8171" width="9.140625" style="441"/>
    <col min="8172" max="8172" width="6" style="441" customWidth="1"/>
    <col min="8173" max="8173" width="33.5703125" style="441" customWidth="1"/>
    <col min="8174" max="8188" width="7.85546875" style="441" customWidth="1"/>
    <col min="8189" max="8190" width="10" style="441" customWidth="1"/>
    <col min="8191" max="8427" width="9.140625" style="441"/>
    <col min="8428" max="8428" width="6" style="441" customWidth="1"/>
    <col min="8429" max="8429" width="33.5703125" style="441" customWidth="1"/>
    <col min="8430" max="8444" width="7.85546875" style="441" customWidth="1"/>
    <col min="8445" max="8446" width="10" style="441" customWidth="1"/>
    <col min="8447" max="8683" width="9.140625" style="441"/>
    <col min="8684" max="8684" width="6" style="441" customWidth="1"/>
    <col min="8685" max="8685" width="33.5703125" style="441" customWidth="1"/>
    <col min="8686" max="8700" width="7.85546875" style="441" customWidth="1"/>
    <col min="8701" max="8702" width="10" style="441" customWidth="1"/>
    <col min="8703" max="8939" width="9.140625" style="441"/>
    <col min="8940" max="8940" width="6" style="441" customWidth="1"/>
    <col min="8941" max="8941" width="33.5703125" style="441" customWidth="1"/>
    <col min="8942" max="8956" width="7.85546875" style="441" customWidth="1"/>
    <col min="8957" max="8958" width="10" style="441" customWidth="1"/>
    <col min="8959" max="9195" width="9.140625" style="441"/>
    <col min="9196" max="9196" width="6" style="441" customWidth="1"/>
    <col min="9197" max="9197" width="33.5703125" style="441" customWidth="1"/>
    <col min="9198" max="9212" width="7.85546875" style="441" customWidth="1"/>
    <col min="9213" max="9214" width="10" style="441" customWidth="1"/>
    <col min="9215" max="9451" width="9.140625" style="441"/>
    <col min="9452" max="9452" width="6" style="441" customWidth="1"/>
    <col min="9453" max="9453" width="33.5703125" style="441" customWidth="1"/>
    <col min="9454" max="9468" width="7.85546875" style="441" customWidth="1"/>
    <col min="9469" max="9470" width="10" style="441" customWidth="1"/>
    <col min="9471" max="9707" width="9.140625" style="441"/>
    <col min="9708" max="9708" width="6" style="441" customWidth="1"/>
    <col min="9709" max="9709" width="33.5703125" style="441" customWidth="1"/>
    <col min="9710" max="9724" width="7.85546875" style="441" customWidth="1"/>
    <col min="9725" max="9726" width="10" style="441" customWidth="1"/>
    <col min="9727" max="9963" width="9.140625" style="441"/>
    <col min="9964" max="9964" width="6" style="441" customWidth="1"/>
    <col min="9965" max="9965" width="33.5703125" style="441" customWidth="1"/>
    <col min="9966" max="9980" width="7.85546875" style="441" customWidth="1"/>
    <col min="9981" max="9982" width="10" style="441" customWidth="1"/>
    <col min="9983" max="10219" width="9.140625" style="441"/>
    <col min="10220" max="10220" width="6" style="441" customWidth="1"/>
    <col min="10221" max="10221" width="33.5703125" style="441" customWidth="1"/>
    <col min="10222" max="10236" width="7.85546875" style="441" customWidth="1"/>
    <col min="10237" max="10238" width="10" style="441" customWidth="1"/>
    <col min="10239" max="10475" width="9.140625" style="441"/>
    <col min="10476" max="10476" width="6" style="441" customWidth="1"/>
    <col min="10477" max="10477" width="33.5703125" style="441" customWidth="1"/>
    <col min="10478" max="10492" width="7.85546875" style="441" customWidth="1"/>
    <col min="10493" max="10494" width="10" style="441" customWidth="1"/>
    <col min="10495" max="10731" width="9.140625" style="441"/>
    <col min="10732" max="10732" width="6" style="441" customWidth="1"/>
    <col min="10733" max="10733" width="33.5703125" style="441" customWidth="1"/>
    <col min="10734" max="10748" width="7.85546875" style="441" customWidth="1"/>
    <col min="10749" max="10750" width="10" style="441" customWidth="1"/>
    <col min="10751" max="10987" width="9.140625" style="441"/>
    <col min="10988" max="10988" width="6" style="441" customWidth="1"/>
    <col min="10989" max="10989" width="33.5703125" style="441" customWidth="1"/>
    <col min="10990" max="11004" width="7.85546875" style="441" customWidth="1"/>
    <col min="11005" max="11006" width="10" style="441" customWidth="1"/>
    <col min="11007" max="11243" width="9.140625" style="441"/>
    <col min="11244" max="11244" width="6" style="441" customWidth="1"/>
    <col min="11245" max="11245" width="33.5703125" style="441" customWidth="1"/>
    <col min="11246" max="11260" width="7.85546875" style="441" customWidth="1"/>
    <col min="11261" max="11262" width="10" style="441" customWidth="1"/>
    <col min="11263" max="11499" width="9.140625" style="441"/>
    <col min="11500" max="11500" width="6" style="441" customWidth="1"/>
    <col min="11501" max="11501" width="33.5703125" style="441" customWidth="1"/>
    <col min="11502" max="11516" width="7.85546875" style="441" customWidth="1"/>
    <col min="11517" max="11518" width="10" style="441" customWidth="1"/>
    <col min="11519" max="11755" width="9.140625" style="441"/>
    <col min="11756" max="11756" width="6" style="441" customWidth="1"/>
    <col min="11757" max="11757" width="33.5703125" style="441" customWidth="1"/>
    <col min="11758" max="11772" width="7.85546875" style="441" customWidth="1"/>
    <col min="11773" max="11774" width="10" style="441" customWidth="1"/>
    <col min="11775" max="12011" width="9.140625" style="441"/>
    <col min="12012" max="12012" width="6" style="441" customWidth="1"/>
    <col min="12013" max="12013" width="33.5703125" style="441" customWidth="1"/>
    <col min="12014" max="12028" width="7.85546875" style="441" customWidth="1"/>
    <col min="12029" max="12030" width="10" style="441" customWidth="1"/>
    <col min="12031" max="12267" width="9.140625" style="441"/>
    <col min="12268" max="12268" width="6" style="441" customWidth="1"/>
    <col min="12269" max="12269" width="33.5703125" style="441" customWidth="1"/>
    <col min="12270" max="12284" width="7.85546875" style="441" customWidth="1"/>
    <col min="12285" max="12286" width="10" style="441" customWidth="1"/>
    <col min="12287" max="12523" width="9.140625" style="441"/>
    <col min="12524" max="12524" width="6" style="441" customWidth="1"/>
    <col min="12525" max="12525" width="33.5703125" style="441" customWidth="1"/>
    <col min="12526" max="12540" width="7.85546875" style="441" customWidth="1"/>
    <col min="12541" max="12542" width="10" style="441" customWidth="1"/>
    <col min="12543" max="12779" width="9.140625" style="441"/>
    <col min="12780" max="12780" width="6" style="441" customWidth="1"/>
    <col min="12781" max="12781" width="33.5703125" style="441" customWidth="1"/>
    <col min="12782" max="12796" width="7.85546875" style="441" customWidth="1"/>
    <col min="12797" max="12798" width="10" style="441" customWidth="1"/>
    <col min="12799" max="13035" width="9.140625" style="441"/>
    <col min="13036" max="13036" width="6" style="441" customWidth="1"/>
    <col min="13037" max="13037" width="33.5703125" style="441" customWidth="1"/>
    <col min="13038" max="13052" width="7.85546875" style="441" customWidth="1"/>
    <col min="13053" max="13054" width="10" style="441" customWidth="1"/>
    <col min="13055" max="13291" width="9.140625" style="441"/>
    <col min="13292" max="13292" width="6" style="441" customWidth="1"/>
    <col min="13293" max="13293" width="33.5703125" style="441" customWidth="1"/>
    <col min="13294" max="13308" width="7.85546875" style="441" customWidth="1"/>
    <col min="13309" max="13310" width="10" style="441" customWidth="1"/>
    <col min="13311" max="13547" width="9.140625" style="441"/>
    <col min="13548" max="13548" width="6" style="441" customWidth="1"/>
    <col min="13549" max="13549" width="33.5703125" style="441" customWidth="1"/>
    <col min="13550" max="13564" width="7.85546875" style="441" customWidth="1"/>
    <col min="13565" max="13566" width="10" style="441" customWidth="1"/>
    <col min="13567" max="13803" width="9.140625" style="441"/>
    <col min="13804" max="13804" width="6" style="441" customWidth="1"/>
    <col min="13805" max="13805" width="33.5703125" style="441" customWidth="1"/>
    <col min="13806" max="13820" width="7.85546875" style="441" customWidth="1"/>
    <col min="13821" max="13822" width="10" style="441" customWidth="1"/>
    <col min="13823" max="14059" width="9.140625" style="441"/>
    <col min="14060" max="14060" width="6" style="441" customWidth="1"/>
    <col min="14061" max="14061" width="33.5703125" style="441" customWidth="1"/>
    <col min="14062" max="14076" width="7.85546875" style="441" customWidth="1"/>
    <col min="14077" max="14078" width="10" style="441" customWidth="1"/>
    <col min="14079" max="14315" width="9.140625" style="441"/>
    <col min="14316" max="14316" width="6" style="441" customWidth="1"/>
    <col min="14317" max="14317" width="33.5703125" style="441" customWidth="1"/>
    <col min="14318" max="14332" width="7.85546875" style="441" customWidth="1"/>
    <col min="14333" max="14334" width="10" style="441" customWidth="1"/>
    <col min="14335" max="14571" width="9.140625" style="441"/>
    <col min="14572" max="14572" width="6" style="441" customWidth="1"/>
    <col min="14573" max="14573" width="33.5703125" style="441" customWidth="1"/>
    <col min="14574" max="14588" width="7.85546875" style="441" customWidth="1"/>
    <col min="14589" max="14590" width="10" style="441" customWidth="1"/>
    <col min="14591" max="14827" width="9.140625" style="441"/>
    <col min="14828" max="14828" width="6" style="441" customWidth="1"/>
    <col min="14829" max="14829" width="33.5703125" style="441" customWidth="1"/>
    <col min="14830" max="14844" width="7.85546875" style="441" customWidth="1"/>
    <col min="14845" max="14846" width="10" style="441" customWidth="1"/>
    <col min="14847" max="15083" width="9.140625" style="441"/>
    <col min="15084" max="15084" width="6" style="441" customWidth="1"/>
    <col min="15085" max="15085" width="33.5703125" style="441" customWidth="1"/>
    <col min="15086" max="15100" width="7.85546875" style="441" customWidth="1"/>
    <col min="15101" max="15102" width="10" style="441" customWidth="1"/>
    <col min="15103" max="15339" width="9.140625" style="441"/>
    <col min="15340" max="15340" width="6" style="441" customWidth="1"/>
    <col min="15341" max="15341" width="33.5703125" style="441" customWidth="1"/>
    <col min="15342" max="15356" width="7.85546875" style="441" customWidth="1"/>
    <col min="15357" max="15358" width="10" style="441" customWidth="1"/>
    <col min="15359" max="15595" width="9.140625" style="441"/>
    <col min="15596" max="15596" width="6" style="441" customWidth="1"/>
    <col min="15597" max="15597" width="33.5703125" style="441" customWidth="1"/>
    <col min="15598" max="15612" width="7.85546875" style="441" customWidth="1"/>
    <col min="15613" max="15614" width="10" style="441" customWidth="1"/>
    <col min="15615" max="15851" width="9.140625" style="441"/>
    <col min="15852" max="15852" width="6" style="441" customWidth="1"/>
    <col min="15853" max="15853" width="33.5703125" style="441" customWidth="1"/>
    <col min="15854" max="15868" width="7.85546875" style="441" customWidth="1"/>
    <col min="15869" max="15870" width="10" style="441" customWidth="1"/>
    <col min="15871" max="16107" width="9.140625" style="441"/>
    <col min="16108" max="16108" width="6" style="441" customWidth="1"/>
    <col min="16109" max="16109" width="33.5703125" style="441" customWidth="1"/>
    <col min="16110" max="16124" width="7.85546875" style="441" customWidth="1"/>
    <col min="16125" max="16126" width="10" style="441" customWidth="1"/>
    <col min="16127" max="16384" width="9.140625" style="441"/>
  </cols>
  <sheetData>
    <row r="1" spans="1:19" s="437" customFormat="1" ht="18.75" x14ac:dyDescent="0.3">
      <c r="A1" s="436" t="s">
        <v>942</v>
      </c>
      <c r="C1" s="438"/>
      <c r="I1" s="439"/>
      <c r="J1" s="439"/>
      <c r="P1" s="439"/>
    </row>
    <row r="2" spans="1:19" ht="16.5" customHeight="1" x14ac:dyDescent="0.25">
      <c r="A2" s="440" t="s">
        <v>943</v>
      </c>
      <c r="C2" s="442"/>
      <c r="D2" s="442"/>
      <c r="E2" s="442"/>
      <c r="F2" s="442"/>
      <c r="G2" s="442"/>
      <c r="H2" s="442"/>
      <c r="I2" s="443"/>
      <c r="J2" s="444"/>
      <c r="K2" s="442"/>
      <c r="L2" s="442"/>
      <c r="M2" s="442"/>
      <c r="N2" s="442"/>
      <c r="O2" s="442"/>
      <c r="P2" s="445"/>
      <c r="Q2" s="442"/>
      <c r="R2" s="442"/>
      <c r="S2" s="442"/>
    </row>
    <row r="3" spans="1:19" ht="12" customHeight="1" x14ac:dyDescent="0.25">
      <c r="A3" s="446"/>
      <c r="C3" s="447"/>
      <c r="D3" s="447"/>
      <c r="E3" s="447"/>
      <c r="F3" s="447"/>
      <c r="G3" s="447"/>
      <c r="H3" s="442"/>
      <c r="I3" s="442"/>
      <c r="J3" s="442"/>
      <c r="K3" s="447"/>
      <c r="L3" s="447"/>
      <c r="M3" s="447"/>
      <c r="N3" s="447"/>
      <c r="O3" s="442"/>
      <c r="P3" s="442"/>
      <c r="Q3" s="442"/>
      <c r="R3" s="442"/>
      <c r="S3" s="442"/>
    </row>
    <row r="4" spans="1:19" ht="12.75" customHeight="1" x14ac:dyDescent="0.2">
      <c r="A4" s="701" t="s">
        <v>862</v>
      </c>
      <c r="B4" s="701" t="s">
        <v>863</v>
      </c>
      <c r="C4" s="703" t="s">
        <v>864</v>
      </c>
      <c r="D4" s="701" t="s">
        <v>865</v>
      </c>
      <c r="E4" s="701" t="s">
        <v>866</v>
      </c>
      <c r="F4" s="701" t="s">
        <v>867</v>
      </c>
      <c r="G4" s="701" t="s">
        <v>868</v>
      </c>
      <c r="H4" s="705" t="s">
        <v>10</v>
      </c>
      <c r="I4" s="707" t="s">
        <v>869</v>
      </c>
      <c r="J4" s="710" t="s">
        <v>664</v>
      </c>
      <c r="K4" s="703" t="s">
        <v>870</v>
      </c>
      <c r="L4" s="699" t="s">
        <v>865</v>
      </c>
      <c r="M4" s="699" t="s">
        <v>866</v>
      </c>
      <c r="N4" s="699" t="s">
        <v>868</v>
      </c>
      <c r="O4" s="712" t="s">
        <v>12</v>
      </c>
      <c r="P4" s="712" t="s">
        <v>13</v>
      </c>
      <c r="Q4" s="712" t="s">
        <v>665</v>
      </c>
      <c r="R4" s="705" t="s">
        <v>871</v>
      </c>
      <c r="S4" s="712" t="s">
        <v>872</v>
      </c>
    </row>
    <row r="5" spans="1:19" ht="16.5" customHeight="1" x14ac:dyDescent="0.2">
      <c r="A5" s="702" t="s">
        <v>862</v>
      </c>
      <c r="B5" s="702"/>
      <c r="C5" s="704"/>
      <c r="D5" s="702"/>
      <c r="E5" s="702"/>
      <c r="F5" s="702"/>
      <c r="G5" s="702"/>
      <c r="H5" s="706"/>
      <c r="I5" s="708"/>
      <c r="J5" s="711"/>
      <c r="K5" s="704"/>
      <c r="L5" s="700"/>
      <c r="M5" s="700"/>
      <c r="N5" s="700"/>
      <c r="O5" s="713"/>
      <c r="P5" s="713"/>
      <c r="Q5" s="713"/>
      <c r="R5" s="706"/>
      <c r="S5" s="713"/>
    </row>
    <row r="6" spans="1:19" ht="21.75" customHeight="1" x14ac:dyDescent="0.2">
      <c r="A6" s="702"/>
      <c r="B6" s="702"/>
      <c r="C6" s="704"/>
      <c r="D6" s="702"/>
      <c r="E6" s="702"/>
      <c r="F6" s="702"/>
      <c r="G6" s="702"/>
      <c r="H6" s="706"/>
      <c r="I6" s="709" t="s">
        <v>873</v>
      </c>
      <c r="J6" s="711"/>
      <c r="K6" s="704"/>
      <c r="L6" s="700"/>
      <c r="M6" s="700"/>
      <c r="N6" s="700"/>
      <c r="O6" s="713"/>
      <c r="P6" s="713"/>
      <c r="Q6" s="713"/>
      <c r="R6" s="706"/>
      <c r="S6" s="713"/>
    </row>
    <row r="7" spans="1:19" x14ac:dyDescent="0.2">
      <c r="A7" s="448">
        <v>3111</v>
      </c>
      <c r="B7" s="449" t="s">
        <v>845</v>
      </c>
      <c r="C7" s="450">
        <v>26916</v>
      </c>
      <c r="D7" s="451">
        <v>899</v>
      </c>
      <c r="E7" s="451">
        <v>15</v>
      </c>
      <c r="F7" s="451">
        <v>9</v>
      </c>
      <c r="G7" s="451">
        <v>8</v>
      </c>
      <c r="H7" s="452">
        <v>27847</v>
      </c>
      <c r="I7" s="453">
        <v>1200</v>
      </c>
      <c r="J7" s="454">
        <v>29047</v>
      </c>
      <c r="K7" s="450">
        <v>15378</v>
      </c>
      <c r="L7" s="451">
        <v>48</v>
      </c>
      <c r="M7" s="451">
        <v>0</v>
      </c>
      <c r="N7" s="451">
        <v>74</v>
      </c>
      <c r="O7" s="455">
        <v>15500</v>
      </c>
      <c r="P7" s="456">
        <v>690</v>
      </c>
      <c r="Q7" s="457">
        <v>16190</v>
      </c>
      <c r="R7" s="458">
        <v>4.72</v>
      </c>
      <c r="S7" s="459">
        <v>11.5</v>
      </c>
    </row>
    <row r="8" spans="1:19" x14ac:dyDescent="0.2">
      <c r="A8" s="448">
        <v>3112</v>
      </c>
      <c r="B8" s="449" t="s">
        <v>874</v>
      </c>
      <c r="C8" s="450">
        <v>25579</v>
      </c>
      <c r="D8" s="451">
        <v>400</v>
      </c>
      <c r="E8" s="451">
        <v>904</v>
      </c>
      <c r="F8" s="451">
        <v>0</v>
      </c>
      <c r="G8" s="451">
        <v>1</v>
      </c>
      <c r="H8" s="452">
        <v>26884</v>
      </c>
      <c r="I8" s="453">
        <v>1200</v>
      </c>
      <c r="J8" s="454">
        <v>28084</v>
      </c>
      <c r="K8" s="450">
        <v>16376</v>
      </c>
      <c r="L8" s="451">
        <v>53</v>
      </c>
      <c r="M8" s="451">
        <v>0</v>
      </c>
      <c r="N8" s="451">
        <v>6</v>
      </c>
      <c r="O8" s="455">
        <v>16435</v>
      </c>
      <c r="P8" s="456">
        <v>920</v>
      </c>
      <c r="Q8" s="457">
        <v>17355</v>
      </c>
      <c r="R8" s="458">
        <v>4.4000000000000004</v>
      </c>
      <c r="S8" s="459">
        <v>11.66</v>
      </c>
    </row>
    <row r="9" spans="1:19" x14ac:dyDescent="0.2">
      <c r="A9" s="448">
        <v>3113</v>
      </c>
      <c r="B9" s="449" t="s">
        <v>849</v>
      </c>
      <c r="C9" s="450">
        <v>30557</v>
      </c>
      <c r="D9" s="451">
        <v>772</v>
      </c>
      <c r="E9" s="451">
        <v>449</v>
      </c>
      <c r="F9" s="451">
        <v>56</v>
      </c>
      <c r="G9" s="451">
        <v>14</v>
      </c>
      <c r="H9" s="452">
        <v>31848</v>
      </c>
      <c r="I9" s="453">
        <v>1760</v>
      </c>
      <c r="J9" s="454">
        <v>33608</v>
      </c>
      <c r="K9" s="450">
        <v>17167</v>
      </c>
      <c r="L9" s="451">
        <v>261</v>
      </c>
      <c r="M9" s="451">
        <v>0</v>
      </c>
      <c r="N9" s="451">
        <v>126</v>
      </c>
      <c r="O9" s="455">
        <v>17554</v>
      </c>
      <c r="P9" s="456">
        <v>730</v>
      </c>
      <c r="Q9" s="457">
        <v>18284</v>
      </c>
      <c r="R9" s="458">
        <v>4.72</v>
      </c>
      <c r="S9" s="459">
        <v>11.11</v>
      </c>
    </row>
    <row r="10" spans="1:19" x14ac:dyDescent="0.2">
      <c r="A10" s="448">
        <v>3114</v>
      </c>
      <c r="B10" s="449" t="s">
        <v>875</v>
      </c>
      <c r="C10" s="450">
        <v>29110</v>
      </c>
      <c r="D10" s="451">
        <v>954</v>
      </c>
      <c r="E10" s="451">
        <v>1231</v>
      </c>
      <c r="F10" s="451">
        <v>69</v>
      </c>
      <c r="G10" s="451">
        <v>15</v>
      </c>
      <c r="H10" s="452">
        <v>31379</v>
      </c>
      <c r="I10" s="453">
        <v>1910</v>
      </c>
      <c r="J10" s="454">
        <v>33289</v>
      </c>
      <c r="K10" s="450">
        <v>18954</v>
      </c>
      <c r="L10" s="451">
        <v>403</v>
      </c>
      <c r="M10" s="451">
        <v>2</v>
      </c>
      <c r="N10" s="451">
        <v>65</v>
      </c>
      <c r="O10" s="455">
        <v>19424</v>
      </c>
      <c r="P10" s="456">
        <v>1050</v>
      </c>
      <c r="Q10" s="457">
        <v>20474</v>
      </c>
      <c r="R10" s="458">
        <v>4.91</v>
      </c>
      <c r="S10" s="459">
        <v>11.01</v>
      </c>
    </row>
    <row r="11" spans="1:19" x14ac:dyDescent="0.2">
      <c r="A11" s="448">
        <v>3117</v>
      </c>
      <c r="B11" s="449" t="s">
        <v>876</v>
      </c>
      <c r="C11" s="450">
        <v>30557</v>
      </c>
      <c r="D11" s="451">
        <v>772</v>
      </c>
      <c r="E11" s="451">
        <v>449</v>
      </c>
      <c r="F11" s="451">
        <v>56</v>
      </c>
      <c r="G11" s="451">
        <v>14</v>
      </c>
      <c r="H11" s="452">
        <v>31848</v>
      </c>
      <c r="I11" s="453">
        <v>1760</v>
      </c>
      <c r="J11" s="454">
        <v>33608</v>
      </c>
      <c r="K11" s="450">
        <v>17167</v>
      </c>
      <c r="L11" s="451">
        <v>261</v>
      </c>
      <c r="M11" s="451">
        <v>0</v>
      </c>
      <c r="N11" s="451">
        <v>126</v>
      </c>
      <c r="O11" s="455">
        <v>17554</v>
      </c>
      <c r="P11" s="456">
        <v>730</v>
      </c>
      <c r="Q11" s="457">
        <v>18284</v>
      </c>
      <c r="R11" s="458">
        <v>4.72</v>
      </c>
      <c r="S11" s="459">
        <v>11.11</v>
      </c>
    </row>
    <row r="12" spans="1:19" x14ac:dyDescent="0.2">
      <c r="A12" s="448">
        <v>3118</v>
      </c>
      <c r="B12" s="449" t="s">
        <v>877</v>
      </c>
      <c r="C12" s="450" t="s">
        <v>878</v>
      </c>
      <c r="D12" s="451" t="s">
        <v>878</v>
      </c>
      <c r="E12" s="451" t="s">
        <v>878</v>
      </c>
      <c r="F12" s="451" t="s">
        <v>878</v>
      </c>
      <c r="G12" s="451" t="s">
        <v>878</v>
      </c>
      <c r="H12" s="452" t="s">
        <v>878</v>
      </c>
      <c r="I12" s="453" t="s">
        <v>878</v>
      </c>
      <c r="J12" s="454" t="s">
        <v>878</v>
      </c>
      <c r="K12" s="450" t="s">
        <v>878</v>
      </c>
      <c r="L12" s="451" t="s">
        <v>878</v>
      </c>
      <c r="M12" s="451" t="s">
        <v>878</v>
      </c>
      <c r="N12" s="451" t="s">
        <v>878</v>
      </c>
      <c r="O12" s="455" t="s">
        <v>878</v>
      </c>
      <c r="P12" s="456" t="s">
        <v>878</v>
      </c>
      <c r="Q12" s="457" t="s">
        <v>878</v>
      </c>
      <c r="R12" s="458" t="s">
        <v>878</v>
      </c>
      <c r="S12" s="459" t="s">
        <v>878</v>
      </c>
    </row>
    <row r="13" spans="1:19" x14ac:dyDescent="0.2">
      <c r="A13" s="448">
        <v>3121</v>
      </c>
      <c r="B13" s="449" t="s">
        <v>879</v>
      </c>
      <c r="C13" s="450">
        <v>30953</v>
      </c>
      <c r="D13" s="451">
        <v>604</v>
      </c>
      <c r="E13" s="451">
        <v>423</v>
      </c>
      <c r="F13" s="451">
        <v>42</v>
      </c>
      <c r="G13" s="451">
        <v>32</v>
      </c>
      <c r="H13" s="452">
        <v>32054</v>
      </c>
      <c r="I13" s="453">
        <v>1960</v>
      </c>
      <c r="J13" s="454">
        <v>34014</v>
      </c>
      <c r="K13" s="450">
        <v>18205</v>
      </c>
      <c r="L13" s="451">
        <v>422</v>
      </c>
      <c r="M13" s="451">
        <v>10</v>
      </c>
      <c r="N13" s="451">
        <v>75</v>
      </c>
      <c r="O13" s="455">
        <v>18712</v>
      </c>
      <c r="P13" s="456">
        <v>960</v>
      </c>
      <c r="Q13" s="457">
        <v>19672</v>
      </c>
      <c r="R13" s="458">
        <v>5.0199999999999996</v>
      </c>
      <c r="S13" s="459">
        <v>10.94</v>
      </c>
    </row>
    <row r="14" spans="1:19" x14ac:dyDescent="0.2">
      <c r="A14" s="448">
        <v>3122</v>
      </c>
      <c r="B14" s="449" t="s">
        <v>880</v>
      </c>
      <c r="C14" s="450">
        <v>31280</v>
      </c>
      <c r="D14" s="451">
        <v>604</v>
      </c>
      <c r="E14" s="451">
        <v>423</v>
      </c>
      <c r="F14" s="451">
        <v>42</v>
      </c>
      <c r="G14" s="451">
        <v>32</v>
      </c>
      <c r="H14" s="452">
        <v>32381</v>
      </c>
      <c r="I14" s="453">
        <v>1960</v>
      </c>
      <c r="J14" s="454">
        <v>34341</v>
      </c>
      <c r="K14" s="450">
        <v>19193</v>
      </c>
      <c r="L14" s="451">
        <v>422</v>
      </c>
      <c r="M14" s="451">
        <v>10</v>
      </c>
      <c r="N14" s="451">
        <v>75</v>
      </c>
      <c r="O14" s="455">
        <v>19700</v>
      </c>
      <c r="P14" s="456">
        <v>1050</v>
      </c>
      <c r="Q14" s="457">
        <v>20750</v>
      </c>
      <c r="R14" s="458">
        <v>5.24</v>
      </c>
      <c r="S14" s="459">
        <v>10.9</v>
      </c>
    </row>
    <row r="15" spans="1:19" x14ac:dyDescent="0.2">
      <c r="A15" s="448">
        <v>3123</v>
      </c>
      <c r="B15" s="449" t="s">
        <v>881</v>
      </c>
      <c r="C15" s="450">
        <v>31603</v>
      </c>
      <c r="D15" s="451">
        <v>604</v>
      </c>
      <c r="E15" s="451">
        <v>423</v>
      </c>
      <c r="F15" s="451">
        <v>42</v>
      </c>
      <c r="G15" s="451">
        <v>32</v>
      </c>
      <c r="H15" s="452">
        <v>32704</v>
      </c>
      <c r="I15" s="453">
        <v>1960</v>
      </c>
      <c r="J15" s="454">
        <v>34664</v>
      </c>
      <c r="K15" s="450">
        <v>19515</v>
      </c>
      <c r="L15" s="451">
        <v>422</v>
      </c>
      <c r="M15" s="451">
        <v>10</v>
      </c>
      <c r="N15" s="451">
        <v>75</v>
      </c>
      <c r="O15" s="455">
        <v>20022</v>
      </c>
      <c r="P15" s="456">
        <v>1020</v>
      </c>
      <c r="Q15" s="457">
        <v>21042</v>
      </c>
      <c r="R15" s="458">
        <v>5.43</v>
      </c>
      <c r="S15" s="459">
        <v>10.92</v>
      </c>
    </row>
    <row r="16" spans="1:19" x14ac:dyDescent="0.2">
      <c r="A16" s="448">
        <v>3123</v>
      </c>
      <c r="B16" s="449" t="s">
        <v>882</v>
      </c>
      <c r="C16" s="450">
        <v>28268</v>
      </c>
      <c r="D16" s="451">
        <v>604</v>
      </c>
      <c r="E16" s="451">
        <v>423</v>
      </c>
      <c r="F16" s="451">
        <v>42</v>
      </c>
      <c r="G16" s="451">
        <v>32</v>
      </c>
      <c r="H16" s="452">
        <v>29369</v>
      </c>
      <c r="I16" s="453">
        <v>1710</v>
      </c>
      <c r="J16" s="454">
        <v>31079</v>
      </c>
      <c r="K16" s="450" t="s">
        <v>878</v>
      </c>
      <c r="L16" s="451" t="s">
        <v>878</v>
      </c>
      <c r="M16" s="451" t="s">
        <v>878</v>
      </c>
      <c r="N16" s="451" t="s">
        <v>878</v>
      </c>
      <c r="O16" s="455" t="s">
        <v>878</v>
      </c>
      <c r="P16" s="456" t="s">
        <v>878</v>
      </c>
      <c r="Q16" s="457" t="s">
        <v>878</v>
      </c>
      <c r="R16" s="458">
        <v>5.21</v>
      </c>
      <c r="S16" s="459" t="s">
        <v>878</v>
      </c>
    </row>
    <row r="17" spans="1:19" x14ac:dyDescent="0.2">
      <c r="A17" s="448">
        <v>3124</v>
      </c>
      <c r="B17" s="449" t="s">
        <v>883</v>
      </c>
      <c r="C17" s="450">
        <v>28496</v>
      </c>
      <c r="D17" s="451">
        <v>744</v>
      </c>
      <c r="E17" s="451">
        <v>1204</v>
      </c>
      <c r="F17" s="451">
        <v>56</v>
      </c>
      <c r="G17" s="451">
        <v>5</v>
      </c>
      <c r="H17" s="452">
        <v>30505</v>
      </c>
      <c r="I17" s="453">
        <v>2010</v>
      </c>
      <c r="J17" s="454">
        <v>32515</v>
      </c>
      <c r="K17" s="450">
        <v>18978</v>
      </c>
      <c r="L17" s="451">
        <v>829</v>
      </c>
      <c r="M17" s="451">
        <v>0</v>
      </c>
      <c r="N17" s="451">
        <v>96</v>
      </c>
      <c r="O17" s="455">
        <v>19903</v>
      </c>
      <c r="P17" s="456">
        <v>1050</v>
      </c>
      <c r="Q17" s="457">
        <v>20953</v>
      </c>
      <c r="R17" s="458">
        <v>4.83</v>
      </c>
      <c r="S17" s="459">
        <v>10.78</v>
      </c>
    </row>
    <row r="18" spans="1:19" x14ac:dyDescent="0.2">
      <c r="A18" s="448">
        <v>3124</v>
      </c>
      <c r="B18" s="449" t="s">
        <v>884</v>
      </c>
      <c r="C18" s="450">
        <v>27944</v>
      </c>
      <c r="D18" s="451">
        <v>744</v>
      </c>
      <c r="E18" s="451">
        <v>1204</v>
      </c>
      <c r="F18" s="451">
        <v>56</v>
      </c>
      <c r="G18" s="451">
        <v>5</v>
      </c>
      <c r="H18" s="452">
        <v>29953</v>
      </c>
      <c r="I18" s="453">
        <v>1810</v>
      </c>
      <c r="J18" s="454">
        <v>31763</v>
      </c>
      <c r="K18" s="450" t="s">
        <v>878</v>
      </c>
      <c r="L18" s="451" t="s">
        <v>878</v>
      </c>
      <c r="M18" s="451" t="s">
        <v>878</v>
      </c>
      <c r="N18" s="451" t="s">
        <v>878</v>
      </c>
      <c r="O18" s="455" t="s">
        <v>878</v>
      </c>
      <c r="P18" s="456" t="s">
        <v>878</v>
      </c>
      <c r="Q18" s="457" t="s">
        <v>878</v>
      </c>
      <c r="R18" s="458">
        <v>5.32</v>
      </c>
      <c r="S18" s="459" t="s">
        <v>878</v>
      </c>
    </row>
    <row r="19" spans="1:19" x14ac:dyDescent="0.2">
      <c r="A19" s="448">
        <v>3125</v>
      </c>
      <c r="B19" s="449" t="s">
        <v>885</v>
      </c>
      <c r="C19" s="450" t="s">
        <v>878</v>
      </c>
      <c r="D19" s="451" t="s">
        <v>878</v>
      </c>
      <c r="E19" s="451" t="s">
        <v>878</v>
      </c>
      <c r="F19" s="451" t="s">
        <v>878</v>
      </c>
      <c r="G19" s="451" t="s">
        <v>878</v>
      </c>
      <c r="H19" s="452" t="s">
        <v>878</v>
      </c>
      <c r="I19" s="453" t="s">
        <v>878</v>
      </c>
      <c r="J19" s="454" t="s">
        <v>878</v>
      </c>
      <c r="K19" s="450" t="s">
        <v>878</v>
      </c>
      <c r="L19" s="451" t="s">
        <v>878</v>
      </c>
      <c r="M19" s="451" t="s">
        <v>878</v>
      </c>
      <c r="N19" s="451" t="s">
        <v>878</v>
      </c>
      <c r="O19" s="455" t="s">
        <v>878</v>
      </c>
      <c r="P19" s="456" t="s">
        <v>878</v>
      </c>
      <c r="Q19" s="457" t="s">
        <v>878</v>
      </c>
      <c r="R19" s="458" t="s">
        <v>878</v>
      </c>
      <c r="S19" s="459" t="s">
        <v>878</v>
      </c>
    </row>
    <row r="20" spans="1:19" x14ac:dyDescent="0.2">
      <c r="A20" s="448">
        <v>3126</v>
      </c>
      <c r="B20" s="449" t="s">
        <v>886</v>
      </c>
      <c r="C20" s="450">
        <v>32066</v>
      </c>
      <c r="D20" s="451">
        <v>702</v>
      </c>
      <c r="E20" s="451">
        <v>203</v>
      </c>
      <c r="F20" s="451">
        <v>22</v>
      </c>
      <c r="G20" s="451">
        <v>4</v>
      </c>
      <c r="H20" s="452">
        <v>32997</v>
      </c>
      <c r="I20" s="453">
        <v>1860</v>
      </c>
      <c r="J20" s="454">
        <v>34857</v>
      </c>
      <c r="K20" s="450">
        <v>18928</v>
      </c>
      <c r="L20" s="451">
        <v>335</v>
      </c>
      <c r="M20" s="451">
        <v>43</v>
      </c>
      <c r="N20" s="451">
        <v>258</v>
      </c>
      <c r="O20" s="455">
        <v>19564</v>
      </c>
      <c r="P20" s="456">
        <v>1050</v>
      </c>
      <c r="Q20" s="457">
        <v>20614</v>
      </c>
      <c r="R20" s="458">
        <v>5.73</v>
      </c>
      <c r="S20" s="459">
        <v>11.37</v>
      </c>
    </row>
    <row r="21" spans="1:19" x14ac:dyDescent="0.2">
      <c r="A21" s="448">
        <v>3128</v>
      </c>
      <c r="B21" s="449" t="s">
        <v>887</v>
      </c>
      <c r="C21" s="450" t="s">
        <v>878</v>
      </c>
      <c r="D21" s="451" t="s">
        <v>878</v>
      </c>
      <c r="E21" s="451" t="s">
        <v>878</v>
      </c>
      <c r="F21" s="451" t="s">
        <v>878</v>
      </c>
      <c r="G21" s="451" t="s">
        <v>878</v>
      </c>
      <c r="H21" s="452" t="s">
        <v>878</v>
      </c>
      <c r="I21" s="453" t="s">
        <v>878</v>
      </c>
      <c r="J21" s="454" t="s">
        <v>878</v>
      </c>
      <c r="K21" s="450" t="s">
        <v>878</v>
      </c>
      <c r="L21" s="451" t="s">
        <v>878</v>
      </c>
      <c r="M21" s="451" t="s">
        <v>878</v>
      </c>
      <c r="N21" s="451" t="s">
        <v>878</v>
      </c>
      <c r="O21" s="455" t="s">
        <v>878</v>
      </c>
      <c r="P21" s="456" t="s">
        <v>878</v>
      </c>
      <c r="Q21" s="457" t="s">
        <v>878</v>
      </c>
      <c r="R21" s="458" t="s">
        <v>878</v>
      </c>
      <c r="S21" s="459" t="s">
        <v>878</v>
      </c>
    </row>
    <row r="22" spans="1:19" x14ac:dyDescent="0.2">
      <c r="A22" s="448">
        <v>3133</v>
      </c>
      <c r="B22" s="449" t="s">
        <v>888</v>
      </c>
      <c r="C22" s="450">
        <v>25867</v>
      </c>
      <c r="D22" s="451">
        <v>1062</v>
      </c>
      <c r="E22" s="451">
        <v>906</v>
      </c>
      <c r="F22" s="451">
        <v>8</v>
      </c>
      <c r="G22" s="451">
        <v>2331</v>
      </c>
      <c r="H22" s="452">
        <v>30174</v>
      </c>
      <c r="I22" s="453">
        <v>1060</v>
      </c>
      <c r="J22" s="454">
        <v>31234</v>
      </c>
      <c r="K22" s="450">
        <v>18382</v>
      </c>
      <c r="L22" s="451">
        <v>244</v>
      </c>
      <c r="M22" s="451">
        <v>99</v>
      </c>
      <c r="N22" s="451">
        <v>1728</v>
      </c>
      <c r="O22" s="455">
        <v>20453</v>
      </c>
      <c r="P22" s="456">
        <v>550</v>
      </c>
      <c r="Q22" s="457">
        <v>21003</v>
      </c>
      <c r="R22" s="458">
        <v>4.3600000000000003</v>
      </c>
      <c r="S22" s="459">
        <v>10.47</v>
      </c>
    </row>
    <row r="23" spans="1:19" x14ac:dyDescent="0.2">
      <c r="A23" s="448">
        <v>3139</v>
      </c>
      <c r="B23" s="449" t="s">
        <v>889</v>
      </c>
      <c r="C23" s="450" t="s">
        <v>878</v>
      </c>
      <c r="D23" s="451" t="s">
        <v>878</v>
      </c>
      <c r="E23" s="451" t="s">
        <v>878</v>
      </c>
      <c r="F23" s="451" t="s">
        <v>878</v>
      </c>
      <c r="G23" s="451" t="s">
        <v>878</v>
      </c>
      <c r="H23" s="452" t="s">
        <v>878</v>
      </c>
      <c r="I23" s="453" t="s">
        <v>878</v>
      </c>
      <c r="J23" s="454" t="s">
        <v>878</v>
      </c>
      <c r="K23" s="450" t="s">
        <v>878</v>
      </c>
      <c r="L23" s="451" t="s">
        <v>878</v>
      </c>
      <c r="M23" s="451" t="s">
        <v>878</v>
      </c>
      <c r="N23" s="451" t="s">
        <v>878</v>
      </c>
      <c r="O23" s="455" t="s">
        <v>878</v>
      </c>
      <c r="P23" s="456" t="s">
        <v>878</v>
      </c>
      <c r="Q23" s="457" t="s">
        <v>878</v>
      </c>
      <c r="R23" s="458" t="s">
        <v>878</v>
      </c>
      <c r="S23" s="459" t="s">
        <v>878</v>
      </c>
    </row>
    <row r="24" spans="1:19" x14ac:dyDescent="0.2">
      <c r="A24" s="448">
        <v>3141</v>
      </c>
      <c r="B24" s="449" t="s">
        <v>890</v>
      </c>
      <c r="C24" s="450" t="s">
        <v>878</v>
      </c>
      <c r="D24" s="451" t="s">
        <v>878</v>
      </c>
      <c r="E24" s="451" t="s">
        <v>878</v>
      </c>
      <c r="F24" s="451" t="s">
        <v>878</v>
      </c>
      <c r="G24" s="451" t="s">
        <v>878</v>
      </c>
      <c r="H24" s="452" t="s">
        <v>878</v>
      </c>
      <c r="I24" s="453" t="s">
        <v>878</v>
      </c>
      <c r="J24" s="454" t="s">
        <v>878</v>
      </c>
      <c r="K24" s="450">
        <v>17252</v>
      </c>
      <c r="L24" s="451">
        <v>418</v>
      </c>
      <c r="M24" s="451">
        <v>3</v>
      </c>
      <c r="N24" s="451">
        <v>29</v>
      </c>
      <c r="O24" s="455">
        <v>17702</v>
      </c>
      <c r="P24" s="456">
        <v>470</v>
      </c>
      <c r="Q24" s="457">
        <v>18172</v>
      </c>
      <c r="R24" s="458" t="s">
        <v>878</v>
      </c>
      <c r="S24" s="459">
        <v>10.77</v>
      </c>
    </row>
    <row r="25" spans="1:19" x14ac:dyDescent="0.2">
      <c r="A25" s="448">
        <v>3143</v>
      </c>
      <c r="B25" s="449" t="s">
        <v>891</v>
      </c>
      <c r="C25" s="450">
        <v>25805</v>
      </c>
      <c r="D25" s="451">
        <v>293</v>
      </c>
      <c r="E25" s="451">
        <v>46</v>
      </c>
      <c r="F25" s="451">
        <v>0</v>
      </c>
      <c r="G25" s="451">
        <v>72</v>
      </c>
      <c r="H25" s="452">
        <v>26216</v>
      </c>
      <c r="I25" s="453">
        <v>1060</v>
      </c>
      <c r="J25" s="454">
        <v>27276</v>
      </c>
      <c r="K25" s="450" t="s">
        <v>878</v>
      </c>
      <c r="L25" s="451" t="s">
        <v>878</v>
      </c>
      <c r="M25" s="451" t="s">
        <v>878</v>
      </c>
      <c r="N25" s="451" t="s">
        <v>878</v>
      </c>
      <c r="O25" s="455" t="s">
        <v>878</v>
      </c>
      <c r="P25" s="456" t="s">
        <v>878</v>
      </c>
      <c r="Q25" s="457" t="s">
        <v>878</v>
      </c>
      <c r="R25" s="458">
        <v>4.26</v>
      </c>
      <c r="S25" s="459" t="s">
        <v>878</v>
      </c>
    </row>
    <row r="26" spans="1:19" x14ac:dyDescent="0.2">
      <c r="A26" s="448">
        <v>3145</v>
      </c>
      <c r="B26" s="449" t="s">
        <v>892</v>
      </c>
      <c r="C26" s="450">
        <v>23851</v>
      </c>
      <c r="D26" s="451">
        <v>310</v>
      </c>
      <c r="E26" s="451">
        <v>882</v>
      </c>
      <c r="F26" s="451">
        <v>0</v>
      </c>
      <c r="G26" s="451">
        <v>383</v>
      </c>
      <c r="H26" s="452">
        <v>25426</v>
      </c>
      <c r="I26" s="453">
        <v>1510</v>
      </c>
      <c r="J26" s="454">
        <v>26936</v>
      </c>
      <c r="K26" s="450">
        <v>15651</v>
      </c>
      <c r="L26" s="451">
        <v>156</v>
      </c>
      <c r="M26" s="451">
        <v>281</v>
      </c>
      <c r="N26" s="451">
        <v>1152</v>
      </c>
      <c r="O26" s="455">
        <v>17240</v>
      </c>
      <c r="P26" s="456">
        <v>720</v>
      </c>
      <c r="Q26" s="457">
        <v>17960</v>
      </c>
      <c r="R26" s="458">
        <v>4.5599999999999996</v>
      </c>
      <c r="S26" s="459">
        <v>10.84</v>
      </c>
    </row>
    <row r="27" spans="1:19" x14ac:dyDescent="0.2">
      <c r="A27" s="448">
        <v>3146</v>
      </c>
      <c r="B27" s="449" t="s">
        <v>893</v>
      </c>
      <c r="C27" s="450">
        <v>29905</v>
      </c>
      <c r="D27" s="451">
        <v>738</v>
      </c>
      <c r="E27" s="451">
        <v>0</v>
      </c>
      <c r="F27" s="451">
        <v>4</v>
      </c>
      <c r="G27" s="451">
        <v>0</v>
      </c>
      <c r="H27" s="452">
        <v>30647</v>
      </c>
      <c r="I27" s="453">
        <v>1060</v>
      </c>
      <c r="J27" s="454">
        <v>31707</v>
      </c>
      <c r="K27" s="450">
        <v>21831</v>
      </c>
      <c r="L27" s="451">
        <v>87</v>
      </c>
      <c r="M27" s="451">
        <v>0</v>
      </c>
      <c r="N27" s="451">
        <v>4</v>
      </c>
      <c r="O27" s="455">
        <v>21922</v>
      </c>
      <c r="P27" s="456">
        <v>510</v>
      </c>
      <c r="Q27" s="457">
        <v>22432</v>
      </c>
      <c r="R27" s="458">
        <v>4.2</v>
      </c>
      <c r="S27" s="459">
        <v>9.7100000000000009</v>
      </c>
    </row>
    <row r="28" spans="1:19" x14ac:dyDescent="0.2">
      <c r="A28" s="448">
        <v>3146</v>
      </c>
      <c r="B28" s="449" t="s">
        <v>894</v>
      </c>
      <c r="C28" s="450">
        <v>30419</v>
      </c>
      <c r="D28" s="451">
        <v>577</v>
      </c>
      <c r="E28" s="451">
        <v>1355</v>
      </c>
      <c r="F28" s="451">
        <v>0</v>
      </c>
      <c r="G28" s="451">
        <v>61</v>
      </c>
      <c r="H28" s="452">
        <v>32412</v>
      </c>
      <c r="I28" s="453">
        <v>1200</v>
      </c>
      <c r="J28" s="454">
        <v>33612</v>
      </c>
      <c r="K28" s="450">
        <v>20197</v>
      </c>
      <c r="L28" s="451">
        <v>0</v>
      </c>
      <c r="M28" s="451">
        <v>166</v>
      </c>
      <c r="N28" s="451">
        <v>0</v>
      </c>
      <c r="O28" s="455">
        <v>20363</v>
      </c>
      <c r="P28" s="456">
        <v>510</v>
      </c>
      <c r="Q28" s="457">
        <v>20873</v>
      </c>
      <c r="R28" s="458">
        <v>4.47</v>
      </c>
      <c r="S28" s="459">
        <v>5.99</v>
      </c>
    </row>
    <row r="29" spans="1:19" x14ac:dyDescent="0.2">
      <c r="A29" s="448">
        <v>3147</v>
      </c>
      <c r="B29" s="449" t="s">
        <v>895</v>
      </c>
      <c r="C29" s="450">
        <v>27198</v>
      </c>
      <c r="D29" s="451">
        <v>684</v>
      </c>
      <c r="E29" s="451">
        <v>101</v>
      </c>
      <c r="F29" s="451">
        <v>10</v>
      </c>
      <c r="G29" s="451">
        <v>905</v>
      </c>
      <c r="H29" s="452">
        <v>28898</v>
      </c>
      <c r="I29" s="453">
        <v>1200</v>
      </c>
      <c r="J29" s="454">
        <v>30098</v>
      </c>
      <c r="K29" s="450">
        <v>16816</v>
      </c>
      <c r="L29" s="451">
        <v>90</v>
      </c>
      <c r="M29" s="451">
        <v>43</v>
      </c>
      <c r="N29" s="451">
        <v>902</v>
      </c>
      <c r="O29" s="455">
        <v>17851</v>
      </c>
      <c r="P29" s="456">
        <v>720</v>
      </c>
      <c r="Q29" s="457">
        <v>18571</v>
      </c>
      <c r="R29" s="458">
        <v>5.59</v>
      </c>
      <c r="S29" s="459">
        <v>10.89</v>
      </c>
    </row>
    <row r="30" spans="1:19" x14ac:dyDescent="0.2">
      <c r="A30" s="448">
        <v>3149</v>
      </c>
      <c r="B30" s="449" t="s">
        <v>896</v>
      </c>
      <c r="C30" s="450" t="s">
        <v>878</v>
      </c>
      <c r="D30" s="451" t="s">
        <v>878</v>
      </c>
      <c r="E30" s="451" t="s">
        <v>878</v>
      </c>
      <c r="F30" s="451" t="s">
        <v>878</v>
      </c>
      <c r="G30" s="451" t="s">
        <v>878</v>
      </c>
      <c r="H30" s="452" t="s">
        <v>878</v>
      </c>
      <c r="I30" s="453" t="s">
        <v>878</v>
      </c>
      <c r="J30" s="454" t="s">
        <v>878</v>
      </c>
      <c r="K30" s="450" t="s">
        <v>878</v>
      </c>
      <c r="L30" s="451" t="s">
        <v>878</v>
      </c>
      <c r="M30" s="451" t="s">
        <v>878</v>
      </c>
      <c r="N30" s="451" t="s">
        <v>878</v>
      </c>
      <c r="O30" s="455" t="s">
        <v>878</v>
      </c>
      <c r="P30" s="456" t="s">
        <v>878</v>
      </c>
      <c r="Q30" s="457" t="s">
        <v>878</v>
      </c>
      <c r="R30" s="458" t="s">
        <v>878</v>
      </c>
      <c r="S30" s="459" t="s">
        <v>878</v>
      </c>
    </row>
    <row r="31" spans="1:19" x14ac:dyDescent="0.2">
      <c r="A31" s="448">
        <v>3150</v>
      </c>
      <c r="B31" s="449" t="s">
        <v>897</v>
      </c>
      <c r="C31" s="450">
        <v>31349</v>
      </c>
      <c r="D31" s="451">
        <v>806</v>
      </c>
      <c r="E31" s="451">
        <v>453</v>
      </c>
      <c r="F31" s="451">
        <v>21</v>
      </c>
      <c r="G31" s="451">
        <v>29</v>
      </c>
      <c r="H31" s="452">
        <v>32658</v>
      </c>
      <c r="I31" s="453">
        <v>1960</v>
      </c>
      <c r="J31" s="454">
        <v>34618</v>
      </c>
      <c r="K31" s="450">
        <v>20065</v>
      </c>
      <c r="L31" s="451">
        <v>257</v>
      </c>
      <c r="M31" s="451">
        <v>12</v>
      </c>
      <c r="N31" s="451">
        <v>1</v>
      </c>
      <c r="O31" s="455">
        <v>20335</v>
      </c>
      <c r="P31" s="456">
        <v>1050</v>
      </c>
      <c r="Q31" s="457">
        <v>21385</v>
      </c>
      <c r="R31" s="458">
        <v>5.35</v>
      </c>
      <c r="S31" s="459">
        <v>11.23</v>
      </c>
    </row>
    <row r="32" spans="1:19" x14ac:dyDescent="0.2">
      <c r="A32" s="448">
        <v>3231</v>
      </c>
      <c r="B32" s="449" t="s">
        <v>898</v>
      </c>
      <c r="C32" s="450">
        <v>30320</v>
      </c>
      <c r="D32" s="451">
        <v>591</v>
      </c>
      <c r="E32" s="451">
        <v>23</v>
      </c>
      <c r="F32" s="451">
        <v>8</v>
      </c>
      <c r="G32" s="451">
        <v>33</v>
      </c>
      <c r="H32" s="452">
        <v>30975</v>
      </c>
      <c r="I32" s="453">
        <v>1260</v>
      </c>
      <c r="J32" s="454">
        <v>32235</v>
      </c>
      <c r="K32" s="450">
        <v>19321</v>
      </c>
      <c r="L32" s="451">
        <v>455</v>
      </c>
      <c r="M32" s="451">
        <v>0</v>
      </c>
      <c r="N32" s="451">
        <v>78</v>
      </c>
      <c r="O32" s="455">
        <v>19854</v>
      </c>
      <c r="P32" s="456">
        <v>820</v>
      </c>
      <c r="Q32" s="457">
        <v>20674</v>
      </c>
      <c r="R32" s="458">
        <v>4.74</v>
      </c>
      <c r="S32" s="459">
        <v>10.81</v>
      </c>
    </row>
    <row r="33" spans="1:19" x14ac:dyDescent="0.2">
      <c r="A33" s="448">
        <v>3232</v>
      </c>
      <c r="B33" s="449" t="s">
        <v>899</v>
      </c>
      <c r="C33" s="450" t="s">
        <v>878</v>
      </c>
      <c r="D33" s="451" t="s">
        <v>878</v>
      </c>
      <c r="E33" s="451" t="s">
        <v>878</v>
      </c>
      <c r="F33" s="451" t="s">
        <v>878</v>
      </c>
      <c r="G33" s="451" t="s">
        <v>878</v>
      </c>
      <c r="H33" s="452" t="s">
        <v>878</v>
      </c>
      <c r="I33" s="453" t="s">
        <v>878</v>
      </c>
      <c r="J33" s="454" t="s">
        <v>878</v>
      </c>
      <c r="K33" s="450" t="s">
        <v>878</v>
      </c>
      <c r="L33" s="451" t="s">
        <v>878</v>
      </c>
      <c r="M33" s="451" t="s">
        <v>878</v>
      </c>
      <c r="N33" s="451" t="s">
        <v>878</v>
      </c>
      <c r="O33" s="455" t="s">
        <v>878</v>
      </c>
      <c r="P33" s="456" t="s">
        <v>878</v>
      </c>
      <c r="Q33" s="457" t="s">
        <v>878</v>
      </c>
      <c r="R33" s="458" t="s">
        <v>878</v>
      </c>
      <c r="S33" s="459" t="s">
        <v>878</v>
      </c>
    </row>
    <row r="34" spans="1:19" x14ac:dyDescent="0.2">
      <c r="A34" s="448">
        <v>3233</v>
      </c>
      <c r="B34" s="449" t="s">
        <v>900</v>
      </c>
      <c r="C34" s="450">
        <v>27036</v>
      </c>
      <c r="D34" s="451">
        <v>1635</v>
      </c>
      <c r="E34" s="451">
        <v>0</v>
      </c>
      <c r="F34" s="451">
        <v>5</v>
      </c>
      <c r="G34" s="451">
        <v>466</v>
      </c>
      <c r="H34" s="452">
        <v>29142</v>
      </c>
      <c r="I34" s="453">
        <v>1560</v>
      </c>
      <c r="J34" s="454">
        <v>30702</v>
      </c>
      <c r="K34" s="450">
        <v>19733</v>
      </c>
      <c r="L34" s="451">
        <v>583</v>
      </c>
      <c r="M34" s="451">
        <v>0</v>
      </c>
      <c r="N34" s="451">
        <v>155</v>
      </c>
      <c r="O34" s="455">
        <v>20471</v>
      </c>
      <c r="P34" s="456">
        <v>1000</v>
      </c>
      <c r="Q34" s="457">
        <v>21471</v>
      </c>
      <c r="R34" s="458">
        <v>4.2300000000000004</v>
      </c>
      <c r="S34" s="459">
        <v>9.34</v>
      </c>
    </row>
    <row r="35" spans="1:19" x14ac:dyDescent="0.2">
      <c r="A35" s="448">
        <v>3299</v>
      </c>
      <c r="B35" s="449" t="s">
        <v>901</v>
      </c>
      <c r="C35" s="450" t="s">
        <v>878</v>
      </c>
      <c r="D35" s="451" t="s">
        <v>878</v>
      </c>
      <c r="E35" s="451" t="s">
        <v>878</v>
      </c>
      <c r="F35" s="451" t="s">
        <v>878</v>
      </c>
      <c r="G35" s="451" t="s">
        <v>878</v>
      </c>
      <c r="H35" s="452" t="s">
        <v>878</v>
      </c>
      <c r="I35" s="453" t="s">
        <v>878</v>
      </c>
      <c r="J35" s="454" t="s">
        <v>878</v>
      </c>
      <c r="K35" s="450" t="s">
        <v>878</v>
      </c>
      <c r="L35" s="451" t="s">
        <v>878</v>
      </c>
      <c r="M35" s="451" t="s">
        <v>878</v>
      </c>
      <c r="N35" s="451" t="s">
        <v>878</v>
      </c>
      <c r="O35" s="455" t="s">
        <v>878</v>
      </c>
      <c r="P35" s="456" t="s">
        <v>878</v>
      </c>
      <c r="Q35" s="457" t="s">
        <v>878</v>
      </c>
      <c r="R35" s="458" t="s">
        <v>878</v>
      </c>
      <c r="S35" s="459" t="s">
        <v>878</v>
      </c>
    </row>
    <row r="37" spans="1:19" x14ac:dyDescent="0.2">
      <c r="A37" s="441" t="s">
        <v>944</v>
      </c>
    </row>
    <row r="38" spans="1:19" x14ac:dyDescent="0.2">
      <c r="A38" s="441" t="s">
        <v>902</v>
      </c>
      <c r="E38" s="461"/>
      <c r="F38" s="461"/>
      <c r="G38" s="437"/>
      <c r="H38" s="437"/>
    </row>
  </sheetData>
  <mergeCells count="19">
    <mergeCell ref="S4:S6"/>
    <mergeCell ref="M4:M6"/>
    <mergeCell ref="N4:N6"/>
    <mergeCell ref="O4:O6"/>
    <mergeCell ref="P4:P6"/>
    <mergeCell ref="Q4:Q6"/>
    <mergeCell ref="R4:R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" right="0" top="0.59055118110236227" bottom="0.39370078740157483" header="0.11811023622047245" footer="0.11811023622047245"/>
  <pageSetup paperSize="9" scale="81" orientation="landscape" r:id="rId1"/>
  <headerFooter alignWithMargins="0">
    <oddHeader>&amp;R&amp;"-,Kurzíva"&amp;UPříloha č. 2o
&amp;U &amp;Upracovního postupu  Rozpis rozpočtu přímých výdajů na vzdělávání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zoomScale="91" zoomScaleNormal="91" workbookViewId="0">
      <pane xSplit="8" ySplit="3" topLeftCell="I4" activePane="bottomRight" state="frozen"/>
      <selection activeCell="G22" sqref="G22"/>
      <selection pane="topRight" activeCell="G22" sqref="G22"/>
      <selection pane="bottomLeft" activeCell="G22" sqref="G22"/>
      <selection pane="bottomRight" activeCell="I4" sqref="I4"/>
    </sheetView>
  </sheetViews>
  <sheetFormatPr defaultColWidth="7" defaultRowHeight="12.75" x14ac:dyDescent="0.2"/>
  <cols>
    <col min="1" max="2" width="5" style="12" customWidth="1"/>
    <col min="3" max="3" width="9.5703125" style="12" customWidth="1"/>
    <col min="4" max="4" width="27.42578125" style="13" customWidth="1"/>
    <col min="5" max="5" width="9.85546875" style="13" customWidth="1"/>
    <col min="6" max="6" width="7.5703125" style="13" customWidth="1"/>
    <col min="7" max="7" width="5.28515625" style="404" customWidth="1"/>
    <col min="8" max="8" width="4.5703125" style="14" bestFit="1" customWidth="1"/>
    <col min="9" max="9" width="5" style="405" customWidth="1"/>
    <col min="10" max="10" width="6.7109375" style="9" customWidth="1"/>
    <col min="11" max="11" width="6.28515625" style="9" customWidth="1"/>
    <col min="12" max="12" width="7.85546875" style="13" customWidth="1"/>
    <col min="13" max="14" width="10.28515625" style="13" customWidth="1"/>
    <col min="15" max="16" width="8" style="13" bestFit="1" customWidth="1"/>
    <col min="17" max="17" width="10.28515625" style="13" customWidth="1"/>
    <col min="18" max="18" width="8" style="13" bestFit="1" customWidth="1"/>
    <col min="19" max="20" width="14.5703125" style="13" bestFit="1" customWidth="1"/>
    <col min="21" max="21" width="10.28515625" style="13" customWidth="1"/>
    <col min="22" max="22" width="9.28515625" style="13" bestFit="1" customWidth="1"/>
    <col min="23" max="23" width="10.28515625" style="15" customWidth="1"/>
    <col min="24" max="24" width="8.140625" style="15" customWidth="1"/>
    <col min="25" max="30" width="7" style="13" customWidth="1"/>
    <col min="31" max="31" width="5.7109375" style="13" bestFit="1" customWidth="1"/>
    <col min="32" max="32" width="5.140625" style="13" bestFit="1" customWidth="1"/>
    <col min="33" max="38" width="7" style="13" customWidth="1"/>
    <col min="39" max="39" width="7.42578125" style="13" customWidth="1"/>
    <col min="40" max="256" width="7" style="11"/>
    <col min="257" max="258" width="5" style="11" customWidth="1"/>
    <col min="259" max="259" width="9.5703125" style="11" customWidth="1"/>
    <col min="260" max="260" width="27.42578125" style="11" customWidth="1"/>
    <col min="261" max="261" width="9.85546875" style="11" customWidth="1"/>
    <col min="262" max="262" width="8.85546875" style="11" customWidth="1"/>
    <col min="263" max="263" width="5.28515625" style="11" customWidth="1"/>
    <col min="264" max="264" width="4.5703125" style="11" bestFit="1" customWidth="1"/>
    <col min="265" max="265" width="5" style="11" customWidth="1"/>
    <col min="266" max="266" width="6.7109375" style="11" customWidth="1"/>
    <col min="267" max="267" width="6.28515625" style="11" customWidth="1"/>
    <col min="268" max="268" width="14.5703125" style="11" bestFit="1" customWidth="1"/>
    <col min="269" max="269" width="10.28515625" style="11" customWidth="1"/>
    <col min="270" max="270" width="14.5703125" style="11" bestFit="1" customWidth="1"/>
    <col min="271" max="272" width="8" style="11" bestFit="1" customWidth="1"/>
    <col min="273" max="273" width="10.28515625" style="11" customWidth="1"/>
    <col min="274" max="274" width="8" style="11" bestFit="1" customWidth="1"/>
    <col min="275" max="277" width="14.5703125" style="11" bestFit="1" customWidth="1"/>
    <col min="278" max="278" width="9.28515625" style="11" bestFit="1" customWidth="1"/>
    <col min="279" max="279" width="10.28515625" style="11" customWidth="1"/>
    <col min="280" max="280" width="8.140625" style="11" customWidth="1"/>
    <col min="281" max="286" width="7" style="11" customWidth="1"/>
    <col min="287" max="287" width="5.7109375" style="11" bestFit="1" customWidth="1"/>
    <col min="288" max="288" width="5.140625" style="11" bestFit="1" customWidth="1"/>
    <col min="289" max="294" width="7" style="11" customWidth="1"/>
    <col min="295" max="295" width="7.42578125" style="11" customWidth="1"/>
    <col min="296" max="512" width="7" style="11"/>
    <col min="513" max="514" width="5" style="11" customWidth="1"/>
    <col min="515" max="515" width="9.5703125" style="11" customWidth="1"/>
    <col min="516" max="516" width="27.42578125" style="11" customWidth="1"/>
    <col min="517" max="517" width="9.85546875" style="11" customWidth="1"/>
    <col min="518" max="518" width="8.85546875" style="11" customWidth="1"/>
    <col min="519" max="519" width="5.28515625" style="11" customWidth="1"/>
    <col min="520" max="520" width="4.5703125" style="11" bestFit="1" customWidth="1"/>
    <col min="521" max="521" width="5" style="11" customWidth="1"/>
    <col min="522" max="522" width="6.7109375" style="11" customWidth="1"/>
    <col min="523" max="523" width="6.28515625" style="11" customWidth="1"/>
    <col min="524" max="524" width="14.5703125" style="11" bestFit="1" customWidth="1"/>
    <col min="525" max="525" width="10.28515625" style="11" customWidth="1"/>
    <col min="526" max="526" width="14.5703125" style="11" bestFit="1" customWidth="1"/>
    <col min="527" max="528" width="8" style="11" bestFit="1" customWidth="1"/>
    <col min="529" max="529" width="10.28515625" style="11" customWidth="1"/>
    <col min="530" max="530" width="8" style="11" bestFit="1" customWidth="1"/>
    <col min="531" max="533" width="14.5703125" style="11" bestFit="1" customWidth="1"/>
    <col min="534" max="534" width="9.28515625" style="11" bestFit="1" customWidth="1"/>
    <col min="535" max="535" width="10.28515625" style="11" customWidth="1"/>
    <col min="536" max="536" width="8.140625" style="11" customWidth="1"/>
    <col min="537" max="542" width="7" style="11" customWidth="1"/>
    <col min="543" max="543" width="5.7109375" style="11" bestFit="1" customWidth="1"/>
    <col min="544" max="544" width="5.140625" style="11" bestFit="1" customWidth="1"/>
    <col min="545" max="550" width="7" style="11" customWidth="1"/>
    <col min="551" max="551" width="7.42578125" style="11" customWidth="1"/>
    <col min="552" max="768" width="7" style="11"/>
    <col min="769" max="770" width="5" style="11" customWidth="1"/>
    <col min="771" max="771" width="9.5703125" style="11" customWidth="1"/>
    <col min="772" max="772" width="27.42578125" style="11" customWidth="1"/>
    <col min="773" max="773" width="9.85546875" style="11" customWidth="1"/>
    <col min="774" max="774" width="8.85546875" style="11" customWidth="1"/>
    <col min="775" max="775" width="5.28515625" style="11" customWidth="1"/>
    <col min="776" max="776" width="4.5703125" style="11" bestFit="1" customWidth="1"/>
    <col min="777" max="777" width="5" style="11" customWidth="1"/>
    <col min="778" max="778" width="6.7109375" style="11" customWidth="1"/>
    <col min="779" max="779" width="6.28515625" style="11" customWidth="1"/>
    <col min="780" max="780" width="14.5703125" style="11" bestFit="1" customWidth="1"/>
    <col min="781" max="781" width="10.28515625" style="11" customWidth="1"/>
    <col min="782" max="782" width="14.5703125" style="11" bestFit="1" customWidth="1"/>
    <col min="783" max="784" width="8" style="11" bestFit="1" customWidth="1"/>
    <col min="785" max="785" width="10.28515625" style="11" customWidth="1"/>
    <col min="786" max="786" width="8" style="11" bestFit="1" customWidth="1"/>
    <col min="787" max="789" width="14.5703125" style="11" bestFit="1" customWidth="1"/>
    <col min="790" max="790" width="9.28515625" style="11" bestFit="1" customWidth="1"/>
    <col min="791" max="791" width="10.28515625" style="11" customWidth="1"/>
    <col min="792" max="792" width="8.140625" style="11" customWidth="1"/>
    <col min="793" max="798" width="7" style="11" customWidth="1"/>
    <col min="799" max="799" width="5.7109375" style="11" bestFit="1" customWidth="1"/>
    <col min="800" max="800" width="5.140625" style="11" bestFit="1" customWidth="1"/>
    <col min="801" max="806" width="7" style="11" customWidth="1"/>
    <col min="807" max="807" width="7.42578125" style="11" customWidth="1"/>
    <col min="808" max="1024" width="7" style="11"/>
    <col min="1025" max="1026" width="5" style="11" customWidth="1"/>
    <col min="1027" max="1027" width="9.5703125" style="11" customWidth="1"/>
    <col min="1028" max="1028" width="27.42578125" style="11" customWidth="1"/>
    <col min="1029" max="1029" width="9.85546875" style="11" customWidth="1"/>
    <col min="1030" max="1030" width="8.85546875" style="11" customWidth="1"/>
    <col min="1031" max="1031" width="5.28515625" style="11" customWidth="1"/>
    <col min="1032" max="1032" width="4.5703125" style="11" bestFit="1" customWidth="1"/>
    <col min="1033" max="1033" width="5" style="11" customWidth="1"/>
    <col min="1034" max="1034" width="6.7109375" style="11" customWidth="1"/>
    <col min="1035" max="1035" width="6.28515625" style="11" customWidth="1"/>
    <col min="1036" max="1036" width="14.5703125" style="11" bestFit="1" customWidth="1"/>
    <col min="1037" max="1037" width="10.28515625" style="11" customWidth="1"/>
    <col min="1038" max="1038" width="14.5703125" style="11" bestFit="1" customWidth="1"/>
    <col min="1039" max="1040" width="8" style="11" bestFit="1" customWidth="1"/>
    <col min="1041" max="1041" width="10.28515625" style="11" customWidth="1"/>
    <col min="1042" max="1042" width="8" style="11" bestFit="1" customWidth="1"/>
    <col min="1043" max="1045" width="14.5703125" style="11" bestFit="1" customWidth="1"/>
    <col min="1046" max="1046" width="9.28515625" style="11" bestFit="1" customWidth="1"/>
    <col min="1047" max="1047" width="10.28515625" style="11" customWidth="1"/>
    <col min="1048" max="1048" width="8.140625" style="11" customWidth="1"/>
    <col min="1049" max="1054" width="7" style="11" customWidth="1"/>
    <col min="1055" max="1055" width="5.7109375" style="11" bestFit="1" customWidth="1"/>
    <col min="1056" max="1056" width="5.140625" style="11" bestFit="1" customWidth="1"/>
    <col min="1057" max="1062" width="7" style="11" customWidth="1"/>
    <col min="1063" max="1063" width="7.42578125" style="11" customWidth="1"/>
    <col min="1064" max="1280" width="7" style="11"/>
    <col min="1281" max="1282" width="5" style="11" customWidth="1"/>
    <col min="1283" max="1283" width="9.5703125" style="11" customWidth="1"/>
    <col min="1284" max="1284" width="27.42578125" style="11" customWidth="1"/>
    <col min="1285" max="1285" width="9.85546875" style="11" customWidth="1"/>
    <col min="1286" max="1286" width="8.85546875" style="11" customWidth="1"/>
    <col min="1287" max="1287" width="5.28515625" style="11" customWidth="1"/>
    <col min="1288" max="1288" width="4.5703125" style="11" bestFit="1" customWidth="1"/>
    <col min="1289" max="1289" width="5" style="11" customWidth="1"/>
    <col min="1290" max="1290" width="6.7109375" style="11" customWidth="1"/>
    <col min="1291" max="1291" width="6.28515625" style="11" customWidth="1"/>
    <col min="1292" max="1292" width="14.5703125" style="11" bestFit="1" customWidth="1"/>
    <col min="1293" max="1293" width="10.28515625" style="11" customWidth="1"/>
    <col min="1294" max="1294" width="14.5703125" style="11" bestFit="1" customWidth="1"/>
    <col min="1295" max="1296" width="8" style="11" bestFit="1" customWidth="1"/>
    <col min="1297" max="1297" width="10.28515625" style="11" customWidth="1"/>
    <col min="1298" max="1298" width="8" style="11" bestFit="1" customWidth="1"/>
    <col min="1299" max="1301" width="14.5703125" style="11" bestFit="1" customWidth="1"/>
    <col min="1302" max="1302" width="9.28515625" style="11" bestFit="1" customWidth="1"/>
    <col min="1303" max="1303" width="10.28515625" style="11" customWidth="1"/>
    <col min="1304" max="1304" width="8.140625" style="11" customWidth="1"/>
    <col min="1305" max="1310" width="7" style="11" customWidth="1"/>
    <col min="1311" max="1311" width="5.7109375" style="11" bestFit="1" customWidth="1"/>
    <col min="1312" max="1312" width="5.140625" style="11" bestFit="1" customWidth="1"/>
    <col min="1313" max="1318" width="7" style="11" customWidth="1"/>
    <col min="1319" max="1319" width="7.42578125" style="11" customWidth="1"/>
    <col min="1320" max="1536" width="7" style="11"/>
    <col min="1537" max="1538" width="5" style="11" customWidth="1"/>
    <col min="1539" max="1539" width="9.5703125" style="11" customWidth="1"/>
    <col min="1540" max="1540" width="27.42578125" style="11" customWidth="1"/>
    <col min="1541" max="1541" width="9.85546875" style="11" customWidth="1"/>
    <col min="1542" max="1542" width="8.85546875" style="11" customWidth="1"/>
    <col min="1543" max="1543" width="5.28515625" style="11" customWidth="1"/>
    <col min="1544" max="1544" width="4.5703125" style="11" bestFit="1" customWidth="1"/>
    <col min="1545" max="1545" width="5" style="11" customWidth="1"/>
    <col min="1546" max="1546" width="6.7109375" style="11" customWidth="1"/>
    <col min="1547" max="1547" width="6.28515625" style="11" customWidth="1"/>
    <col min="1548" max="1548" width="14.5703125" style="11" bestFit="1" customWidth="1"/>
    <col min="1549" max="1549" width="10.28515625" style="11" customWidth="1"/>
    <col min="1550" max="1550" width="14.5703125" style="11" bestFit="1" customWidth="1"/>
    <col min="1551" max="1552" width="8" style="11" bestFit="1" customWidth="1"/>
    <col min="1553" max="1553" width="10.28515625" style="11" customWidth="1"/>
    <col min="1554" max="1554" width="8" style="11" bestFit="1" customWidth="1"/>
    <col min="1555" max="1557" width="14.5703125" style="11" bestFit="1" customWidth="1"/>
    <col min="1558" max="1558" width="9.28515625" style="11" bestFit="1" customWidth="1"/>
    <col min="1559" max="1559" width="10.28515625" style="11" customWidth="1"/>
    <col min="1560" max="1560" width="8.140625" style="11" customWidth="1"/>
    <col min="1561" max="1566" width="7" style="11" customWidth="1"/>
    <col min="1567" max="1567" width="5.7109375" style="11" bestFit="1" customWidth="1"/>
    <col min="1568" max="1568" width="5.140625" style="11" bestFit="1" customWidth="1"/>
    <col min="1569" max="1574" width="7" style="11" customWidth="1"/>
    <col min="1575" max="1575" width="7.42578125" style="11" customWidth="1"/>
    <col min="1576" max="1792" width="7" style="11"/>
    <col min="1793" max="1794" width="5" style="11" customWidth="1"/>
    <col min="1795" max="1795" width="9.5703125" style="11" customWidth="1"/>
    <col min="1796" max="1796" width="27.42578125" style="11" customWidth="1"/>
    <col min="1797" max="1797" width="9.85546875" style="11" customWidth="1"/>
    <col min="1798" max="1798" width="8.85546875" style="11" customWidth="1"/>
    <col min="1799" max="1799" width="5.28515625" style="11" customWidth="1"/>
    <col min="1800" max="1800" width="4.5703125" style="11" bestFit="1" customWidth="1"/>
    <col min="1801" max="1801" width="5" style="11" customWidth="1"/>
    <col min="1802" max="1802" width="6.7109375" style="11" customWidth="1"/>
    <col min="1803" max="1803" width="6.28515625" style="11" customWidth="1"/>
    <col min="1804" max="1804" width="14.5703125" style="11" bestFit="1" customWidth="1"/>
    <col min="1805" max="1805" width="10.28515625" style="11" customWidth="1"/>
    <col min="1806" max="1806" width="14.5703125" style="11" bestFit="1" customWidth="1"/>
    <col min="1807" max="1808" width="8" style="11" bestFit="1" customWidth="1"/>
    <col min="1809" max="1809" width="10.28515625" style="11" customWidth="1"/>
    <col min="1810" max="1810" width="8" style="11" bestFit="1" customWidth="1"/>
    <col min="1811" max="1813" width="14.5703125" style="11" bestFit="1" customWidth="1"/>
    <col min="1814" max="1814" width="9.28515625" style="11" bestFit="1" customWidth="1"/>
    <col min="1815" max="1815" width="10.28515625" style="11" customWidth="1"/>
    <col min="1816" max="1816" width="8.140625" style="11" customWidth="1"/>
    <col min="1817" max="1822" width="7" style="11" customWidth="1"/>
    <col min="1823" max="1823" width="5.7109375" style="11" bestFit="1" customWidth="1"/>
    <col min="1824" max="1824" width="5.140625" style="11" bestFit="1" customWidth="1"/>
    <col min="1825" max="1830" width="7" style="11" customWidth="1"/>
    <col min="1831" max="1831" width="7.42578125" style="11" customWidth="1"/>
    <col min="1832" max="2048" width="7" style="11"/>
    <col min="2049" max="2050" width="5" style="11" customWidth="1"/>
    <col min="2051" max="2051" width="9.5703125" style="11" customWidth="1"/>
    <col min="2052" max="2052" width="27.42578125" style="11" customWidth="1"/>
    <col min="2053" max="2053" width="9.85546875" style="11" customWidth="1"/>
    <col min="2054" max="2054" width="8.85546875" style="11" customWidth="1"/>
    <col min="2055" max="2055" width="5.28515625" style="11" customWidth="1"/>
    <col min="2056" max="2056" width="4.5703125" style="11" bestFit="1" customWidth="1"/>
    <col min="2057" max="2057" width="5" style="11" customWidth="1"/>
    <col min="2058" max="2058" width="6.7109375" style="11" customWidth="1"/>
    <col min="2059" max="2059" width="6.28515625" style="11" customWidth="1"/>
    <col min="2060" max="2060" width="14.5703125" style="11" bestFit="1" customWidth="1"/>
    <col min="2061" max="2061" width="10.28515625" style="11" customWidth="1"/>
    <col min="2062" max="2062" width="14.5703125" style="11" bestFit="1" customWidth="1"/>
    <col min="2063" max="2064" width="8" style="11" bestFit="1" customWidth="1"/>
    <col min="2065" max="2065" width="10.28515625" style="11" customWidth="1"/>
    <col min="2066" max="2066" width="8" style="11" bestFit="1" customWidth="1"/>
    <col min="2067" max="2069" width="14.5703125" style="11" bestFit="1" customWidth="1"/>
    <col min="2070" max="2070" width="9.28515625" style="11" bestFit="1" customWidth="1"/>
    <col min="2071" max="2071" width="10.28515625" style="11" customWidth="1"/>
    <col min="2072" max="2072" width="8.140625" style="11" customWidth="1"/>
    <col min="2073" max="2078" width="7" style="11" customWidth="1"/>
    <col min="2079" max="2079" width="5.7109375" style="11" bestFit="1" customWidth="1"/>
    <col min="2080" max="2080" width="5.140625" style="11" bestFit="1" customWidth="1"/>
    <col min="2081" max="2086" width="7" style="11" customWidth="1"/>
    <col min="2087" max="2087" width="7.42578125" style="11" customWidth="1"/>
    <col min="2088" max="2304" width="7" style="11"/>
    <col min="2305" max="2306" width="5" style="11" customWidth="1"/>
    <col min="2307" max="2307" width="9.5703125" style="11" customWidth="1"/>
    <col min="2308" max="2308" width="27.42578125" style="11" customWidth="1"/>
    <col min="2309" max="2309" width="9.85546875" style="11" customWidth="1"/>
    <col min="2310" max="2310" width="8.85546875" style="11" customWidth="1"/>
    <col min="2311" max="2311" width="5.28515625" style="11" customWidth="1"/>
    <col min="2312" max="2312" width="4.5703125" style="11" bestFit="1" customWidth="1"/>
    <col min="2313" max="2313" width="5" style="11" customWidth="1"/>
    <col min="2314" max="2314" width="6.7109375" style="11" customWidth="1"/>
    <col min="2315" max="2315" width="6.28515625" style="11" customWidth="1"/>
    <col min="2316" max="2316" width="14.5703125" style="11" bestFit="1" customWidth="1"/>
    <col min="2317" max="2317" width="10.28515625" style="11" customWidth="1"/>
    <col min="2318" max="2318" width="14.5703125" style="11" bestFit="1" customWidth="1"/>
    <col min="2319" max="2320" width="8" style="11" bestFit="1" customWidth="1"/>
    <col min="2321" max="2321" width="10.28515625" style="11" customWidth="1"/>
    <col min="2322" max="2322" width="8" style="11" bestFit="1" customWidth="1"/>
    <col min="2323" max="2325" width="14.5703125" style="11" bestFit="1" customWidth="1"/>
    <col min="2326" max="2326" width="9.28515625" style="11" bestFit="1" customWidth="1"/>
    <col min="2327" max="2327" width="10.28515625" style="11" customWidth="1"/>
    <col min="2328" max="2328" width="8.140625" style="11" customWidth="1"/>
    <col min="2329" max="2334" width="7" style="11" customWidth="1"/>
    <col min="2335" max="2335" width="5.7109375" style="11" bestFit="1" customWidth="1"/>
    <col min="2336" max="2336" width="5.140625" style="11" bestFit="1" customWidth="1"/>
    <col min="2337" max="2342" width="7" style="11" customWidth="1"/>
    <col min="2343" max="2343" width="7.42578125" style="11" customWidth="1"/>
    <col min="2344" max="2560" width="7" style="11"/>
    <col min="2561" max="2562" width="5" style="11" customWidth="1"/>
    <col min="2563" max="2563" width="9.5703125" style="11" customWidth="1"/>
    <col min="2564" max="2564" width="27.42578125" style="11" customWidth="1"/>
    <col min="2565" max="2565" width="9.85546875" style="11" customWidth="1"/>
    <col min="2566" max="2566" width="8.85546875" style="11" customWidth="1"/>
    <col min="2567" max="2567" width="5.28515625" style="11" customWidth="1"/>
    <col min="2568" max="2568" width="4.5703125" style="11" bestFit="1" customWidth="1"/>
    <col min="2569" max="2569" width="5" style="11" customWidth="1"/>
    <col min="2570" max="2570" width="6.7109375" style="11" customWidth="1"/>
    <col min="2571" max="2571" width="6.28515625" style="11" customWidth="1"/>
    <col min="2572" max="2572" width="14.5703125" style="11" bestFit="1" customWidth="1"/>
    <col min="2573" max="2573" width="10.28515625" style="11" customWidth="1"/>
    <col min="2574" max="2574" width="14.5703125" style="11" bestFit="1" customWidth="1"/>
    <col min="2575" max="2576" width="8" style="11" bestFit="1" customWidth="1"/>
    <col min="2577" max="2577" width="10.28515625" style="11" customWidth="1"/>
    <col min="2578" max="2578" width="8" style="11" bestFit="1" customWidth="1"/>
    <col min="2579" max="2581" width="14.5703125" style="11" bestFit="1" customWidth="1"/>
    <col min="2582" max="2582" width="9.28515625" style="11" bestFit="1" customWidth="1"/>
    <col min="2583" max="2583" width="10.28515625" style="11" customWidth="1"/>
    <col min="2584" max="2584" width="8.140625" style="11" customWidth="1"/>
    <col min="2585" max="2590" width="7" style="11" customWidth="1"/>
    <col min="2591" max="2591" width="5.7109375" style="11" bestFit="1" customWidth="1"/>
    <col min="2592" max="2592" width="5.140625" style="11" bestFit="1" customWidth="1"/>
    <col min="2593" max="2598" width="7" style="11" customWidth="1"/>
    <col min="2599" max="2599" width="7.42578125" style="11" customWidth="1"/>
    <col min="2600" max="2816" width="7" style="11"/>
    <col min="2817" max="2818" width="5" style="11" customWidth="1"/>
    <col min="2819" max="2819" width="9.5703125" style="11" customWidth="1"/>
    <col min="2820" max="2820" width="27.42578125" style="11" customWidth="1"/>
    <col min="2821" max="2821" width="9.85546875" style="11" customWidth="1"/>
    <col min="2822" max="2822" width="8.85546875" style="11" customWidth="1"/>
    <col min="2823" max="2823" width="5.28515625" style="11" customWidth="1"/>
    <col min="2824" max="2824" width="4.5703125" style="11" bestFit="1" customWidth="1"/>
    <col min="2825" max="2825" width="5" style="11" customWidth="1"/>
    <col min="2826" max="2826" width="6.7109375" style="11" customWidth="1"/>
    <col min="2827" max="2827" width="6.28515625" style="11" customWidth="1"/>
    <col min="2828" max="2828" width="14.5703125" style="11" bestFit="1" customWidth="1"/>
    <col min="2829" max="2829" width="10.28515625" style="11" customWidth="1"/>
    <col min="2830" max="2830" width="14.5703125" style="11" bestFit="1" customWidth="1"/>
    <col min="2831" max="2832" width="8" style="11" bestFit="1" customWidth="1"/>
    <col min="2833" max="2833" width="10.28515625" style="11" customWidth="1"/>
    <col min="2834" max="2834" width="8" style="11" bestFit="1" customWidth="1"/>
    <col min="2835" max="2837" width="14.5703125" style="11" bestFit="1" customWidth="1"/>
    <col min="2838" max="2838" width="9.28515625" style="11" bestFit="1" customWidth="1"/>
    <col min="2839" max="2839" width="10.28515625" style="11" customWidth="1"/>
    <col min="2840" max="2840" width="8.140625" style="11" customWidth="1"/>
    <col min="2841" max="2846" width="7" style="11" customWidth="1"/>
    <col min="2847" max="2847" width="5.7109375" style="11" bestFit="1" customWidth="1"/>
    <col min="2848" max="2848" width="5.140625" style="11" bestFit="1" customWidth="1"/>
    <col min="2849" max="2854" width="7" style="11" customWidth="1"/>
    <col min="2855" max="2855" width="7.42578125" style="11" customWidth="1"/>
    <col min="2856" max="3072" width="7" style="11"/>
    <col min="3073" max="3074" width="5" style="11" customWidth="1"/>
    <col min="3075" max="3075" width="9.5703125" style="11" customWidth="1"/>
    <col min="3076" max="3076" width="27.42578125" style="11" customWidth="1"/>
    <col min="3077" max="3077" width="9.85546875" style="11" customWidth="1"/>
    <col min="3078" max="3078" width="8.85546875" style="11" customWidth="1"/>
    <col min="3079" max="3079" width="5.28515625" style="11" customWidth="1"/>
    <col min="3080" max="3080" width="4.5703125" style="11" bestFit="1" customWidth="1"/>
    <col min="3081" max="3081" width="5" style="11" customWidth="1"/>
    <col min="3082" max="3082" width="6.7109375" style="11" customWidth="1"/>
    <col min="3083" max="3083" width="6.28515625" style="11" customWidth="1"/>
    <col min="3084" max="3084" width="14.5703125" style="11" bestFit="1" customWidth="1"/>
    <col min="3085" max="3085" width="10.28515625" style="11" customWidth="1"/>
    <col min="3086" max="3086" width="14.5703125" style="11" bestFit="1" customWidth="1"/>
    <col min="3087" max="3088" width="8" style="11" bestFit="1" customWidth="1"/>
    <col min="3089" max="3089" width="10.28515625" style="11" customWidth="1"/>
    <col min="3090" max="3090" width="8" style="11" bestFit="1" customWidth="1"/>
    <col min="3091" max="3093" width="14.5703125" style="11" bestFit="1" customWidth="1"/>
    <col min="3094" max="3094" width="9.28515625" style="11" bestFit="1" customWidth="1"/>
    <col min="3095" max="3095" width="10.28515625" style="11" customWidth="1"/>
    <col min="3096" max="3096" width="8.140625" style="11" customWidth="1"/>
    <col min="3097" max="3102" width="7" style="11" customWidth="1"/>
    <col min="3103" max="3103" width="5.7109375" style="11" bestFit="1" customWidth="1"/>
    <col min="3104" max="3104" width="5.140625" style="11" bestFit="1" customWidth="1"/>
    <col min="3105" max="3110" width="7" style="11" customWidth="1"/>
    <col min="3111" max="3111" width="7.42578125" style="11" customWidth="1"/>
    <col min="3112" max="3328" width="7" style="11"/>
    <col min="3329" max="3330" width="5" style="11" customWidth="1"/>
    <col min="3331" max="3331" width="9.5703125" style="11" customWidth="1"/>
    <col min="3332" max="3332" width="27.42578125" style="11" customWidth="1"/>
    <col min="3333" max="3333" width="9.85546875" style="11" customWidth="1"/>
    <col min="3334" max="3334" width="8.85546875" style="11" customWidth="1"/>
    <col min="3335" max="3335" width="5.28515625" style="11" customWidth="1"/>
    <col min="3336" max="3336" width="4.5703125" style="11" bestFit="1" customWidth="1"/>
    <col min="3337" max="3337" width="5" style="11" customWidth="1"/>
    <col min="3338" max="3338" width="6.7109375" style="11" customWidth="1"/>
    <col min="3339" max="3339" width="6.28515625" style="11" customWidth="1"/>
    <col min="3340" max="3340" width="14.5703125" style="11" bestFit="1" customWidth="1"/>
    <col min="3341" max="3341" width="10.28515625" style="11" customWidth="1"/>
    <col min="3342" max="3342" width="14.5703125" style="11" bestFit="1" customWidth="1"/>
    <col min="3343" max="3344" width="8" style="11" bestFit="1" customWidth="1"/>
    <col min="3345" max="3345" width="10.28515625" style="11" customWidth="1"/>
    <col min="3346" max="3346" width="8" style="11" bestFit="1" customWidth="1"/>
    <col min="3347" max="3349" width="14.5703125" style="11" bestFit="1" customWidth="1"/>
    <col min="3350" max="3350" width="9.28515625" style="11" bestFit="1" customWidth="1"/>
    <col min="3351" max="3351" width="10.28515625" style="11" customWidth="1"/>
    <col min="3352" max="3352" width="8.140625" style="11" customWidth="1"/>
    <col min="3353" max="3358" width="7" style="11" customWidth="1"/>
    <col min="3359" max="3359" width="5.7109375" style="11" bestFit="1" customWidth="1"/>
    <col min="3360" max="3360" width="5.140625" style="11" bestFit="1" customWidth="1"/>
    <col min="3361" max="3366" width="7" style="11" customWidth="1"/>
    <col min="3367" max="3367" width="7.42578125" style="11" customWidth="1"/>
    <col min="3368" max="3584" width="7" style="11"/>
    <col min="3585" max="3586" width="5" style="11" customWidth="1"/>
    <col min="3587" max="3587" width="9.5703125" style="11" customWidth="1"/>
    <col min="3588" max="3588" width="27.42578125" style="11" customWidth="1"/>
    <col min="3589" max="3589" width="9.85546875" style="11" customWidth="1"/>
    <col min="3590" max="3590" width="8.85546875" style="11" customWidth="1"/>
    <col min="3591" max="3591" width="5.28515625" style="11" customWidth="1"/>
    <col min="3592" max="3592" width="4.5703125" style="11" bestFit="1" customWidth="1"/>
    <col min="3593" max="3593" width="5" style="11" customWidth="1"/>
    <col min="3594" max="3594" width="6.7109375" style="11" customWidth="1"/>
    <col min="3595" max="3595" width="6.28515625" style="11" customWidth="1"/>
    <col min="3596" max="3596" width="14.5703125" style="11" bestFit="1" customWidth="1"/>
    <col min="3597" max="3597" width="10.28515625" style="11" customWidth="1"/>
    <col min="3598" max="3598" width="14.5703125" style="11" bestFit="1" customWidth="1"/>
    <col min="3599" max="3600" width="8" style="11" bestFit="1" customWidth="1"/>
    <col min="3601" max="3601" width="10.28515625" style="11" customWidth="1"/>
    <col min="3602" max="3602" width="8" style="11" bestFit="1" customWidth="1"/>
    <col min="3603" max="3605" width="14.5703125" style="11" bestFit="1" customWidth="1"/>
    <col min="3606" max="3606" width="9.28515625" style="11" bestFit="1" customWidth="1"/>
    <col min="3607" max="3607" width="10.28515625" style="11" customWidth="1"/>
    <col min="3608" max="3608" width="8.140625" style="11" customWidth="1"/>
    <col min="3609" max="3614" width="7" style="11" customWidth="1"/>
    <col min="3615" max="3615" width="5.7109375" style="11" bestFit="1" customWidth="1"/>
    <col min="3616" max="3616" width="5.140625" style="11" bestFit="1" customWidth="1"/>
    <col min="3617" max="3622" width="7" style="11" customWidth="1"/>
    <col min="3623" max="3623" width="7.42578125" style="11" customWidth="1"/>
    <col min="3624" max="3840" width="7" style="11"/>
    <col min="3841" max="3842" width="5" style="11" customWidth="1"/>
    <col min="3843" max="3843" width="9.5703125" style="11" customWidth="1"/>
    <col min="3844" max="3844" width="27.42578125" style="11" customWidth="1"/>
    <col min="3845" max="3845" width="9.85546875" style="11" customWidth="1"/>
    <col min="3846" max="3846" width="8.85546875" style="11" customWidth="1"/>
    <col min="3847" max="3847" width="5.28515625" style="11" customWidth="1"/>
    <col min="3848" max="3848" width="4.5703125" style="11" bestFit="1" customWidth="1"/>
    <col min="3849" max="3849" width="5" style="11" customWidth="1"/>
    <col min="3850" max="3850" width="6.7109375" style="11" customWidth="1"/>
    <col min="3851" max="3851" width="6.28515625" style="11" customWidth="1"/>
    <col min="3852" max="3852" width="14.5703125" style="11" bestFit="1" customWidth="1"/>
    <col min="3853" max="3853" width="10.28515625" style="11" customWidth="1"/>
    <col min="3854" max="3854" width="14.5703125" style="11" bestFit="1" customWidth="1"/>
    <col min="3855" max="3856" width="8" style="11" bestFit="1" customWidth="1"/>
    <col min="3857" max="3857" width="10.28515625" style="11" customWidth="1"/>
    <col min="3858" max="3858" width="8" style="11" bestFit="1" customWidth="1"/>
    <col min="3859" max="3861" width="14.5703125" style="11" bestFit="1" customWidth="1"/>
    <col min="3862" max="3862" width="9.28515625" style="11" bestFit="1" customWidth="1"/>
    <col min="3863" max="3863" width="10.28515625" style="11" customWidth="1"/>
    <col min="3864" max="3864" width="8.140625" style="11" customWidth="1"/>
    <col min="3865" max="3870" width="7" style="11" customWidth="1"/>
    <col min="3871" max="3871" width="5.7109375" style="11" bestFit="1" customWidth="1"/>
    <col min="3872" max="3872" width="5.140625" style="11" bestFit="1" customWidth="1"/>
    <col min="3873" max="3878" width="7" style="11" customWidth="1"/>
    <col min="3879" max="3879" width="7.42578125" style="11" customWidth="1"/>
    <col min="3880" max="4096" width="7" style="11"/>
    <col min="4097" max="4098" width="5" style="11" customWidth="1"/>
    <col min="4099" max="4099" width="9.5703125" style="11" customWidth="1"/>
    <col min="4100" max="4100" width="27.42578125" style="11" customWidth="1"/>
    <col min="4101" max="4101" width="9.85546875" style="11" customWidth="1"/>
    <col min="4102" max="4102" width="8.85546875" style="11" customWidth="1"/>
    <col min="4103" max="4103" width="5.28515625" style="11" customWidth="1"/>
    <col min="4104" max="4104" width="4.5703125" style="11" bestFit="1" customWidth="1"/>
    <col min="4105" max="4105" width="5" style="11" customWidth="1"/>
    <col min="4106" max="4106" width="6.7109375" style="11" customWidth="1"/>
    <col min="4107" max="4107" width="6.28515625" style="11" customWidth="1"/>
    <col min="4108" max="4108" width="14.5703125" style="11" bestFit="1" customWidth="1"/>
    <col min="4109" max="4109" width="10.28515625" style="11" customWidth="1"/>
    <col min="4110" max="4110" width="14.5703125" style="11" bestFit="1" customWidth="1"/>
    <col min="4111" max="4112" width="8" style="11" bestFit="1" customWidth="1"/>
    <col min="4113" max="4113" width="10.28515625" style="11" customWidth="1"/>
    <col min="4114" max="4114" width="8" style="11" bestFit="1" customWidth="1"/>
    <col min="4115" max="4117" width="14.5703125" style="11" bestFit="1" customWidth="1"/>
    <col min="4118" max="4118" width="9.28515625" style="11" bestFit="1" customWidth="1"/>
    <col min="4119" max="4119" width="10.28515625" style="11" customWidth="1"/>
    <col min="4120" max="4120" width="8.140625" style="11" customWidth="1"/>
    <col min="4121" max="4126" width="7" style="11" customWidth="1"/>
    <col min="4127" max="4127" width="5.7109375" style="11" bestFit="1" customWidth="1"/>
    <col min="4128" max="4128" width="5.140625" style="11" bestFit="1" customWidth="1"/>
    <col min="4129" max="4134" width="7" style="11" customWidth="1"/>
    <col min="4135" max="4135" width="7.42578125" style="11" customWidth="1"/>
    <col min="4136" max="4352" width="7" style="11"/>
    <col min="4353" max="4354" width="5" style="11" customWidth="1"/>
    <col min="4355" max="4355" width="9.5703125" style="11" customWidth="1"/>
    <col min="4356" max="4356" width="27.42578125" style="11" customWidth="1"/>
    <col min="4357" max="4357" width="9.85546875" style="11" customWidth="1"/>
    <col min="4358" max="4358" width="8.85546875" style="11" customWidth="1"/>
    <col min="4359" max="4359" width="5.28515625" style="11" customWidth="1"/>
    <col min="4360" max="4360" width="4.5703125" style="11" bestFit="1" customWidth="1"/>
    <col min="4361" max="4361" width="5" style="11" customWidth="1"/>
    <col min="4362" max="4362" width="6.7109375" style="11" customWidth="1"/>
    <col min="4363" max="4363" width="6.28515625" style="11" customWidth="1"/>
    <col min="4364" max="4364" width="14.5703125" style="11" bestFit="1" customWidth="1"/>
    <col min="4365" max="4365" width="10.28515625" style="11" customWidth="1"/>
    <col min="4366" max="4366" width="14.5703125" style="11" bestFit="1" customWidth="1"/>
    <col min="4367" max="4368" width="8" style="11" bestFit="1" customWidth="1"/>
    <col min="4369" max="4369" width="10.28515625" style="11" customWidth="1"/>
    <col min="4370" max="4370" width="8" style="11" bestFit="1" customWidth="1"/>
    <col min="4371" max="4373" width="14.5703125" style="11" bestFit="1" customWidth="1"/>
    <col min="4374" max="4374" width="9.28515625" style="11" bestFit="1" customWidth="1"/>
    <col min="4375" max="4375" width="10.28515625" style="11" customWidth="1"/>
    <col min="4376" max="4376" width="8.140625" style="11" customWidth="1"/>
    <col min="4377" max="4382" width="7" style="11" customWidth="1"/>
    <col min="4383" max="4383" width="5.7109375" style="11" bestFit="1" customWidth="1"/>
    <col min="4384" max="4384" width="5.140625" style="11" bestFit="1" customWidth="1"/>
    <col min="4385" max="4390" width="7" style="11" customWidth="1"/>
    <col min="4391" max="4391" width="7.42578125" style="11" customWidth="1"/>
    <col min="4392" max="4608" width="7" style="11"/>
    <col min="4609" max="4610" width="5" style="11" customWidth="1"/>
    <col min="4611" max="4611" width="9.5703125" style="11" customWidth="1"/>
    <col min="4612" max="4612" width="27.42578125" style="11" customWidth="1"/>
    <col min="4613" max="4613" width="9.85546875" style="11" customWidth="1"/>
    <col min="4614" max="4614" width="8.85546875" style="11" customWidth="1"/>
    <col min="4615" max="4615" width="5.28515625" style="11" customWidth="1"/>
    <col min="4616" max="4616" width="4.5703125" style="11" bestFit="1" customWidth="1"/>
    <col min="4617" max="4617" width="5" style="11" customWidth="1"/>
    <col min="4618" max="4618" width="6.7109375" style="11" customWidth="1"/>
    <col min="4619" max="4619" width="6.28515625" style="11" customWidth="1"/>
    <col min="4620" max="4620" width="14.5703125" style="11" bestFit="1" customWidth="1"/>
    <col min="4621" max="4621" width="10.28515625" style="11" customWidth="1"/>
    <col min="4622" max="4622" width="14.5703125" style="11" bestFit="1" customWidth="1"/>
    <col min="4623" max="4624" width="8" style="11" bestFit="1" customWidth="1"/>
    <col min="4625" max="4625" width="10.28515625" style="11" customWidth="1"/>
    <col min="4626" max="4626" width="8" style="11" bestFit="1" customWidth="1"/>
    <col min="4627" max="4629" width="14.5703125" style="11" bestFit="1" customWidth="1"/>
    <col min="4630" max="4630" width="9.28515625" style="11" bestFit="1" customWidth="1"/>
    <col min="4631" max="4631" width="10.28515625" style="11" customWidth="1"/>
    <col min="4632" max="4632" width="8.140625" style="11" customWidth="1"/>
    <col min="4633" max="4638" width="7" style="11" customWidth="1"/>
    <col min="4639" max="4639" width="5.7109375" style="11" bestFit="1" customWidth="1"/>
    <col min="4640" max="4640" width="5.140625" style="11" bestFit="1" customWidth="1"/>
    <col min="4641" max="4646" width="7" style="11" customWidth="1"/>
    <col min="4647" max="4647" width="7.42578125" style="11" customWidth="1"/>
    <col min="4648" max="4864" width="7" style="11"/>
    <col min="4865" max="4866" width="5" style="11" customWidth="1"/>
    <col min="4867" max="4867" width="9.5703125" style="11" customWidth="1"/>
    <col min="4868" max="4868" width="27.42578125" style="11" customWidth="1"/>
    <col min="4869" max="4869" width="9.85546875" style="11" customWidth="1"/>
    <col min="4870" max="4870" width="8.85546875" style="11" customWidth="1"/>
    <col min="4871" max="4871" width="5.28515625" style="11" customWidth="1"/>
    <col min="4872" max="4872" width="4.5703125" style="11" bestFit="1" customWidth="1"/>
    <col min="4873" max="4873" width="5" style="11" customWidth="1"/>
    <col min="4874" max="4874" width="6.7109375" style="11" customWidth="1"/>
    <col min="4875" max="4875" width="6.28515625" style="11" customWidth="1"/>
    <col min="4876" max="4876" width="14.5703125" style="11" bestFit="1" customWidth="1"/>
    <col min="4877" max="4877" width="10.28515625" style="11" customWidth="1"/>
    <col min="4878" max="4878" width="14.5703125" style="11" bestFit="1" customWidth="1"/>
    <col min="4879" max="4880" width="8" style="11" bestFit="1" customWidth="1"/>
    <col min="4881" max="4881" width="10.28515625" style="11" customWidth="1"/>
    <col min="4882" max="4882" width="8" style="11" bestFit="1" customWidth="1"/>
    <col min="4883" max="4885" width="14.5703125" style="11" bestFit="1" customWidth="1"/>
    <col min="4886" max="4886" width="9.28515625" style="11" bestFit="1" customWidth="1"/>
    <col min="4887" max="4887" width="10.28515625" style="11" customWidth="1"/>
    <col min="4888" max="4888" width="8.140625" style="11" customWidth="1"/>
    <col min="4889" max="4894" width="7" style="11" customWidth="1"/>
    <col min="4895" max="4895" width="5.7109375" style="11" bestFit="1" customWidth="1"/>
    <col min="4896" max="4896" width="5.140625" style="11" bestFit="1" customWidth="1"/>
    <col min="4897" max="4902" width="7" style="11" customWidth="1"/>
    <col min="4903" max="4903" width="7.42578125" style="11" customWidth="1"/>
    <col min="4904" max="5120" width="7" style="11"/>
    <col min="5121" max="5122" width="5" style="11" customWidth="1"/>
    <col min="5123" max="5123" width="9.5703125" style="11" customWidth="1"/>
    <col min="5124" max="5124" width="27.42578125" style="11" customWidth="1"/>
    <col min="5125" max="5125" width="9.85546875" style="11" customWidth="1"/>
    <col min="5126" max="5126" width="8.85546875" style="11" customWidth="1"/>
    <col min="5127" max="5127" width="5.28515625" style="11" customWidth="1"/>
    <col min="5128" max="5128" width="4.5703125" style="11" bestFit="1" customWidth="1"/>
    <col min="5129" max="5129" width="5" style="11" customWidth="1"/>
    <col min="5130" max="5130" width="6.7109375" style="11" customWidth="1"/>
    <col min="5131" max="5131" width="6.28515625" style="11" customWidth="1"/>
    <col min="5132" max="5132" width="14.5703125" style="11" bestFit="1" customWidth="1"/>
    <col min="5133" max="5133" width="10.28515625" style="11" customWidth="1"/>
    <col min="5134" max="5134" width="14.5703125" style="11" bestFit="1" customWidth="1"/>
    <col min="5135" max="5136" width="8" style="11" bestFit="1" customWidth="1"/>
    <col min="5137" max="5137" width="10.28515625" style="11" customWidth="1"/>
    <col min="5138" max="5138" width="8" style="11" bestFit="1" customWidth="1"/>
    <col min="5139" max="5141" width="14.5703125" style="11" bestFit="1" customWidth="1"/>
    <col min="5142" max="5142" width="9.28515625" style="11" bestFit="1" customWidth="1"/>
    <col min="5143" max="5143" width="10.28515625" style="11" customWidth="1"/>
    <col min="5144" max="5144" width="8.140625" style="11" customWidth="1"/>
    <col min="5145" max="5150" width="7" style="11" customWidth="1"/>
    <col min="5151" max="5151" width="5.7109375" style="11" bestFit="1" customWidth="1"/>
    <col min="5152" max="5152" width="5.140625" style="11" bestFit="1" customWidth="1"/>
    <col min="5153" max="5158" width="7" style="11" customWidth="1"/>
    <col min="5159" max="5159" width="7.42578125" style="11" customWidth="1"/>
    <col min="5160" max="5376" width="7" style="11"/>
    <col min="5377" max="5378" width="5" style="11" customWidth="1"/>
    <col min="5379" max="5379" width="9.5703125" style="11" customWidth="1"/>
    <col min="5380" max="5380" width="27.42578125" style="11" customWidth="1"/>
    <col min="5381" max="5381" width="9.85546875" style="11" customWidth="1"/>
    <col min="5382" max="5382" width="8.85546875" style="11" customWidth="1"/>
    <col min="5383" max="5383" width="5.28515625" style="11" customWidth="1"/>
    <col min="5384" max="5384" width="4.5703125" style="11" bestFit="1" customWidth="1"/>
    <col min="5385" max="5385" width="5" style="11" customWidth="1"/>
    <col min="5386" max="5386" width="6.7109375" style="11" customWidth="1"/>
    <col min="5387" max="5387" width="6.28515625" style="11" customWidth="1"/>
    <col min="5388" max="5388" width="14.5703125" style="11" bestFit="1" customWidth="1"/>
    <col min="5389" max="5389" width="10.28515625" style="11" customWidth="1"/>
    <col min="5390" max="5390" width="14.5703125" style="11" bestFit="1" customWidth="1"/>
    <col min="5391" max="5392" width="8" style="11" bestFit="1" customWidth="1"/>
    <col min="5393" max="5393" width="10.28515625" style="11" customWidth="1"/>
    <col min="5394" max="5394" width="8" style="11" bestFit="1" customWidth="1"/>
    <col min="5395" max="5397" width="14.5703125" style="11" bestFit="1" customWidth="1"/>
    <col min="5398" max="5398" width="9.28515625" style="11" bestFit="1" customWidth="1"/>
    <col min="5399" max="5399" width="10.28515625" style="11" customWidth="1"/>
    <col min="5400" max="5400" width="8.140625" style="11" customWidth="1"/>
    <col min="5401" max="5406" width="7" style="11" customWidth="1"/>
    <col min="5407" max="5407" width="5.7109375" style="11" bestFit="1" customWidth="1"/>
    <col min="5408" max="5408" width="5.140625" style="11" bestFit="1" customWidth="1"/>
    <col min="5409" max="5414" width="7" style="11" customWidth="1"/>
    <col min="5415" max="5415" width="7.42578125" style="11" customWidth="1"/>
    <col min="5416" max="5632" width="7" style="11"/>
    <col min="5633" max="5634" width="5" style="11" customWidth="1"/>
    <col min="5635" max="5635" width="9.5703125" style="11" customWidth="1"/>
    <col min="5636" max="5636" width="27.42578125" style="11" customWidth="1"/>
    <col min="5637" max="5637" width="9.85546875" style="11" customWidth="1"/>
    <col min="5638" max="5638" width="8.85546875" style="11" customWidth="1"/>
    <col min="5639" max="5639" width="5.28515625" style="11" customWidth="1"/>
    <col min="5640" max="5640" width="4.5703125" style="11" bestFit="1" customWidth="1"/>
    <col min="5641" max="5641" width="5" style="11" customWidth="1"/>
    <col min="5642" max="5642" width="6.7109375" style="11" customWidth="1"/>
    <col min="5643" max="5643" width="6.28515625" style="11" customWidth="1"/>
    <col min="5644" max="5644" width="14.5703125" style="11" bestFit="1" customWidth="1"/>
    <col min="5645" max="5645" width="10.28515625" style="11" customWidth="1"/>
    <col min="5646" max="5646" width="14.5703125" style="11" bestFit="1" customWidth="1"/>
    <col min="5647" max="5648" width="8" style="11" bestFit="1" customWidth="1"/>
    <col min="5649" max="5649" width="10.28515625" style="11" customWidth="1"/>
    <col min="5650" max="5650" width="8" style="11" bestFit="1" customWidth="1"/>
    <col min="5651" max="5653" width="14.5703125" style="11" bestFit="1" customWidth="1"/>
    <col min="5654" max="5654" width="9.28515625" style="11" bestFit="1" customWidth="1"/>
    <col min="5655" max="5655" width="10.28515625" style="11" customWidth="1"/>
    <col min="5656" max="5656" width="8.140625" style="11" customWidth="1"/>
    <col min="5657" max="5662" width="7" style="11" customWidth="1"/>
    <col min="5663" max="5663" width="5.7109375" style="11" bestFit="1" customWidth="1"/>
    <col min="5664" max="5664" width="5.140625" style="11" bestFit="1" customWidth="1"/>
    <col min="5665" max="5670" width="7" style="11" customWidth="1"/>
    <col min="5671" max="5671" width="7.42578125" style="11" customWidth="1"/>
    <col min="5672" max="5888" width="7" style="11"/>
    <col min="5889" max="5890" width="5" style="11" customWidth="1"/>
    <col min="5891" max="5891" width="9.5703125" style="11" customWidth="1"/>
    <col min="5892" max="5892" width="27.42578125" style="11" customWidth="1"/>
    <col min="5893" max="5893" width="9.85546875" style="11" customWidth="1"/>
    <col min="5894" max="5894" width="8.85546875" style="11" customWidth="1"/>
    <col min="5895" max="5895" width="5.28515625" style="11" customWidth="1"/>
    <col min="5896" max="5896" width="4.5703125" style="11" bestFit="1" customWidth="1"/>
    <col min="5897" max="5897" width="5" style="11" customWidth="1"/>
    <col min="5898" max="5898" width="6.7109375" style="11" customWidth="1"/>
    <col min="5899" max="5899" width="6.28515625" style="11" customWidth="1"/>
    <col min="5900" max="5900" width="14.5703125" style="11" bestFit="1" customWidth="1"/>
    <col min="5901" max="5901" width="10.28515625" style="11" customWidth="1"/>
    <col min="5902" max="5902" width="14.5703125" style="11" bestFit="1" customWidth="1"/>
    <col min="5903" max="5904" width="8" style="11" bestFit="1" customWidth="1"/>
    <col min="5905" max="5905" width="10.28515625" style="11" customWidth="1"/>
    <col min="5906" max="5906" width="8" style="11" bestFit="1" customWidth="1"/>
    <col min="5907" max="5909" width="14.5703125" style="11" bestFit="1" customWidth="1"/>
    <col min="5910" max="5910" width="9.28515625" style="11" bestFit="1" customWidth="1"/>
    <col min="5911" max="5911" width="10.28515625" style="11" customWidth="1"/>
    <col min="5912" max="5912" width="8.140625" style="11" customWidth="1"/>
    <col min="5913" max="5918" width="7" style="11" customWidth="1"/>
    <col min="5919" max="5919" width="5.7109375" style="11" bestFit="1" customWidth="1"/>
    <col min="5920" max="5920" width="5.140625" style="11" bestFit="1" customWidth="1"/>
    <col min="5921" max="5926" width="7" style="11" customWidth="1"/>
    <col min="5927" max="5927" width="7.42578125" style="11" customWidth="1"/>
    <col min="5928" max="6144" width="7" style="11"/>
    <col min="6145" max="6146" width="5" style="11" customWidth="1"/>
    <col min="6147" max="6147" width="9.5703125" style="11" customWidth="1"/>
    <col min="6148" max="6148" width="27.42578125" style="11" customWidth="1"/>
    <col min="6149" max="6149" width="9.85546875" style="11" customWidth="1"/>
    <col min="6150" max="6150" width="8.85546875" style="11" customWidth="1"/>
    <col min="6151" max="6151" width="5.28515625" style="11" customWidth="1"/>
    <col min="6152" max="6152" width="4.5703125" style="11" bestFit="1" customWidth="1"/>
    <col min="6153" max="6153" width="5" style="11" customWidth="1"/>
    <col min="6154" max="6154" width="6.7109375" style="11" customWidth="1"/>
    <col min="6155" max="6155" width="6.28515625" style="11" customWidth="1"/>
    <col min="6156" max="6156" width="14.5703125" style="11" bestFit="1" customWidth="1"/>
    <col min="6157" max="6157" width="10.28515625" style="11" customWidth="1"/>
    <col min="6158" max="6158" width="14.5703125" style="11" bestFit="1" customWidth="1"/>
    <col min="6159" max="6160" width="8" style="11" bestFit="1" customWidth="1"/>
    <col min="6161" max="6161" width="10.28515625" style="11" customWidth="1"/>
    <col min="6162" max="6162" width="8" style="11" bestFit="1" customWidth="1"/>
    <col min="6163" max="6165" width="14.5703125" style="11" bestFit="1" customWidth="1"/>
    <col min="6166" max="6166" width="9.28515625" style="11" bestFit="1" customWidth="1"/>
    <col min="6167" max="6167" width="10.28515625" style="11" customWidth="1"/>
    <col min="6168" max="6168" width="8.140625" style="11" customWidth="1"/>
    <col min="6169" max="6174" width="7" style="11" customWidth="1"/>
    <col min="6175" max="6175" width="5.7109375" style="11" bestFit="1" customWidth="1"/>
    <col min="6176" max="6176" width="5.140625" style="11" bestFit="1" customWidth="1"/>
    <col min="6177" max="6182" width="7" style="11" customWidth="1"/>
    <col min="6183" max="6183" width="7.42578125" style="11" customWidth="1"/>
    <col min="6184" max="6400" width="7" style="11"/>
    <col min="6401" max="6402" width="5" style="11" customWidth="1"/>
    <col min="6403" max="6403" width="9.5703125" style="11" customWidth="1"/>
    <col min="6404" max="6404" width="27.42578125" style="11" customWidth="1"/>
    <col min="6405" max="6405" width="9.85546875" style="11" customWidth="1"/>
    <col min="6406" max="6406" width="8.85546875" style="11" customWidth="1"/>
    <col min="6407" max="6407" width="5.28515625" style="11" customWidth="1"/>
    <col min="6408" max="6408" width="4.5703125" style="11" bestFit="1" customWidth="1"/>
    <col min="6409" max="6409" width="5" style="11" customWidth="1"/>
    <col min="6410" max="6410" width="6.7109375" style="11" customWidth="1"/>
    <col min="6411" max="6411" width="6.28515625" style="11" customWidth="1"/>
    <col min="6412" max="6412" width="14.5703125" style="11" bestFit="1" customWidth="1"/>
    <col min="6413" max="6413" width="10.28515625" style="11" customWidth="1"/>
    <col min="6414" max="6414" width="14.5703125" style="11" bestFit="1" customWidth="1"/>
    <col min="6415" max="6416" width="8" style="11" bestFit="1" customWidth="1"/>
    <col min="6417" max="6417" width="10.28515625" style="11" customWidth="1"/>
    <col min="6418" max="6418" width="8" style="11" bestFit="1" customWidth="1"/>
    <col min="6419" max="6421" width="14.5703125" style="11" bestFit="1" customWidth="1"/>
    <col min="6422" max="6422" width="9.28515625" style="11" bestFit="1" customWidth="1"/>
    <col min="6423" max="6423" width="10.28515625" style="11" customWidth="1"/>
    <col min="6424" max="6424" width="8.140625" style="11" customWidth="1"/>
    <col min="6425" max="6430" width="7" style="11" customWidth="1"/>
    <col min="6431" max="6431" width="5.7109375" style="11" bestFit="1" customWidth="1"/>
    <col min="6432" max="6432" width="5.140625" style="11" bestFit="1" customWidth="1"/>
    <col min="6433" max="6438" width="7" style="11" customWidth="1"/>
    <col min="6439" max="6439" width="7.42578125" style="11" customWidth="1"/>
    <col min="6440" max="6656" width="7" style="11"/>
    <col min="6657" max="6658" width="5" style="11" customWidth="1"/>
    <col min="6659" max="6659" width="9.5703125" style="11" customWidth="1"/>
    <col min="6660" max="6660" width="27.42578125" style="11" customWidth="1"/>
    <col min="6661" max="6661" width="9.85546875" style="11" customWidth="1"/>
    <col min="6662" max="6662" width="8.85546875" style="11" customWidth="1"/>
    <col min="6663" max="6663" width="5.28515625" style="11" customWidth="1"/>
    <col min="6664" max="6664" width="4.5703125" style="11" bestFit="1" customWidth="1"/>
    <col min="6665" max="6665" width="5" style="11" customWidth="1"/>
    <col min="6666" max="6666" width="6.7109375" style="11" customWidth="1"/>
    <col min="6667" max="6667" width="6.28515625" style="11" customWidth="1"/>
    <col min="6668" max="6668" width="14.5703125" style="11" bestFit="1" customWidth="1"/>
    <col min="6669" max="6669" width="10.28515625" style="11" customWidth="1"/>
    <col min="6670" max="6670" width="14.5703125" style="11" bestFit="1" customWidth="1"/>
    <col min="6671" max="6672" width="8" style="11" bestFit="1" customWidth="1"/>
    <col min="6673" max="6673" width="10.28515625" style="11" customWidth="1"/>
    <col min="6674" max="6674" width="8" style="11" bestFit="1" customWidth="1"/>
    <col min="6675" max="6677" width="14.5703125" style="11" bestFit="1" customWidth="1"/>
    <col min="6678" max="6678" width="9.28515625" style="11" bestFit="1" customWidth="1"/>
    <col min="6679" max="6679" width="10.28515625" style="11" customWidth="1"/>
    <col min="6680" max="6680" width="8.140625" style="11" customWidth="1"/>
    <col min="6681" max="6686" width="7" style="11" customWidth="1"/>
    <col min="6687" max="6687" width="5.7109375" style="11" bestFit="1" customWidth="1"/>
    <col min="6688" max="6688" width="5.140625" style="11" bestFit="1" customWidth="1"/>
    <col min="6689" max="6694" width="7" style="11" customWidth="1"/>
    <col min="6695" max="6695" width="7.42578125" style="11" customWidth="1"/>
    <col min="6696" max="6912" width="7" style="11"/>
    <col min="6913" max="6914" width="5" style="11" customWidth="1"/>
    <col min="6915" max="6915" width="9.5703125" style="11" customWidth="1"/>
    <col min="6916" max="6916" width="27.42578125" style="11" customWidth="1"/>
    <col min="6917" max="6917" width="9.85546875" style="11" customWidth="1"/>
    <col min="6918" max="6918" width="8.85546875" style="11" customWidth="1"/>
    <col min="6919" max="6919" width="5.28515625" style="11" customWidth="1"/>
    <col min="6920" max="6920" width="4.5703125" style="11" bestFit="1" customWidth="1"/>
    <col min="6921" max="6921" width="5" style="11" customWidth="1"/>
    <col min="6922" max="6922" width="6.7109375" style="11" customWidth="1"/>
    <col min="6923" max="6923" width="6.28515625" style="11" customWidth="1"/>
    <col min="6924" max="6924" width="14.5703125" style="11" bestFit="1" customWidth="1"/>
    <col min="6925" max="6925" width="10.28515625" style="11" customWidth="1"/>
    <col min="6926" max="6926" width="14.5703125" style="11" bestFit="1" customWidth="1"/>
    <col min="6927" max="6928" width="8" style="11" bestFit="1" customWidth="1"/>
    <col min="6929" max="6929" width="10.28515625" style="11" customWidth="1"/>
    <col min="6930" max="6930" width="8" style="11" bestFit="1" customWidth="1"/>
    <col min="6931" max="6933" width="14.5703125" style="11" bestFit="1" customWidth="1"/>
    <col min="6934" max="6934" width="9.28515625" style="11" bestFit="1" customWidth="1"/>
    <col min="6935" max="6935" width="10.28515625" style="11" customWidth="1"/>
    <col min="6936" max="6936" width="8.140625" style="11" customWidth="1"/>
    <col min="6937" max="6942" width="7" style="11" customWidth="1"/>
    <col min="6943" max="6943" width="5.7109375" style="11" bestFit="1" customWidth="1"/>
    <col min="6944" max="6944" width="5.140625" style="11" bestFit="1" customWidth="1"/>
    <col min="6945" max="6950" width="7" style="11" customWidth="1"/>
    <col min="6951" max="6951" width="7.42578125" style="11" customWidth="1"/>
    <col min="6952" max="7168" width="7" style="11"/>
    <col min="7169" max="7170" width="5" style="11" customWidth="1"/>
    <col min="7171" max="7171" width="9.5703125" style="11" customWidth="1"/>
    <col min="7172" max="7172" width="27.42578125" style="11" customWidth="1"/>
    <col min="7173" max="7173" width="9.85546875" style="11" customWidth="1"/>
    <col min="7174" max="7174" width="8.85546875" style="11" customWidth="1"/>
    <col min="7175" max="7175" width="5.28515625" style="11" customWidth="1"/>
    <col min="7176" max="7176" width="4.5703125" style="11" bestFit="1" customWidth="1"/>
    <col min="7177" max="7177" width="5" style="11" customWidth="1"/>
    <col min="7178" max="7178" width="6.7109375" style="11" customWidth="1"/>
    <col min="7179" max="7179" width="6.28515625" style="11" customWidth="1"/>
    <col min="7180" max="7180" width="14.5703125" style="11" bestFit="1" customWidth="1"/>
    <col min="7181" max="7181" width="10.28515625" style="11" customWidth="1"/>
    <col min="7182" max="7182" width="14.5703125" style="11" bestFit="1" customWidth="1"/>
    <col min="7183" max="7184" width="8" style="11" bestFit="1" customWidth="1"/>
    <col min="7185" max="7185" width="10.28515625" style="11" customWidth="1"/>
    <col min="7186" max="7186" width="8" style="11" bestFit="1" customWidth="1"/>
    <col min="7187" max="7189" width="14.5703125" style="11" bestFit="1" customWidth="1"/>
    <col min="7190" max="7190" width="9.28515625" style="11" bestFit="1" customWidth="1"/>
    <col min="7191" max="7191" width="10.28515625" style="11" customWidth="1"/>
    <col min="7192" max="7192" width="8.140625" style="11" customWidth="1"/>
    <col min="7193" max="7198" width="7" style="11" customWidth="1"/>
    <col min="7199" max="7199" width="5.7109375" style="11" bestFit="1" customWidth="1"/>
    <col min="7200" max="7200" width="5.140625" style="11" bestFit="1" customWidth="1"/>
    <col min="7201" max="7206" width="7" style="11" customWidth="1"/>
    <col min="7207" max="7207" width="7.42578125" style="11" customWidth="1"/>
    <col min="7208" max="7424" width="7" style="11"/>
    <col min="7425" max="7426" width="5" style="11" customWidth="1"/>
    <col min="7427" max="7427" width="9.5703125" style="11" customWidth="1"/>
    <col min="7428" max="7428" width="27.42578125" style="11" customWidth="1"/>
    <col min="7429" max="7429" width="9.85546875" style="11" customWidth="1"/>
    <col min="7430" max="7430" width="8.85546875" style="11" customWidth="1"/>
    <col min="7431" max="7431" width="5.28515625" style="11" customWidth="1"/>
    <col min="7432" max="7432" width="4.5703125" style="11" bestFit="1" customWidth="1"/>
    <col min="7433" max="7433" width="5" style="11" customWidth="1"/>
    <col min="7434" max="7434" width="6.7109375" style="11" customWidth="1"/>
    <col min="7435" max="7435" width="6.28515625" style="11" customWidth="1"/>
    <col min="7436" max="7436" width="14.5703125" style="11" bestFit="1" customWidth="1"/>
    <col min="7437" max="7437" width="10.28515625" style="11" customWidth="1"/>
    <col min="7438" max="7438" width="14.5703125" style="11" bestFit="1" customWidth="1"/>
    <col min="7439" max="7440" width="8" style="11" bestFit="1" customWidth="1"/>
    <col min="7441" max="7441" width="10.28515625" style="11" customWidth="1"/>
    <col min="7442" max="7442" width="8" style="11" bestFit="1" customWidth="1"/>
    <col min="7443" max="7445" width="14.5703125" style="11" bestFit="1" customWidth="1"/>
    <col min="7446" max="7446" width="9.28515625" style="11" bestFit="1" customWidth="1"/>
    <col min="7447" max="7447" width="10.28515625" style="11" customWidth="1"/>
    <col min="7448" max="7448" width="8.140625" style="11" customWidth="1"/>
    <col min="7449" max="7454" width="7" style="11" customWidth="1"/>
    <col min="7455" max="7455" width="5.7109375" style="11" bestFit="1" customWidth="1"/>
    <col min="7456" max="7456" width="5.140625" style="11" bestFit="1" customWidth="1"/>
    <col min="7457" max="7462" width="7" style="11" customWidth="1"/>
    <col min="7463" max="7463" width="7.42578125" style="11" customWidth="1"/>
    <col min="7464" max="7680" width="7" style="11"/>
    <col min="7681" max="7682" width="5" style="11" customWidth="1"/>
    <col min="7683" max="7683" width="9.5703125" style="11" customWidth="1"/>
    <col min="7684" max="7684" width="27.42578125" style="11" customWidth="1"/>
    <col min="7685" max="7685" width="9.85546875" style="11" customWidth="1"/>
    <col min="7686" max="7686" width="8.85546875" style="11" customWidth="1"/>
    <col min="7687" max="7687" width="5.28515625" style="11" customWidth="1"/>
    <col min="7688" max="7688" width="4.5703125" style="11" bestFit="1" customWidth="1"/>
    <col min="7689" max="7689" width="5" style="11" customWidth="1"/>
    <col min="7690" max="7690" width="6.7109375" style="11" customWidth="1"/>
    <col min="7691" max="7691" width="6.28515625" style="11" customWidth="1"/>
    <col min="7692" max="7692" width="14.5703125" style="11" bestFit="1" customWidth="1"/>
    <col min="7693" max="7693" width="10.28515625" style="11" customWidth="1"/>
    <col min="7694" max="7694" width="14.5703125" style="11" bestFit="1" customWidth="1"/>
    <col min="7695" max="7696" width="8" style="11" bestFit="1" customWidth="1"/>
    <col min="7697" max="7697" width="10.28515625" style="11" customWidth="1"/>
    <col min="7698" max="7698" width="8" style="11" bestFit="1" customWidth="1"/>
    <col min="7699" max="7701" width="14.5703125" style="11" bestFit="1" customWidth="1"/>
    <col min="7702" max="7702" width="9.28515625" style="11" bestFit="1" customWidth="1"/>
    <col min="7703" max="7703" width="10.28515625" style="11" customWidth="1"/>
    <col min="7704" max="7704" width="8.140625" style="11" customWidth="1"/>
    <col min="7705" max="7710" width="7" style="11" customWidth="1"/>
    <col min="7711" max="7711" width="5.7109375" style="11" bestFit="1" customWidth="1"/>
    <col min="7712" max="7712" width="5.140625" style="11" bestFit="1" customWidth="1"/>
    <col min="7713" max="7718" width="7" style="11" customWidth="1"/>
    <col min="7719" max="7719" width="7.42578125" style="11" customWidth="1"/>
    <col min="7720" max="7936" width="7" style="11"/>
    <col min="7937" max="7938" width="5" style="11" customWidth="1"/>
    <col min="7939" max="7939" width="9.5703125" style="11" customWidth="1"/>
    <col min="7940" max="7940" width="27.42578125" style="11" customWidth="1"/>
    <col min="7941" max="7941" width="9.85546875" style="11" customWidth="1"/>
    <col min="7942" max="7942" width="8.85546875" style="11" customWidth="1"/>
    <col min="7943" max="7943" width="5.28515625" style="11" customWidth="1"/>
    <col min="7944" max="7944" width="4.5703125" style="11" bestFit="1" customWidth="1"/>
    <col min="7945" max="7945" width="5" style="11" customWidth="1"/>
    <col min="7946" max="7946" width="6.7109375" style="11" customWidth="1"/>
    <col min="7947" max="7947" width="6.28515625" style="11" customWidth="1"/>
    <col min="7948" max="7948" width="14.5703125" style="11" bestFit="1" customWidth="1"/>
    <col min="7949" max="7949" width="10.28515625" style="11" customWidth="1"/>
    <col min="7950" max="7950" width="14.5703125" style="11" bestFit="1" customWidth="1"/>
    <col min="7951" max="7952" width="8" style="11" bestFit="1" customWidth="1"/>
    <col min="7953" max="7953" width="10.28515625" style="11" customWidth="1"/>
    <col min="7954" max="7954" width="8" style="11" bestFit="1" customWidth="1"/>
    <col min="7955" max="7957" width="14.5703125" style="11" bestFit="1" customWidth="1"/>
    <col min="7958" max="7958" width="9.28515625" style="11" bestFit="1" customWidth="1"/>
    <col min="7959" max="7959" width="10.28515625" style="11" customWidth="1"/>
    <col min="7960" max="7960" width="8.140625" style="11" customWidth="1"/>
    <col min="7961" max="7966" width="7" style="11" customWidth="1"/>
    <col min="7967" max="7967" width="5.7109375" style="11" bestFit="1" customWidth="1"/>
    <col min="7968" max="7968" width="5.140625" style="11" bestFit="1" customWidth="1"/>
    <col min="7969" max="7974" width="7" style="11" customWidth="1"/>
    <col min="7975" max="7975" width="7.42578125" style="11" customWidth="1"/>
    <col min="7976" max="8192" width="7" style="11"/>
    <col min="8193" max="8194" width="5" style="11" customWidth="1"/>
    <col min="8195" max="8195" width="9.5703125" style="11" customWidth="1"/>
    <col min="8196" max="8196" width="27.42578125" style="11" customWidth="1"/>
    <col min="8197" max="8197" width="9.85546875" style="11" customWidth="1"/>
    <col min="8198" max="8198" width="8.85546875" style="11" customWidth="1"/>
    <col min="8199" max="8199" width="5.28515625" style="11" customWidth="1"/>
    <col min="8200" max="8200" width="4.5703125" style="11" bestFit="1" customWidth="1"/>
    <col min="8201" max="8201" width="5" style="11" customWidth="1"/>
    <col min="8202" max="8202" width="6.7109375" style="11" customWidth="1"/>
    <col min="8203" max="8203" width="6.28515625" style="11" customWidth="1"/>
    <col min="8204" max="8204" width="14.5703125" style="11" bestFit="1" customWidth="1"/>
    <col min="8205" max="8205" width="10.28515625" style="11" customWidth="1"/>
    <col min="8206" max="8206" width="14.5703125" style="11" bestFit="1" customWidth="1"/>
    <col min="8207" max="8208" width="8" style="11" bestFit="1" customWidth="1"/>
    <col min="8209" max="8209" width="10.28515625" style="11" customWidth="1"/>
    <col min="8210" max="8210" width="8" style="11" bestFit="1" customWidth="1"/>
    <col min="8211" max="8213" width="14.5703125" style="11" bestFit="1" customWidth="1"/>
    <col min="8214" max="8214" width="9.28515625" style="11" bestFit="1" customWidth="1"/>
    <col min="8215" max="8215" width="10.28515625" style="11" customWidth="1"/>
    <col min="8216" max="8216" width="8.140625" style="11" customWidth="1"/>
    <col min="8217" max="8222" width="7" style="11" customWidth="1"/>
    <col min="8223" max="8223" width="5.7109375" style="11" bestFit="1" customWidth="1"/>
    <col min="8224" max="8224" width="5.140625" style="11" bestFit="1" customWidth="1"/>
    <col min="8225" max="8230" width="7" style="11" customWidth="1"/>
    <col min="8231" max="8231" width="7.42578125" style="11" customWidth="1"/>
    <col min="8232" max="8448" width="7" style="11"/>
    <col min="8449" max="8450" width="5" style="11" customWidth="1"/>
    <col min="8451" max="8451" width="9.5703125" style="11" customWidth="1"/>
    <col min="8452" max="8452" width="27.42578125" style="11" customWidth="1"/>
    <col min="8453" max="8453" width="9.85546875" style="11" customWidth="1"/>
    <col min="8454" max="8454" width="8.85546875" style="11" customWidth="1"/>
    <col min="8455" max="8455" width="5.28515625" style="11" customWidth="1"/>
    <col min="8456" max="8456" width="4.5703125" style="11" bestFit="1" customWidth="1"/>
    <col min="8457" max="8457" width="5" style="11" customWidth="1"/>
    <col min="8458" max="8458" width="6.7109375" style="11" customWidth="1"/>
    <col min="8459" max="8459" width="6.28515625" style="11" customWidth="1"/>
    <col min="8460" max="8460" width="14.5703125" style="11" bestFit="1" customWidth="1"/>
    <col min="8461" max="8461" width="10.28515625" style="11" customWidth="1"/>
    <col min="8462" max="8462" width="14.5703125" style="11" bestFit="1" customWidth="1"/>
    <col min="8463" max="8464" width="8" style="11" bestFit="1" customWidth="1"/>
    <col min="8465" max="8465" width="10.28515625" style="11" customWidth="1"/>
    <col min="8466" max="8466" width="8" style="11" bestFit="1" customWidth="1"/>
    <col min="8467" max="8469" width="14.5703125" style="11" bestFit="1" customWidth="1"/>
    <col min="8470" max="8470" width="9.28515625" style="11" bestFit="1" customWidth="1"/>
    <col min="8471" max="8471" width="10.28515625" style="11" customWidth="1"/>
    <col min="8472" max="8472" width="8.140625" style="11" customWidth="1"/>
    <col min="8473" max="8478" width="7" style="11" customWidth="1"/>
    <col min="8479" max="8479" width="5.7109375" style="11" bestFit="1" customWidth="1"/>
    <col min="8480" max="8480" width="5.140625" style="11" bestFit="1" customWidth="1"/>
    <col min="8481" max="8486" width="7" style="11" customWidth="1"/>
    <col min="8487" max="8487" width="7.42578125" style="11" customWidth="1"/>
    <col min="8488" max="8704" width="7" style="11"/>
    <col min="8705" max="8706" width="5" style="11" customWidth="1"/>
    <col min="8707" max="8707" width="9.5703125" style="11" customWidth="1"/>
    <col min="8708" max="8708" width="27.42578125" style="11" customWidth="1"/>
    <col min="8709" max="8709" width="9.85546875" style="11" customWidth="1"/>
    <col min="8710" max="8710" width="8.85546875" style="11" customWidth="1"/>
    <col min="8711" max="8711" width="5.28515625" style="11" customWidth="1"/>
    <col min="8712" max="8712" width="4.5703125" style="11" bestFit="1" customWidth="1"/>
    <col min="8713" max="8713" width="5" style="11" customWidth="1"/>
    <col min="8714" max="8714" width="6.7109375" style="11" customWidth="1"/>
    <col min="8715" max="8715" width="6.28515625" style="11" customWidth="1"/>
    <col min="8716" max="8716" width="14.5703125" style="11" bestFit="1" customWidth="1"/>
    <col min="8717" max="8717" width="10.28515625" style="11" customWidth="1"/>
    <col min="8718" max="8718" width="14.5703125" style="11" bestFit="1" customWidth="1"/>
    <col min="8719" max="8720" width="8" style="11" bestFit="1" customWidth="1"/>
    <col min="8721" max="8721" width="10.28515625" style="11" customWidth="1"/>
    <col min="8722" max="8722" width="8" style="11" bestFit="1" customWidth="1"/>
    <col min="8723" max="8725" width="14.5703125" style="11" bestFit="1" customWidth="1"/>
    <col min="8726" max="8726" width="9.28515625" style="11" bestFit="1" customWidth="1"/>
    <col min="8727" max="8727" width="10.28515625" style="11" customWidth="1"/>
    <col min="8728" max="8728" width="8.140625" style="11" customWidth="1"/>
    <col min="8729" max="8734" width="7" style="11" customWidth="1"/>
    <col min="8735" max="8735" width="5.7109375" style="11" bestFit="1" customWidth="1"/>
    <col min="8736" max="8736" width="5.140625" style="11" bestFit="1" customWidth="1"/>
    <col min="8737" max="8742" width="7" style="11" customWidth="1"/>
    <col min="8743" max="8743" width="7.42578125" style="11" customWidth="1"/>
    <col min="8744" max="8960" width="7" style="11"/>
    <col min="8961" max="8962" width="5" style="11" customWidth="1"/>
    <col min="8963" max="8963" width="9.5703125" style="11" customWidth="1"/>
    <col min="8964" max="8964" width="27.42578125" style="11" customWidth="1"/>
    <col min="8965" max="8965" width="9.85546875" style="11" customWidth="1"/>
    <col min="8966" max="8966" width="8.85546875" style="11" customWidth="1"/>
    <col min="8967" max="8967" width="5.28515625" style="11" customWidth="1"/>
    <col min="8968" max="8968" width="4.5703125" style="11" bestFit="1" customWidth="1"/>
    <col min="8969" max="8969" width="5" style="11" customWidth="1"/>
    <col min="8970" max="8970" width="6.7109375" style="11" customWidth="1"/>
    <col min="8971" max="8971" width="6.28515625" style="11" customWidth="1"/>
    <col min="8972" max="8972" width="14.5703125" style="11" bestFit="1" customWidth="1"/>
    <col min="8973" max="8973" width="10.28515625" style="11" customWidth="1"/>
    <col min="8974" max="8974" width="14.5703125" style="11" bestFit="1" customWidth="1"/>
    <col min="8975" max="8976" width="8" style="11" bestFit="1" customWidth="1"/>
    <col min="8977" max="8977" width="10.28515625" style="11" customWidth="1"/>
    <col min="8978" max="8978" width="8" style="11" bestFit="1" customWidth="1"/>
    <col min="8979" max="8981" width="14.5703125" style="11" bestFit="1" customWidth="1"/>
    <col min="8982" max="8982" width="9.28515625" style="11" bestFit="1" customWidth="1"/>
    <col min="8983" max="8983" width="10.28515625" style="11" customWidth="1"/>
    <col min="8984" max="8984" width="8.140625" style="11" customWidth="1"/>
    <col min="8985" max="8990" width="7" style="11" customWidth="1"/>
    <col min="8991" max="8991" width="5.7109375" style="11" bestFit="1" customWidth="1"/>
    <col min="8992" max="8992" width="5.140625" style="11" bestFit="1" customWidth="1"/>
    <col min="8993" max="8998" width="7" style="11" customWidth="1"/>
    <col min="8999" max="8999" width="7.42578125" style="11" customWidth="1"/>
    <col min="9000" max="9216" width="7" style="11"/>
    <col min="9217" max="9218" width="5" style="11" customWidth="1"/>
    <col min="9219" max="9219" width="9.5703125" style="11" customWidth="1"/>
    <col min="9220" max="9220" width="27.42578125" style="11" customWidth="1"/>
    <col min="9221" max="9221" width="9.85546875" style="11" customWidth="1"/>
    <col min="9222" max="9222" width="8.85546875" style="11" customWidth="1"/>
    <col min="9223" max="9223" width="5.28515625" style="11" customWidth="1"/>
    <col min="9224" max="9224" width="4.5703125" style="11" bestFit="1" customWidth="1"/>
    <col min="9225" max="9225" width="5" style="11" customWidth="1"/>
    <col min="9226" max="9226" width="6.7109375" style="11" customWidth="1"/>
    <col min="9227" max="9227" width="6.28515625" style="11" customWidth="1"/>
    <col min="9228" max="9228" width="14.5703125" style="11" bestFit="1" customWidth="1"/>
    <col min="9229" max="9229" width="10.28515625" style="11" customWidth="1"/>
    <col min="9230" max="9230" width="14.5703125" style="11" bestFit="1" customWidth="1"/>
    <col min="9231" max="9232" width="8" style="11" bestFit="1" customWidth="1"/>
    <col min="9233" max="9233" width="10.28515625" style="11" customWidth="1"/>
    <col min="9234" max="9234" width="8" style="11" bestFit="1" customWidth="1"/>
    <col min="9235" max="9237" width="14.5703125" style="11" bestFit="1" customWidth="1"/>
    <col min="9238" max="9238" width="9.28515625" style="11" bestFit="1" customWidth="1"/>
    <col min="9239" max="9239" width="10.28515625" style="11" customWidth="1"/>
    <col min="9240" max="9240" width="8.140625" style="11" customWidth="1"/>
    <col min="9241" max="9246" width="7" style="11" customWidth="1"/>
    <col min="9247" max="9247" width="5.7109375" style="11" bestFit="1" customWidth="1"/>
    <col min="9248" max="9248" width="5.140625" style="11" bestFit="1" customWidth="1"/>
    <col min="9249" max="9254" width="7" style="11" customWidth="1"/>
    <col min="9255" max="9255" width="7.42578125" style="11" customWidth="1"/>
    <col min="9256" max="9472" width="7" style="11"/>
    <col min="9473" max="9474" width="5" style="11" customWidth="1"/>
    <col min="9475" max="9475" width="9.5703125" style="11" customWidth="1"/>
    <col min="9476" max="9476" width="27.42578125" style="11" customWidth="1"/>
    <col min="9477" max="9477" width="9.85546875" style="11" customWidth="1"/>
    <col min="9478" max="9478" width="8.85546875" style="11" customWidth="1"/>
    <col min="9479" max="9479" width="5.28515625" style="11" customWidth="1"/>
    <col min="9480" max="9480" width="4.5703125" style="11" bestFit="1" customWidth="1"/>
    <col min="9481" max="9481" width="5" style="11" customWidth="1"/>
    <col min="9482" max="9482" width="6.7109375" style="11" customWidth="1"/>
    <col min="9483" max="9483" width="6.28515625" style="11" customWidth="1"/>
    <col min="9484" max="9484" width="14.5703125" style="11" bestFit="1" customWidth="1"/>
    <col min="9485" max="9485" width="10.28515625" style="11" customWidth="1"/>
    <col min="9486" max="9486" width="14.5703125" style="11" bestFit="1" customWidth="1"/>
    <col min="9487" max="9488" width="8" style="11" bestFit="1" customWidth="1"/>
    <col min="9489" max="9489" width="10.28515625" style="11" customWidth="1"/>
    <col min="9490" max="9490" width="8" style="11" bestFit="1" customWidth="1"/>
    <col min="9491" max="9493" width="14.5703125" style="11" bestFit="1" customWidth="1"/>
    <col min="9494" max="9494" width="9.28515625" style="11" bestFit="1" customWidth="1"/>
    <col min="9495" max="9495" width="10.28515625" style="11" customWidth="1"/>
    <col min="9496" max="9496" width="8.140625" style="11" customWidth="1"/>
    <col min="9497" max="9502" width="7" style="11" customWidth="1"/>
    <col min="9503" max="9503" width="5.7109375" style="11" bestFit="1" customWidth="1"/>
    <col min="9504" max="9504" width="5.140625" style="11" bestFit="1" customWidth="1"/>
    <col min="9505" max="9510" width="7" style="11" customWidth="1"/>
    <col min="9511" max="9511" width="7.42578125" style="11" customWidth="1"/>
    <col min="9512" max="9728" width="7" style="11"/>
    <col min="9729" max="9730" width="5" style="11" customWidth="1"/>
    <col min="9731" max="9731" width="9.5703125" style="11" customWidth="1"/>
    <col min="9732" max="9732" width="27.42578125" style="11" customWidth="1"/>
    <col min="9733" max="9733" width="9.85546875" style="11" customWidth="1"/>
    <col min="9734" max="9734" width="8.85546875" style="11" customWidth="1"/>
    <col min="9735" max="9735" width="5.28515625" style="11" customWidth="1"/>
    <col min="9736" max="9736" width="4.5703125" style="11" bestFit="1" customWidth="1"/>
    <col min="9737" max="9737" width="5" style="11" customWidth="1"/>
    <col min="9738" max="9738" width="6.7109375" style="11" customWidth="1"/>
    <col min="9739" max="9739" width="6.28515625" style="11" customWidth="1"/>
    <col min="9740" max="9740" width="14.5703125" style="11" bestFit="1" customWidth="1"/>
    <col min="9741" max="9741" width="10.28515625" style="11" customWidth="1"/>
    <col min="9742" max="9742" width="14.5703125" style="11" bestFit="1" customWidth="1"/>
    <col min="9743" max="9744" width="8" style="11" bestFit="1" customWidth="1"/>
    <col min="9745" max="9745" width="10.28515625" style="11" customWidth="1"/>
    <col min="9746" max="9746" width="8" style="11" bestFit="1" customWidth="1"/>
    <col min="9747" max="9749" width="14.5703125" style="11" bestFit="1" customWidth="1"/>
    <col min="9750" max="9750" width="9.28515625" style="11" bestFit="1" customWidth="1"/>
    <col min="9751" max="9751" width="10.28515625" style="11" customWidth="1"/>
    <col min="9752" max="9752" width="8.140625" style="11" customWidth="1"/>
    <col min="9753" max="9758" width="7" style="11" customWidth="1"/>
    <col min="9759" max="9759" width="5.7109375" style="11" bestFit="1" customWidth="1"/>
    <col min="9760" max="9760" width="5.140625" style="11" bestFit="1" customWidth="1"/>
    <col min="9761" max="9766" width="7" style="11" customWidth="1"/>
    <col min="9767" max="9767" width="7.42578125" style="11" customWidth="1"/>
    <col min="9768" max="9984" width="7" style="11"/>
    <col min="9985" max="9986" width="5" style="11" customWidth="1"/>
    <col min="9987" max="9987" width="9.5703125" style="11" customWidth="1"/>
    <col min="9988" max="9988" width="27.42578125" style="11" customWidth="1"/>
    <col min="9989" max="9989" width="9.85546875" style="11" customWidth="1"/>
    <col min="9990" max="9990" width="8.85546875" style="11" customWidth="1"/>
    <col min="9991" max="9991" width="5.28515625" style="11" customWidth="1"/>
    <col min="9992" max="9992" width="4.5703125" style="11" bestFit="1" customWidth="1"/>
    <col min="9993" max="9993" width="5" style="11" customWidth="1"/>
    <col min="9994" max="9994" width="6.7109375" style="11" customWidth="1"/>
    <col min="9995" max="9995" width="6.28515625" style="11" customWidth="1"/>
    <col min="9996" max="9996" width="14.5703125" style="11" bestFit="1" customWidth="1"/>
    <col min="9997" max="9997" width="10.28515625" style="11" customWidth="1"/>
    <col min="9998" max="9998" width="14.5703125" style="11" bestFit="1" customWidth="1"/>
    <col min="9999" max="10000" width="8" style="11" bestFit="1" customWidth="1"/>
    <col min="10001" max="10001" width="10.28515625" style="11" customWidth="1"/>
    <col min="10002" max="10002" width="8" style="11" bestFit="1" customWidth="1"/>
    <col min="10003" max="10005" width="14.5703125" style="11" bestFit="1" customWidth="1"/>
    <col min="10006" max="10006" width="9.28515625" style="11" bestFit="1" customWidth="1"/>
    <col min="10007" max="10007" width="10.28515625" style="11" customWidth="1"/>
    <col min="10008" max="10008" width="8.140625" style="11" customWidth="1"/>
    <col min="10009" max="10014" width="7" style="11" customWidth="1"/>
    <col min="10015" max="10015" width="5.7109375" style="11" bestFit="1" customWidth="1"/>
    <col min="10016" max="10016" width="5.140625" style="11" bestFit="1" customWidth="1"/>
    <col min="10017" max="10022" width="7" style="11" customWidth="1"/>
    <col min="10023" max="10023" width="7.42578125" style="11" customWidth="1"/>
    <col min="10024" max="10240" width="7" style="11"/>
    <col min="10241" max="10242" width="5" style="11" customWidth="1"/>
    <col min="10243" max="10243" width="9.5703125" style="11" customWidth="1"/>
    <col min="10244" max="10244" width="27.42578125" style="11" customWidth="1"/>
    <col min="10245" max="10245" width="9.85546875" style="11" customWidth="1"/>
    <col min="10246" max="10246" width="8.85546875" style="11" customWidth="1"/>
    <col min="10247" max="10247" width="5.28515625" style="11" customWidth="1"/>
    <col min="10248" max="10248" width="4.5703125" style="11" bestFit="1" customWidth="1"/>
    <col min="10249" max="10249" width="5" style="11" customWidth="1"/>
    <col min="10250" max="10250" width="6.7109375" style="11" customWidth="1"/>
    <col min="10251" max="10251" width="6.28515625" style="11" customWidth="1"/>
    <col min="10252" max="10252" width="14.5703125" style="11" bestFit="1" customWidth="1"/>
    <col min="10253" max="10253" width="10.28515625" style="11" customWidth="1"/>
    <col min="10254" max="10254" width="14.5703125" style="11" bestFit="1" customWidth="1"/>
    <col min="10255" max="10256" width="8" style="11" bestFit="1" customWidth="1"/>
    <col min="10257" max="10257" width="10.28515625" style="11" customWidth="1"/>
    <col min="10258" max="10258" width="8" style="11" bestFit="1" customWidth="1"/>
    <col min="10259" max="10261" width="14.5703125" style="11" bestFit="1" customWidth="1"/>
    <col min="10262" max="10262" width="9.28515625" style="11" bestFit="1" customWidth="1"/>
    <col min="10263" max="10263" width="10.28515625" style="11" customWidth="1"/>
    <col min="10264" max="10264" width="8.140625" style="11" customWidth="1"/>
    <col min="10265" max="10270" width="7" style="11" customWidth="1"/>
    <col min="10271" max="10271" width="5.7109375" style="11" bestFit="1" customWidth="1"/>
    <col min="10272" max="10272" width="5.140625" style="11" bestFit="1" customWidth="1"/>
    <col min="10273" max="10278" width="7" style="11" customWidth="1"/>
    <col min="10279" max="10279" width="7.42578125" style="11" customWidth="1"/>
    <col min="10280" max="10496" width="7" style="11"/>
    <col min="10497" max="10498" width="5" style="11" customWidth="1"/>
    <col min="10499" max="10499" width="9.5703125" style="11" customWidth="1"/>
    <col min="10500" max="10500" width="27.42578125" style="11" customWidth="1"/>
    <col min="10501" max="10501" width="9.85546875" style="11" customWidth="1"/>
    <col min="10502" max="10502" width="8.85546875" style="11" customWidth="1"/>
    <col min="10503" max="10503" width="5.28515625" style="11" customWidth="1"/>
    <col min="10504" max="10504" width="4.5703125" style="11" bestFit="1" customWidth="1"/>
    <col min="10505" max="10505" width="5" style="11" customWidth="1"/>
    <col min="10506" max="10506" width="6.7109375" style="11" customWidth="1"/>
    <col min="10507" max="10507" width="6.28515625" style="11" customWidth="1"/>
    <col min="10508" max="10508" width="14.5703125" style="11" bestFit="1" customWidth="1"/>
    <col min="10509" max="10509" width="10.28515625" style="11" customWidth="1"/>
    <col min="10510" max="10510" width="14.5703125" style="11" bestFit="1" customWidth="1"/>
    <col min="10511" max="10512" width="8" style="11" bestFit="1" customWidth="1"/>
    <col min="10513" max="10513" width="10.28515625" style="11" customWidth="1"/>
    <col min="10514" max="10514" width="8" style="11" bestFit="1" customWidth="1"/>
    <col min="10515" max="10517" width="14.5703125" style="11" bestFit="1" customWidth="1"/>
    <col min="10518" max="10518" width="9.28515625" style="11" bestFit="1" customWidth="1"/>
    <col min="10519" max="10519" width="10.28515625" style="11" customWidth="1"/>
    <col min="10520" max="10520" width="8.140625" style="11" customWidth="1"/>
    <col min="10521" max="10526" width="7" style="11" customWidth="1"/>
    <col min="10527" max="10527" width="5.7109375" style="11" bestFit="1" customWidth="1"/>
    <col min="10528" max="10528" width="5.140625" style="11" bestFit="1" customWidth="1"/>
    <col min="10529" max="10534" width="7" style="11" customWidth="1"/>
    <col min="10535" max="10535" width="7.42578125" style="11" customWidth="1"/>
    <col min="10536" max="10752" width="7" style="11"/>
    <col min="10753" max="10754" width="5" style="11" customWidth="1"/>
    <col min="10755" max="10755" width="9.5703125" style="11" customWidth="1"/>
    <col min="10756" max="10756" width="27.42578125" style="11" customWidth="1"/>
    <col min="10757" max="10757" width="9.85546875" style="11" customWidth="1"/>
    <col min="10758" max="10758" width="8.85546875" style="11" customWidth="1"/>
    <col min="10759" max="10759" width="5.28515625" style="11" customWidth="1"/>
    <col min="10760" max="10760" width="4.5703125" style="11" bestFit="1" customWidth="1"/>
    <col min="10761" max="10761" width="5" style="11" customWidth="1"/>
    <col min="10762" max="10762" width="6.7109375" style="11" customWidth="1"/>
    <col min="10763" max="10763" width="6.28515625" style="11" customWidth="1"/>
    <col min="10764" max="10764" width="14.5703125" style="11" bestFit="1" customWidth="1"/>
    <col min="10765" max="10765" width="10.28515625" style="11" customWidth="1"/>
    <col min="10766" max="10766" width="14.5703125" style="11" bestFit="1" customWidth="1"/>
    <col min="10767" max="10768" width="8" style="11" bestFit="1" customWidth="1"/>
    <col min="10769" max="10769" width="10.28515625" style="11" customWidth="1"/>
    <col min="10770" max="10770" width="8" style="11" bestFit="1" customWidth="1"/>
    <col min="10771" max="10773" width="14.5703125" style="11" bestFit="1" customWidth="1"/>
    <col min="10774" max="10774" width="9.28515625" style="11" bestFit="1" customWidth="1"/>
    <col min="10775" max="10775" width="10.28515625" style="11" customWidth="1"/>
    <col min="10776" max="10776" width="8.140625" style="11" customWidth="1"/>
    <col min="10777" max="10782" width="7" style="11" customWidth="1"/>
    <col min="10783" max="10783" width="5.7109375" style="11" bestFit="1" customWidth="1"/>
    <col min="10784" max="10784" width="5.140625" style="11" bestFit="1" customWidth="1"/>
    <col min="10785" max="10790" width="7" style="11" customWidth="1"/>
    <col min="10791" max="10791" width="7.42578125" style="11" customWidth="1"/>
    <col min="10792" max="11008" width="7" style="11"/>
    <col min="11009" max="11010" width="5" style="11" customWidth="1"/>
    <col min="11011" max="11011" width="9.5703125" style="11" customWidth="1"/>
    <col min="11012" max="11012" width="27.42578125" style="11" customWidth="1"/>
    <col min="11013" max="11013" width="9.85546875" style="11" customWidth="1"/>
    <col min="11014" max="11014" width="8.85546875" style="11" customWidth="1"/>
    <col min="11015" max="11015" width="5.28515625" style="11" customWidth="1"/>
    <col min="11016" max="11016" width="4.5703125" style="11" bestFit="1" customWidth="1"/>
    <col min="11017" max="11017" width="5" style="11" customWidth="1"/>
    <col min="11018" max="11018" width="6.7109375" style="11" customWidth="1"/>
    <col min="11019" max="11019" width="6.28515625" style="11" customWidth="1"/>
    <col min="11020" max="11020" width="14.5703125" style="11" bestFit="1" customWidth="1"/>
    <col min="11021" max="11021" width="10.28515625" style="11" customWidth="1"/>
    <col min="11022" max="11022" width="14.5703125" style="11" bestFit="1" customWidth="1"/>
    <col min="11023" max="11024" width="8" style="11" bestFit="1" customWidth="1"/>
    <col min="11025" max="11025" width="10.28515625" style="11" customWidth="1"/>
    <col min="11026" max="11026" width="8" style="11" bestFit="1" customWidth="1"/>
    <col min="11027" max="11029" width="14.5703125" style="11" bestFit="1" customWidth="1"/>
    <col min="11030" max="11030" width="9.28515625" style="11" bestFit="1" customWidth="1"/>
    <col min="11031" max="11031" width="10.28515625" style="11" customWidth="1"/>
    <col min="11032" max="11032" width="8.140625" style="11" customWidth="1"/>
    <col min="11033" max="11038" width="7" style="11" customWidth="1"/>
    <col min="11039" max="11039" width="5.7109375" style="11" bestFit="1" customWidth="1"/>
    <col min="11040" max="11040" width="5.140625" style="11" bestFit="1" customWidth="1"/>
    <col min="11041" max="11046" width="7" style="11" customWidth="1"/>
    <col min="11047" max="11047" width="7.42578125" style="11" customWidth="1"/>
    <col min="11048" max="11264" width="7" style="11"/>
    <col min="11265" max="11266" width="5" style="11" customWidth="1"/>
    <col min="11267" max="11267" width="9.5703125" style="11" customWidth="1"/>
    <col min="11268" max="11268" width="27.42578125" style="11" customWidth="1"/>
    <col min="11269" max="11269" width="9.85546875" style="11" customWidth="1"/>
    <col min="11270" max="11270" width="8.85546875" style="11" customWidth="1"/>
    <col min="11271" max="11271" width="5.28515625" style="11" customWidth="1"/>
    <col min="11272" max="11272" width="4.5703125" style="11" bestFit="1" customWidth="1"/>
    <col min="11273" max="11273" width="5" style="11" customWidth="1"/>
    <col min="11274" max="11274" width="6.7109375" style="11" customWidth="1"/>
    <col min="11275" max="11275" width="6.28515625" style="11" customWidth="1"/>
    <col min="11276" max="11276" width="14.5703125" style="11" bestFit="1" customWidth="1"/>
    <col min="11277" max="11277" width="10.28515625" style="11" customWidth="1"/>
    <col min="11278" max="11278" width="14.5703125" style="11" bestFit="1" customWidth="1"/>
    <col min="11279" max="11280" width="8" style="11" bestFit="1" customWidth="1"/>
    <col min="11281" max="11281" width="10.28515625" style="11" customWidth="1"/>
    <col min="11282" max="11282" width="8" style="11" bestFit="1" customWidth="1"/>
    <col min="11283" max="11285" width="14.5703125" style="11" bestFit="1" customWidth="1"/>
    <col min="11286" max="11286" width="9.28515625" style="11" bestFit="1" customWidth="1"/>
    <col min="11287" max="11287" width="10.28515625" style="11" customWidth="1"/>
    <col min="11288" max="11288" width="8.140625" style="11" customWidth="1"/>
    <col min="11289" max="11294" width="7" style="11" customWidth="1"/>
    <col min="11295" max="11295" width="5.7109375" style="11" bestFit="1" customWidth="1"/>
    <col min="11296" max="11296" width="5.140625" style="11" bestFit="1" customWidth="1"/>
    <col min="11297" max="11302" width="7" style="11" customWidth="1"/>
    <col min="11303" max="11303" width="7.42578125" style="11" customWidth="1"/>
    <col min="11304" max="11520" width="7" style="11"/>
    <col min="11521" max="11522" width="5" style="11" customWidth="1"/>
    <col min="11523" max="11523" width="9.5703125" style="11" customWidth="1"/>
    <col min="11524" max="11524" width="27.42578125" style="11" customWidth="1"/>
    <col min="11525" max="11525" width="9.85546875" style="11" customWidth="1"/>
    <col min="11526" max="11526" width="8.85546875" style="11" customWidth="1"/>
    <col min="11527" max="11527" width="5.28515625" style="11" customWidth="1"/>
    <col min="11528" max="11528" width="4.5703125" style="11" bestFit="1" customWidth="1"/>
    <col min="11529" max="11529" width="5" style="11" customWidth="1"/>
    <col min="11530" max="11530" width="6.7109375" style="11" customWidth="1"/>
    <col min="11531" max="11531" width="6.28515625" style="11" customWidth="1"/>
    <col min="11532" max="11532" width="14.5703125" style="11" bestFit="1" customWidth="1"/>
    <col min="11533" max="11533" width="10.28515625" style="11" customWidth="1"/>
    <col min="11534" max="11534" width="14.5703125" style="11" bestFit="1" customWidth="1"/>
    <col min="11535" max="11536" width="8" style="11" bestFit="1" customWidth="1"/>
    <col min="11537" max="11537" width="10.28515625" style="11" customWidth="1"/>
    <col min="11538" max="11538" width="8" style="11" bestFit="1" customWidth="1"/>
    <col min="11539" max="11541" width="14.5703125" style="11" bestFit="1" customWidth="1"/>
    <col min="11542" max="11542" width="9.28515625" style="11" bestFit="1" customWidth="1"/>
    <col min="11543" max="11543" width="10.28515625" style="11" customWidth="1"/>
    <col min="11544" max="11544" width="8.140625" style="11" customWidth="1"/>
    <col min="11545" max="11550" width="7" style="11" customWidth="1"/>
    <col min="11551" max="11551" width="5.7109375" style="11" bestFit="1" customWidth="1"/>
    <col min="11552" max="11552" width="5.140625" style="11" bestFit="1" customWidth="1"/>
    <col min="11553" max="11558" width="7" style="11" customWidth="1"/>
    <col min="11559" max="11559" width="7.42578125" style="11" customWidth="1"/>
    <col min="11560" max="11776" width="7" style="11"/>
    <col min="11777" max="11778" width="5" style="11" customWidth="1"/>
    <col min="11779" max="11779" width="9.5703125" style="11" customWidth="1"/>
    <col min="11780" max="11780" width="27.42578125" style="11" customWidth="1"/>
    <col min="11781" max="11781" width="9.85546875" style="11" customWidth="1"/>
    <col min="11782" max="11782" width="8.85546875" style="11" customWidth="1"/>
    <col min="11783" max="11783" width="5.28515625" style="11" customWidth="1"/>
    <col min="11784" max="11784" width="4.5703125" style="11" bestFit="1" customWidth="1"/>
    <col min="11785" max="11785" width="5" style="11" customWidth="1"/>
    <col min="11786" max="11786" width="6.7109375" style="11" customWidth="1"/>
    <col min="11787" max="11787" width="6.28515625" style="11" customWidth="1"/>
    <col min="11788" max="11788" width="14.5703125" style="11" bestFit="1" customWidth="1"/>
    <col min="11789" max="11789" width="10.28515625" style="11" customWidth="1"/>
    <col min="11790" max="11790" width="14.5703125" style="11" bestFit="1" customWidth="1"/>
    <col min="11791" max="11792" width="8" style="11" bestFit="1" customWidth="1"/>
    <col min="11793" max="11793" width="10.28515625" style="11" customWidth="1"/>
    <col min="11794" max="11794" width="8" style="11" bestFit="1" customWidth="1"/>
    <col min="11795" max="11797" width="14.5703125" style="11" bestFit="1" customWidth="1"/>
    <col min="11798" max="11798" width="9.28515625" style="11" bestFit="1" customWidth="1"/>
    <col min="11799" max="11799" width="10.28515625" style="11" customWidth="1"/>
    <col min="11800" max="11800" width="8.140625" style="11" customWidth="1"/>
    <col min="11801" max="11806" width="7" style="11" customWidth="1"/>
    <col min="11807" max="11807" width="5.7109375" style="11" bestFit="1" customWidth="1"/>
    <col min="11808" max="11808" width="5.140625" style="11" bestFit="1" customWidth="1"/>
    <col min="11809" max="11814" width="7" style="11" customWidth="1"/>
    <col min="11815" max="11815" width="7.42578125" style="11" customWidth="1"/>
    <col min="11816" max="12032" width="7" style="11"/>
    <col min="12033" max="12034" width="5" style="11" customWidth="1"/>
    <col min="12035" max="12035" width="9.5703125" style="11" customWidth="1"/>
    <col min="12036" max="12036" width="27.42578125" style="11" customWidth="1"/>
    <col min="12037" max="12037" width="9.85546875" style="11" customWidth="1"/>
    <col min="12038" max="12038" width="8.85546875" style="11" customWidth="1"/>
    <col min="12039" max="12039" width="5.28515625" style="11" customWidth="1"/>
    <col min="12040" max="12040" width="4.5703125" style="11" bestFit="1" customWidth="1"/>
    <col min="12041" max="12041" width="5" style="11" customWidth="1"/>
    <col min="12042" max="12042" width="6.7109375" style="11" customWidth="1"/>
    <col min="12043" max="12043" width="6.28515625" style="11" customWidth="1"/>
    <col min="12044" max="12044" width="14.5703125" style="11" bestFit="1" customWidth="1"/>
    <col min="12045" max="12045" width="10.28515625" style="11" customWidth="1"/>
    <col min="12046" max="12046" width="14.5703125" style="11" bestFit="1" customWidth="1"/>
    <col min="12047" max="12048" width="8" style="11" bestFit="1" customWidth="1"/>
    <col min="12049" max="12049" width="10.28515625" style="11" customWidth="1"/>
    <col min="12050" max="12050" width="8" style="11" bestFit="1" customWidth="1"/>
    <col min="12051" max="12053" width="14.5703125" style="11" bestFit="1" customWidth="1"/>
    <col min="12054" max="12054" width="9.28515625" style="11" bestFit="1" customWidth="1"/>
    <col min="12055" max="12055" width="10.28515625" style="11" customWidth="1"/>
    <col min="12056" max="12056" width="8.140625" style="11" customWidth="1"/>
    <col min="12057" max="12062" width="7" style="11" customWidth="1"/>
    <col min="12063" max="12063" width="5.7109375" style="11" bestFit="1" customWidth="1"/>
    <col min="12064" max="12064" width="5.140625" style="11" bestFit="1" customWidth="1"/>
    <col min="12065" max="12070" width="7" style="11" customWidth="1"/>
    <col min="12071" max="12071" width="7.42578125" style="11" customWidth="1"/>
    <col min="12072" max="12288" width="7" style="11"/>
    <col min="12289" max="12290" width="5" style="11" customWidth="1"/>
    <col min="12291" max="12291" width="9.5703125" style="11" customWidth="1"/>
    <col min="12292" max="12292" width="27.42578125" style="11" customWidth="1"/>
    <col min="12293" max="12293" width="9.85546875" style="11" customWidth="1"/>
    <col min="12294" max="12294" width="8.85546875" style="11" customWidth="1"/>
    <col min="12295" max="12295" width="5.28515625" style="11" customWidth="1"/>
    <col min="12296" max="12296" width="4.5703125" style="11" bestFit="1" customWidth="1"/>
    <col min="12297" max="12297" width="5" style="11" customWidth="1"/>
    <col min="12298" max="12298" width="6.7109375" style="11" customWidth="1"/>
    <col min="12299" max="12299" width="6.28515625" style="11" customWidth="1"/>
    <col min="12300" max="12300" width="14.5703125" style="11" bestFit="1" customWidth="1"/>
    <col min="12301" max="12301" width="10.28515625" style="11" customWidth="1"/>
    <col min="12302" max="12302" width="14.5703125" style="11" bestFit="1" customWidth="1"/>
    <col min="12303" max="12304" width="8" style="11" bestFit="1" customWidth="1"/>
    <col min="12305" max="12305" width="10.28515625" style="11" customWidth="1"/>
    <col min="12306" max="12306" width="8" style="11" bestFit="1" customWidth="1"/>
    <col min="12307" max="12309" width="14.5703125" style="11" bestFit="1" customWidth="1"/>
    <col min="12310" max="12310" width="9.28515625" style="11" bestFit="1" customWidth="1"/>
    <col min="12311" max="12311" width="10.28515625" style="11" customWidth="1"/>
    <col min="12312" max="12312" width="8.140625" style="11" customWidth="1"/>
    <col min="12313" max="12318" width="7" style="11" customWidth="1"/>
    <col min="12319" max="12319" width="5.7109375" style="11" bestFit="1" customWidth="1"/>
    <col min="12320" max="12320" width="5.140625" style="11" bestFit="1" customWidth="1"/>
    <col min="12321" max="12326" width="7" style="11" customWidth="1"/>
    <col min="12327" max="12327" width="7.42578125" style="11" customWidth="1"/>
    <col min="12328" max="12544" width="7" style="11"/>
    <col min="12545" max="12546" width="5" style="11" customWidth="1"/>
    <col min="12547" max="12547" width="9.5703125" style="11" customWidth="1"/>
    <col min="12548" max="12548" width="27.42578125" style="11" customWidth="1"/>
    <col min="12549" max="12549" width="9.85546875" style="11" customWidth="1"/>
    <col min="12550" max="12550" width="8.85546875" style="11" customWidth="1"/>
    <col min="12551" max="12551" width="5.28515625" style="11" customWidth="1"/>
    <col min="12552" max="12552" width="4.5703125" style="11" bestFit="1" customWidth="1"/>
    <col min="12553" max="12553" width="5" style="11" customWidth="1"/>
    <col min="12554" max="12554" width="6.7109375" style="11" customWidth="1"/>
    <col min="12555" max="12555" width="6.28515625" style="11" customWidth="1"/>
    <col min="12556" max="12556" width="14.5703125" style="11" bestFit="1" customWidth="1"/>
    <col min="12557" max="12557" width="10.28515625" style="11" customWidth="1"/>
    <col min="12558" max="12558" width="14.5703125" style="11" bestFit="1" customWidth="1"/>
    <col min="12559" max="12560" width="8" style="11" bestFit="1" customWidth="1"/>
    <col min="12561" max="12561" width="10.28515625" style="11" customWidth="1"/>
    <col min="12562" max="12562" width="8" style="11" bestFit="1" customWidth="1"/>
    <col min="12563" max="12565" width="14.5703125" style="11" bestFit="1" customWidth="1"/>
    <col min="12566" max="12566" width="9.28515625" style="11" bestFit="1" customWidth="1"/>
    <col min="12567" max="12567" width="10.28515625" style="11" customWidth="1"/>
    <col min="12568" max="12568" width="8.140625" style="11" customWidth="1"/>
    <col min="12569" max="12574" width="7" style="11" customWidth="1"/>
    <col min="12575" max="12575" width="5.7109375" style="11" bestFit="1" customWidth="1"/>
    <col min="12576" max="12576" width="5.140625" style="11" bestFit="1" customWidth="1"/>
    <col min="12577" max="12582" width="7" style="11" customWidth="1"/>
    <col min="12583" max="12583" width="7.42578125" style="11" customWidth="1"/>
    <col min="12584" max="12800" width="7" style="11"/>
    <col min="12801" max="12802" width="5" style="11" customWidth="1"/>
    <col min="12803" max="12803" width="9.5703125" style="11" customWidth="1"/>
    <col min="12804" max="12804" width="27.42578125" style="11" customWidth="1"/>
    <col min="12805" max="12805" width="9.85546875" style="11" customWidth="1"/>
    <col min="12806" max="12806" width="8.85546875" style="11" customWidth="1"/>
    <col min="12807" max="12807" width="5.28515625" style="11" customWidth="1"/>
    <col min="12808" max="12808" width="4.5703125" style="11" bestFit="1" customWidth="1"/>
    <col min="12809" max="12809" width="5" style="11" customWidth="1"/>
    <col min="12810" max="12810" width="6.7109375" style="11" customWidth="1"/>
    <col min="12811" max="12811" width="6.28515625" style="11" customWidth="1"/>
    <col min="12812" max="12812" width="14.5703125" style="11" bestFit="1" customWidth="1"/>
    <col min="12813" max="12813" width="10.28515625" style="11" customWidth="1"/>
    <col min="12814" max="12814" width="14.5703125" style="11" bestFit="1" customWidth="1"/>
    <col min="12815" max="12816" width="8" style="11" bestFit="1" customWidth="1"/>
    <col min="12817" max="12817" width="10.28515625" style="11" customWidth="1"/>
    <col min="12818" max="12818" width="8" style="11" bestFit="1" customWidth="1"/>
    <col min="12819" max="12821" width="14.5703125" style="11" bestFit="1" customWidth="1"/>
    <col min="12822" max="12822" width="9.28515625" style="11" bestFit="1" customWidth="1"/>
    <col min="12823" max="12823" width="10.28515625" style="11" customWidth="1"/>
    <col min="12824" max="12824" width="8.140625" style="11" customWidth="1"/>
    <col min="12825" max="12830" width="7" style="11" customWidth="1"/>
    <col min="12831" max="12831" width="5.7109375" style="11" bestFit="1" customWidth="1"/>
    <col min="12832" max="12832" width="5.140625" style="11" bestFit="1" customWidth="1"/>
    <col min="12833" max="12838" width="7" style="11" customWidth="1"/>
    <col min="12839" max="12839" width="7.42578125" style="11" customWidth="1"/>
    <col min="12840" max="13056" width="7" style="11"/>
    <col min="13057" max="13058" width="5" style="11" customWidth="1"/>
    <col min="13059" max="13059" width="9.5703125" style="11" customWidth="1"/>
    <col min="13060" max="13060" width="27.42578125" style="11" customWidth="1"/>
    <col min="13061" max="13061" width="9.85546875" style="11" customWidth="1"/>
    <col min="13062" max="13062" width="8.85546875" style="11" customWidth="1"/>
    <col min="13063" max="13063" width="5.28515625" style="11" customWidth="1"/>
    <col min="13064" max="13064" width="4.5703125" style="11" bestFit="1" customWidth="1"/>
    <col min="13065" max="13065" width="5" style="11" customWidth="1"/>
    <col min="13066" max="13066" width="6.7109375" style="11" customWidth="1"/>
    <col min="13067" max="13067" width="6.28515625" style="11" customWidth="1"/>
    <col min="13068" max="13068" width="14.5703125" style="11" bestFit="1" customWidth="1"/>
    <col min="13069" max="13069" width="10.28515625" style="11" customWidth="1"/>
    <col min="13070" max="13070" width="14.5703125" style="11" bestFit="1" customWidth="1"/>
    <col min="13071" max="13072" width="8" style="11" bestFit="1" customWidth="1"/>
    <col min="13073" max="13073" width="10.28515625" style="11" customWidth="1"/>
    <col min="13074" max="13074" width="8" style="11" bestFit="1" customWidth="1"/>
    <col min="13075" max="13077" width="14.5703125" style="11" bestFit="1" customWidth="1"/>
    <col min="13078" max="13078" width="9.28515625" style="11" bestFit="1" customWidth="1"/>
    <col min="13079" max="13079" width="10.28515625" style="11" customWidth="1"/>
    <col min="13080" max="13080" width="8.140625" style="11" customWidth="1"/>
    <col min="13081" max="13086" width="7" style="11" customWidth="1"/>
    <col min="13087" max="13087" width="5.7109375" style="11" bestFit="1" customWidth="1"/>
    <col min="13088" max="13088" width="5.140625" style="11" bestFit="1" customWidth="1"/>
    <col min="13089" max="13094" width="7" style="11" customWidth="1"/>
    <col min="13095" max="13095" width="7.42578125" style="11" customWidth="1"/>
    <col min="13096" max="13312" width="7" style="11"/>
    <col min="13313" max="13314" width="5" style="11" customWidth="1"/>
    <col min="13315" max="13315" width="9.5703125" style="11" customWidth="1"/>
    <col min="13316" max="13316" width="27.42578125" style="11" customWidth="1"/>
    <col min="13317" max="13317" width="9.85546875" style="11" customWidth="1"/>
    <col min="13318" max="13318" width="8.85546875" style="11" customWidth="1"/>
    <col min="13319" max="13319" width="5.28515625" style="11" customWidth="1"/>
    <col min="13320" max="13320" width="4.5703125" style="11" bestFit="1" customWidth="1"/>
    <col min="13321" max="13321" width="5" style="11" customWidth="1"/>
    <col min="13322" max="13322" width="6.7109375" style="11" customWidth="1"/>
    <col min="13323" max="13323" width="6.28515625" style="11" customWidth="1"/>
    <col min="13324" max="13324" width="14.5703125" style="11" bestFit="1" customWidth="1"/>
    <col min="13325" max="13325" width="10.28515625" style="11" customWidth="1"/>
    <col min="13326" max="13326" width="14.5703125" style="11" bestFit="1" customWidth="1"/>
    <col min="13327" max="13328" width="8" style="11" bestFit="1" customWidth="1"/>
    <col min="13329" max="13329" width="10.28515625" style="11" customWidth="1"/>
    <col min="13330" max="13330" width="8" style="11" bestFit="1" customWidth="1"/>
    <col min="13331" max="13333" width="14.5703125" style="11" bestFit="1" customWidth="1"/>
    <col min="13334" max="13334" width="9.28515625" style="11" bestFit="1" customWidth="1"/>
    <col min="13335" max="13335" width="10.28515625" style="11" customWidth="1"/>
    <col min="13336" max="13336" width="8.140625" style="11" customWidth="1"/>
    <col min="13337" max="13342" width="7" style="11" customWidth="1"/>
    <col min="13343" max="13343" width="5.7109375" style="11" bestFit="1" customWidth="1"/>
    <col min="13344" max="13344" width="5.140625" style="11" bestFit="1" customWidth="1"/>
    <col min="13345" max="13350" width="7" style="11" customWidth="1"/>
    <col min="13351" max="13351" width="7.42578125" style="11" customWidth="1"/>
    <col min="13352" max="13568" width="7" style="11"/>
    <col min="13569" max="13570" width="5" style="11" customWidth="1"/>
    <col min="13571" max="13571" width="9.5703125" style="11" customWidth="1"/>
    <col min="13572" max="13572" width="27.42578125" style="11" customWidth="1"/>
    <col min="13573" max="13573" width="9.85546875" style="11" customWidth="1"/>
    <col min="13574" max="13574" width="8.85546875" style="11" customWidth="1"/>
    <col min="13575" max="13575" width="5.28515625" style="11" customWidth="1"/>
    <col min="13576" max="13576" width="4.5703125" style="11" bestFit="1" customWidth="1"/>
    <col min="13577" max="13577" width="5" style="11" customWidth="1"/>
    <col min="13578" max="13578" width="6.7109375" style="11" customWidth="1"/>
    <col min="13579" max="13579" width="6.28515625" style="11" customWidth="1"/>
    <col min="13580" max="13580" width="14.5703125" style="11" bestFit="1" customWidth="1"/>
    <col min="13581" max="13581" width="10.28515625" style="11" customWidth="1"/>
    <col min="13582" max="13582" width="14.5703125" style="11" bestFit="1" customWidth="1"/>
    <col min="13583" max="13584" width="8" style="11" bestFit="1" customWidth="1"/>
    <col min="13585" max="13585" width="10.28515625" style="11" customWidth="1"/>
    <col min="13586" max="13586" width="8" style="11" bestFit="1" customWidth="1"/>
    <col min="13587" max="13589" width="14.5703125" style="11" bestFit="1" customWidth="1"/>
    <col min="13590" max="13590" width="9.28515625" style="11" bestFit="1" customWidth="1"/>
    <col min="13591" max="13591" width="10.28515625" style="11" customWidth="1"/>
    <col min="13592" max="13592" width="8.140625" style="11" customWidth="1"/>
    <col min="13593" max="13598" width="7" style="11" customWidth="1"/>
    <col min="13599" max="13599" width="5.7109375" style="11" bestFit="1" customWidth="1"/>
    <col min="13600" max="13600" width="5.140625" style="11" bestFit="1" customWidth="1"/>
    <col min="13601" max="13606" width="7" style="11" customWidth="1"/>
    <col min="13607" max="13607" width="7.42578125" style="11" customWidth="1"/>
    <col min="13608" max="13824" width="7" style="11"/>
    <col min="13825" max="13826" width="5" style="11" customWidth="1"/>
    <col min="13827" max="13827" width="9.5703125" style="11" customWidth="1"/>
    <col min="13828" max="13828" width="27.42578125" style="11" customWidth="1"/>
    <col min="13829" max="13829" width="9.85546875" style="11" customWidth="1"/>
    <col min="13830" max="13830" width="8.85546875" style="11" customWidth="1"/>
    <col min="13831" max="13831" width="5.28515625" style="11" customWidth="1"/>
    <col min="13832" max="13832" width="4.5703125" style="11" bestFit="1" customWidth="1"/>
    <col min="13833" max="13833" width="5" style="11" customWidth="1"/>
    <col min="13834" max="13834" width="6.7109375" style="11" customWidth="1"/>
    <col min="13835" max="13835" width="6.28515625" style="11" customWidth="1"/>
    <col min="13836" max="13836" width="14.5703125" style="11" bestFit="1" customWidth="1"/>
    <col min="13837" max="13837" width="10.28515625" style="11" customWidth="1"/>
    <col min="13838" max="13838" width="14.5703125" style="11" bestFit="1" customWidth="1"/>
    <col min="13839" max="13840" width="8" style="11" bestFit="1" customWidth="1"/>
    <col min="13841" max="13841" width="10.28515625" style="11" customWidth="1"/>
    <col min="13842" max="13842" width="8" style="11" bestFit="1" customWidth="1"/>
    <col min="13843" max="13845" width="14.5703125" style="11" bestFit="1" customWidth="1"/>
    <col min="13846" max="13846" width="9.28515625" style="11" bestFit="1" customWidth="1"/>
    <col min="13847" max="13847" width="10.28515625" style="11" customWidth="1"/>
    <col min="13848" max="13848" width="8.140625" style="11" customWidth="1"/>
    <col min="13849" max="13854" width="7" style="11" customWidth="1"/>
    <col min="13855" max="13855" width="5.7109375" style="11" bestFit="1" customWidth="1"/>
    <col min="13856" max="13856" width="5.140625" style="11" bestFit="1" customWidth="1"/>
    <col min="13857" max="13862" width="7" style="11" customWidth="1"/>
    <col min="13863" max="13863" width="7.42578125" style="11" customWidth="1"/>
    <col min="13864" max="14080" width="7" style="11"/>
    <col min="14081" max="14082" width="5" style="11" customWidth="1"/>
    <col min="14083" max="14083" width="9.5703125" style="11" customWidth="1"/>
    <col min="14084" max="14084" width="27.42578125" style="11" customWidth="1"/>
    <col min="14085" max="14085" width="9.85546875" style="11" customWidth="1"/>
    <col min="14086" max="14086" width="8.85546875" style="11" customWidth="1"/>
    <col min="14087" max="14087" width="5.28515625" style="11" customWidth="1"/>
    <col min="14088" max="14088" width="4.5703125" style="11" bestFit="1" customWidth="1"/>
    <col min="14089" max="14089" width="5" style="11" customWidth="1"/>
    <col min="14090" max="14090" width="6.7109375" style="11" customWidth="1"/>
    <col min="14091" max="14091" width="6.28515625" style="11" customWidth="1"/>
    <col min="14092" max="14092" width="14.5703125" style="11" bestFit="1" customWidth="1"/>
    <col min="14093" max="14093" width="10.28515625" style="11" customWidth="1"/>
    <col min="14094" max="14094" width="14.5703125" style="11" bestFit="1" customWidth="1"/>
    <col min="14095" max="14096" width="8" style="11" bestFit="1" customWidth="1"/>
    <col min="14097" max="14097" width="10.28515625" style="11" customWidth="1"/>
    <col min="14098" max="14098" width="8" style="11" bestFit="1" customWidth="1"/>
    <col min="14099" max="14101" width="14.5703125" style="11" bestFit="1" customWidth="1"/>
    <col min="14102" max="14102" width="9.28515625" style="11" bestFit="1" customWidth="1"/>
    <col min="14103" max="14103" width="10.28515625" style="11" customWidth="1"/>
    <col min="14104" max="14104" width="8.140625" style="11" customWidth="1"/>
    <col min="14105" max="14110" width="7" style="11" customWidth="1"/>
    <col min="14111" max="14111" width="5.7109375" style="11" bestFit="1" customWidth="1"/>
    <col min="14112" max="14112" width="5.140625" style="11" bestFit="1" customWidth="1"/>
    <col min="14113" max="14118" width="7" style="11" customWidth="1"/>
    <col min="14119" max="14119" width="7.42578125" style="11" customWidth="1"/>
    <col min="14120" max="14336" width="7" style="11"/>
    <col min="14337" max="14338" width="5" style="11" customWidth="1"/>
    <col min="14339" max="14339" width="9.5703125" style="11" customWidth="1"/>
    <col min="14340" max="14340" width="27.42578125" style="11" customWidth="1"/>
    <col min="14341" max="14341" width="9.85546875" style="11" customWidth="1"/>
    <col min="14342" max="14342" width="8.85546875" style="11" customWidth="1"/>
    <col min="14343" max="14343" width="5.28515625" style="11" customWidth="1"/>
    <col min="14344" max="14344" width="4.5703125" style="11" bestFit="1" customWidth="1"/>
    <col min="14345" max="14345" width="5" style="11" customWidth="1"/>
    <col min="14346" max="14346" width="6.7109375" style="11" customWidth="1"/>
    <col min="14347" max="14347" width="6.28515625" style="11" customWidth="1"/>
    <col min="14348" max="14348" width="14.5703125" style="11" bestFit="1" customWidth="1"/>
    <col min="14349" max="14349" width="10.28515625" style="11" customWidth="1"/>
    <col min="14350" max="14350" width="14.5703125" style="11" bestFit="1" customWidth="1"/>
    <col min="14351" max="14352" width="8" style="11" bestFit="1" customWidth="1"/>
    <col min="14353" max="14353" width="10.28515625" style="11" customWidth="1"/>
    <col min="14354" max="14354" width="8" style="11" bestFit="1" customWidth="1"/>
    <col min="14355" max="14357" width="14.5703125" style="11" bestFit="1" customWidth="1"/>
    <col min="14358" max="14358" width="9.28515625" style="11" bestFit="1" customWidth="1"/>
    <col min="14359" max="14359" width="10.28515625" style="11" customWidth="1"/>
    <col min="14360" max="14360" width="8.140625" style="11" customWidth="1"/>
    <col min="14361" max="14366" width="7" style="11" customWidth="1"/>
    <col min="14367" max="14367" width="5.7109375" style="11" bestFit="1" customWidth="1"/>
    <col min="14368" max="14368" width="5.140625" style="11" bestFit="1" customWidth="1"/>
    <col min="14369" max="14374" width="7" style="11" customWidth="1"/>
    <col min="14375" max="14375" width="7.42578125" style="11" customWidth="1"/>
    <col min="14376" max="14592" width="7" style="11"/>
    <col min="14593" max="14594" width="5" style="11" customWidth="1"/>
    <col min="14595" max="14595" width="9.5703125" style="11" customWidth="1"/>
    <col min="14596" max="14596" width="27.42578125" style="11" customWidth="1"/>
    <col min="14597" max="14597" width="9.85546875" style="11" customWidth="1"/>
    <col min="14598" max="14598" width="8.85546875" style="11" customWidth="1"/>
    <col min="14599" max="14599" width="5.28515625" style="11" customWidth="1"/>
    <col min="14600" max="14600" width="4.5703125" style="11" bestFit="1" customWidth="1"/>
    <col min="14601" max="14601" width="5" style="11" customWidth="1"/>
    <col min="14602" max="14602" width="6.7109375" style="11" customWidth="1"/>
    <col min="14603" max="14603" width="6.28515625" style="11" customWidth="1"/>
    <col min="14604" max="14604" width="14.5703125" style="11" bestFit="1" customWidth="1"/>
    <col min="14605" max="14605" width="10.28515625" style="11" customWidth="1"/>
    <col min="14606" max="14606" width="14.5703125" style="11" bestFit="1" customWidth="1"/>
    <col min="14607" max="14608" width="8" style="11" bestFit="1" customWidth="1"/>
    <col min="14609" max="14609" width="10.28515625" style="11" customWidth="1"/>
    <col min="14610" max="14610" width="8" style="11" bestFit="1" customWidth="1"/>
    <col min="14611" max="14613" width="14.5703125" style="11" bestFit="1" customWidth="1"/>
    <col min="14614" max="14614" width="9.28515625" style="11" bestFit="1" customWidth="1"/>
    <col min="14615" max="14615" width="10.28515625" style="11" customWidth="1"/>
    <col min="14616" max="14616" width="8.140625" style="11" customWidth="1"/>
    <col min="14617" max="14622" width="7" style="11" customWidth="1"/>
    <col min="14623" max="14623" width="5.7109375" style="11" bestFit="1" customWidth="1"/>
    <col min="14624" max="14624" width="5.140625" style="11" bestFit="1" customWidth="1"/>
    <col min="14625" max="14630" width="7" style="11" customWidth="1"/>
    <col min="14631" max="14631" width="7.42578125" style="11" customWidth="1"/>
    <col min="14632" max="14848" width="7" style="11"/>
    <col min="14849" max="14850" width="5" style="11" customWidth="1"/>
    <col min="14851" max="14851" width="9.5703125" style="11" customWidth="1"/>
    <col min="14852" max="14852" width="27.42578125" style="11" customWidth="1"/>
    <col min="14853" max="14853" width="9.85546875" style="11" customWidth="1"/>
    <col min="14854" max="14854" width="8.85546875" style="11" customWidth="1"/>
    <col min="14855" max="14855" width="5.28515625" style="11" customWidth="1"/>
    <col min="14856" max="14856" width="4.5703125" style="11" bestFit="1" customWidth="1"/>
    <col min="14857" max="14857" width="5" style="11" customWidth="1"/>
    <col min="14858" max="14858" width="6.7109375" style="11" customWidth="1"/>
    <col min="14859" max="14859" width="6.28515625" style="11" customWidth="1"/>
    <col min="14860" max="14860" width="14.5703125" style="11" bestFit="1" customWidth="1"/>
    <col min="14861" max="14861" width="10.28515625" style="11" customWidth="1"/>
    <col min="14862" max="14862" width="14.5703125" style="11" bestFit="1" customWidth="1"/>
    <col min="14863" max="14864" width="8" style="11" bestFit="1" customWidth="1"/>
    <col min="14865" max="14865" width="10.28515625" style="11" customWidth="1"/>
    <col min="14866" max="14866" width="8" style="11" bestFit="1" customWidth="1"/>
    <col min="14867" max="14869" width="14.5703125" style="11" bestFit="1" customWidth="1"/>
    <col min="14870" max="14870" width="9.28515625" style="11" bestFit="1" customWidth="1"/>
    <col min="14871" max="14871" width="10.28515625" style="11" customWidth="1"/>
    <col min="14872" max="14872" width="8.140625" style="11" customWidth="1"/>
    <col min="14873" max="14878" width="7" style="11" customWidth="1"/>
    <col min="14879" max="14879" width="5.7109375" style="11" bestFit="1" customWidth="1"/>
    <col min="14880" max="14880" width="5.140625" style="11" bestFit="1" customWidth="1"/>
    <col min="14881" max="14886" width="7" style="11" customWidth="1"/>
    <col min="14887" max="14887" width="7.42578125" style="11" customWidth="1"/>
    <col min="14888" max="15104" width="7" style="11"/>
    <col min="15105" max="15106" width="5" style="11" customWidth="1"/>
    <col min="15107" max="15107" width="9.5703125" style="11" customWidth="1"/>
    <col min="15108" max="15108" width="27.42578125" style="11" customWidth="1"/>
    <col min="15109" max="15109" width="9.85546875" style="11" customWidth="1"/>
    <col min="15110" max="15110" width="8.85546875" style="11" customWidth="1"/>
    <col min="15111" max="15111" width="5.28515625" style="11" customWidth="1"/>
    <col min="15112" max="15112" width="4.5703125" style="11" bestFit="1" customWidth="1"/>
    <col min="15113" max="15113" width="5" style="11" customWidth="1"/>
    <col min="15114" max="15114" width="6.7109375" style="11" customWidth="1"/>
    <col min="15115" max="15115" width="6.28515625" style="11" customWidth="1"/>
    <col min="15116" max="15116" width="14.5703125" style="11" bestFit="1" customWidth="1"/>
    <col min="15117" max="15117" width="10.28515625" style="11" customWidth="1"/>
    <col min="15118" max="15118" width="14.5703125" style="11" bestFit="1" customWidth="1"/>
    <col min="15119" max="15120" width="8" style="11" bestFit="1" customWidth="1"/>
    <col min="15121" max="15121" width="10.28515625" style="11" customWidth="1"/>
    <col min="15122" max="15122" width="8" style="11" bestFit="1" customWidth="1"/>
    <col min="15123" max="15125" width="14.5703125" style="11" bestFit="1" customWidth="1"/>
    <col min="15126" max="15126" width="9.28515625" style="11" bestFit="1" customWidth="1"/>
    <col min="15127" max="15127" width="10.28515625" style="11" customWidth="1"/>
    <col min="15128" max="15128" width="8.140625" style="11" customWidth="1"/>
    <col min="15129" max="15134" width="7" style="11" customWidth="1"/>
    <col min="15135" max="15135" width="5.7109375" style="11" bestFit="1" customWidth="1"/>
    <col min="15136" max="15136" width="5.140625" style="11" bestFit="1" customWidth="1"/>
    <col min="15137" max="15142" width="7" style="11" customWidth="1"/>
    <col min="15143" max="15143" width="7.42578125" style="11" customWidth="1"/>
    <col min="15144" max="15360" width="7" style="11"/>
    <col min="15361" max="15362" width="5" style="11" customWidth="1"/>
    <col min="15363" max="15363" width="9.5703125" style="11" customWidth="1"/>
    <col min="15364" max="15364" width="27.42578125" style="11" customWidth="1"/>
    <col min="15365" max="15365" width="9.85546875" style="11" customWidth="1"/>
    <col min="15366" max="15366" width="8.85546875" style="11" customWidth="1"/>
    <col min="15367" max="15367" width="5.28515625" style="11" customWidth="1"/>
    <col min="15368" max="15368" width="4.5703125" style="11" bestFit="1" customWidth="1"/>
    <col min="15369" max="15369" width="5" style="11" customWidth="1"/>
    <col min="15370" max="15370" width="6.7109375" style="11" customWidth="1"/>
    <col min="15371" max="15371" width="6.28515625" style="11" customWidth="1"/>
    <col min="15372" max="15372" width="14.5703125" style="11" bestFit="1" customWidth="1"/>
    <col min="15373" max="15373" width="10.28515625" style="11" customWidth="1"/>
    <col min="15374" max="15374" width="14.5703125" style="11" bestFit="1" customWidth="1"/>
    <col min="15375" max="15376" width="8" style="11" bestFit="1" customWidth="1"/>
    <col min="15377" max="15377" width="10.28515625" style="11" customWidth="1"/>
    <col min="15378" max="15378" width="8" style="11" bestFit="1" customWidth="1"/>
    <col min="15379" max="15381" width="14.5703125" style="11" bestFit="1" customWidth="1"/>
    <col min="15382" max="15382" width="9.28515625" style="11" bestFit="1" customWidth="1"/>
    <col min="15383" max="15383" width="10.28515625" style="11" customWidth="1"/>
    <col min="15384" max="15384" width="8.140625" style="11" customWidth="1"/>
    <col min="15385" max="15390" width="7" style="11" customWidth="1"/>
    <col min="15391" max="15391" width="5.7109375" style="11" bestFit="1" customWidth="1"/>
    <col min="15392" max="15392" width="5.140625" style="11" bestFit="1" customWidth="1"/>
    <col min="15393" max="15398" width="7" style="11" customWidth="1"/>
    <col min="15399" max="15399" width="7.42578125" style="11" customWidth="1"/>
    <col min="15400" max="15616" width="7" style="11"/>
    <col min="15617" max="15618" width="5" style="11" customWidth="1"/>
    <col min="15619" max="15619" width="9.5703125" style="11" customWidth="1"/>
    <col min="15620" max="15620" width="27.42578125" style="11" customWidth="1"/>
    <col min="15621" max="15621" width="9.85546875" style="11" customWidth="1"/>
    <col min="15622" max="15622" width="8.85546875" style="11" customWidth="1"/>
    <col min="15623" max="15623" width="5.28515625" style="11" customWidth="1"/>
    <col min="15624" max="15624" width="4.5703125" style="11" bestFit="1" customWidth="1"/>
    <col min="15625" max="15625" width="5" style="11" customWidth="1"/>
    <col min="15626" max="15626" width="6.7109375" style="11" customWidth="1"/>
    <col min="15627" max="15627" width="6.28515625" style="11" customWidth="1"/>
    <col min="15628" max="15628" width="14.5703125" style="11" bestFit="1" customWidth="1"/>
    <col min="15629" max="15629" width="10.28515625" style="11" customWidth="1"/>
    <col min="15630" max="15630" width="14.5703125" style="11" bestFit="1" customWidth="1"/>
    <col min="15631" max="15632" width="8" style="11" bestFit="1" customWidth="1"/>
    <col min="15633" max="15633" width="10.28515625" style="11" customWidth="1"/>
    <col min="15634" max="15634" width="8" style="11" bestFit="1" customWidth="1"/>
    <col min="15635" max="15637" width="14.5703125" style="11" bestFit="1" customWidth="1"/>
    <col min="15638" max="15638" width="9.28515625" style="11" bestFit="1" customWidth="1"/>
    <col min="15639" max="15639" width="10.28515625" style="11" customWidth="1"/>
    <col min="15640" max="15640" width="8.140625" style="11" customWidth="1"/>
    <col min="15641" max="15646" width="7" style="11" customWidth="1"/>
    <col min="15647" max="15647" width="5.7109375" style="11" bestFit="1" customWidth="1"/>
    <col min="15648" max="15648" width="5.140625" style="11" bestFit="1" customWidth="1"/>
    <col min="15649" max="15654" width="7" style="11" customWidth="1"/>
    <col min="15655" max="15655" width="7.42578125" style="11" customWidth="1"/>
    <col min="15656" max="15872" width="7" style="11"/>
    <col min="15873" max="15874" width="5" style="11" customWidth="1"/>
    <col min="15875" max="15875" width="9.5703125" style="11" customWidth="1"/>
    <col min="15876" max="15876" width="27.42578125" style="11" customWidth="1"/>
    <col min="15877" max="15877" width="9.85546875" style="11" customWidth="1"/>
    <col min="15878" max="15878" width="8.85546875" style="11" customWidth="1"/>
    <col min="15879" max="15879" width="5.28515625" style="11" customWidth="1"/>
    <col min="15880" max="15880" width="4.5703125" style="11" bestFit="1" customWidth="1"/>
    <col min="15881" max="15881" width="5" style="11" customWidth="1"/>
    <col min="15882" max="15882" width="6.7109375" style="11" customWidth="1"/>
    <col min="15883" max="15883" width="6.28515625" style="11" customWidth="1"/>
    <col min="15884" max="15884" width="14.5703125" style="11" bestFit="1" customWidth="1"/>
    <col min="15885" max="15885" width="10.28515625" style="11" customWidth="1"/>
    <col min="15886" max="15886" width="14.5703125" style="11" bestFit="1" customWidth="1"/>
    <col min="15887" max="15888" width="8" style="11" bestFit="1" customWidth="1"/>
    <col min="15889" max="15889" width="10.28515625" style="11" customWidth="1"/>
    <col min="15890" max="15890" width="8" style="11" bestFit="1" customWidth="1"/>
    <col min="15891" max="15893" width="14.5703125" style="11" bestFit="1" customWidth="1"/>
    <col min="15894" max="15894" width="9.28515625" style="11" bestFit="1" customWidth="1"/>
    <col min="15895" max="15895" width="10.28515625" style="11" customWidth="1"/>
    <col min="15896" max="15896" width="8.140625" style="11" customWidth="1"/>
    <col min="15897" max="15902" width="7" style="11" customWidth="1"/>
    <col min="15903" max="15903" width="5.7109375" style="11" bestFit="1" customWidth="1"/>
    <col min="15904" max="15904" width="5.140625" style="11" bestFit="1" customWidth="1"/>
    <col min="15905" max="15910" width="7" style="11" customWidth="1"/>
    <col min="15911" max="15911" width="7.42578125" style="11" customWidth="1"/>
    <col min="15912" max="16128" width="7" style="11"/>
    <col min="16129" max="16130" width="5" style="11" customWidth="1"/>
    <col min="16131" max="16131" width="9.5703125" style="11" customWidth="1"/>
    <col min="16132" max="16132" width="27.42578125" style="11" customWidth="1"/>
    <col min="16133" max="16133" width="9.85546875" style="11" customWidth="1"/>
    <col min="16134" max="16134" width="8.85546875" style="11" customWidth="1"/>
    <col min="16135" max="16135" width="5.28515625" style="11" customWidth="1"/>
    <col min="16136" max="16136" width="4.5703125" style="11" bestFit="1" customWidth="1"/>
    <col min="16137" max="16137" width="5" style="11" customWidth="1"/>
    <col min="16138" max="16138" width="6.7109375" style="11" customWidth="1"/>
    <col min="16139" max="16139" width="6.28515625" style="11" customWidth="1"/>
    <col min="16140" max="16140" width="14.5703125" style="11" bestFit="1" customWidth="1"/>
    <col min="16141" max="16141" width="10.28515625" style="11" customWidth="1"/>
    <col min="16142" max="16142" width="14.5703125" style="11" bestFit="1" customWidth="1"/>
    <col min="16143" max="16144" width="8" style="11" bestFit="1" customWidth="1"/>
    <col min="16145" max="16145" width="10.28515625" style="11" customWidth="1"/>
    <col min="16146" max="16146" width="8" style="11" bestFit="1" customWidth="1"/>
    <col min="16147" max="16149" width="14.5703125" style="11" bestFit="1" customWidth="1"/>
    <col min="16150" max="16150" width="9.28515625" style="11" bestFit="1" customWidth="1"/>
    <col min="16151" max="16151" width="10.28515625" style="11" customWidth="1"/>
    <col min="16152" max="16152" width="8.140625" style="11" customWidth="1"/>
    <col min="16153" max="16158" width="7" style="11" customWidth="1"/>
    <col min="16159" max="16159" width="5.7109375" style="11" bestFit="1" customWidth="1"/>
    <col min="16160" max="16160" width="5.140625" style="11" bestFit="1" customWidth="1"/>
    <col min="16161" max="16166" width="7" style="11" customWidth="1"/>
    <col min="16167" max="16167" width="7.42578125" style="11" customWidth="1"/>
    <col min="16168" max="16384" width="7" style="11"/>
  </cols>
  <sheetData>
    <row r="1" spans="1:39" s="1" customFormat="1" ht="39.75" customHeight="1" x14ac:dyDescent="0.2">
      <c r="A1" s="510" t="s">
        <v>605</v>
      </c>
      <c r="B1" s="510" t="s">
        <v>606</v>
      </c>
      <c r="C1" s="510" t="s">
        <v>607</v>
      </c>
      <c r="D1" s="512" t="s">
        <v>3</v>
      </c>
      <c r="E1" s="510" t="s">
        <v>608</v>
      </c>
      <c r="F1" s="510" t="s">
        <v>609</v>
      </c>
      <c r="G1" s="513" t="s">
        <v>610</v>
      </c>
      <c r="H1" s="515" t="s">
        <v>611</v>
      </c>
      <c r="I1" s="517" t="s">
        <v>612</v>
      </c>
      <c r="J1" s="508" t="s">
        <v>613</v>
      </c>
      <c r="K1" s="509"/>
      <c r="L1" s="519"/>
      <c r="M1" s="508" t="s">
        <v>614</v>
      </c>
      <c r="N1" s="509"/>
      <c r="O1" s="508" t="s">
        <v>615</v>
      </c>
      <c r="P1" s="509"/>
      <c r="Q1" s="508" t="s">
        <v>616</v>
      </c>
      <c r="R1" s="509"/>
      <c r="S1" s="522"/>
      <c r="T1" s="523" t="s">
        <v>617</v>
      </c>
      <c r="U1" s="523" t="s">
        <v>618</v>
      </c>
      <c r="V1" s="523" t="s">
        <v>619</v>
      </c>
      <c r="W1" s="523" t="s">
        <v>620</v>
      </c>
      <c r="X1" s="523" t="s">
        <v>621</v>
      </c>
      <c r="Y1" s="520" t="s">
        <v>622</v>
      </c>
      <c r="Z1" s="520" t="s">
        <v>623</v>
      </c>
      <c r="AA1" s="520" t="s">
        <v>624</v>
      </c>
      <c r="AB1" s="520" t="s">
        <v>625</v>
      </c>
      <c r="AC1" s="520" t="s">
        <v>626</v>
      </c>
      <c r="AD1" s="520" t="s">
        <v>627</v>
      </c>
      <c r="AE1" s="523" t="s">
        <v>628</v>
      </c>
      <c r="AF1" s="510" t="s">
        <v>629</v>
      </c>
      <c r="AG1" s="312" t="s">
        <v>630</v>
      </c>
      <c r="AH1" s="508" t="s">
        <v>631</v>
      </c>
      <c r="AI1" s="509" t="s">
        <v>632</v>
      </c>
      <c r="AJ1" s="524" t="s">
        <v>633</v>
      </c>
      <c r="AK1" s="525"/>
      <c r="AL1" s="526"/>
      <c r="AM1" s="527" t="s">
        <v>634</v>
      </c>
    </row>
    <row r="2" spans="1:39" s="2" customFormat="1" ht="24.75" customHeight="1" x14ac:dyDescent="0.2">
      <c r="A2" s="511"/>
      <c r="B2" s="511"/>
      <c r="C2" s="511"/>
      <c r="D2" s="512"/>
      <c r="E2" s="511" t="s">
        <v>635</v>
      </c>
      <c r="F2" s="511"/>
      <c r="G2" s="514"/>
      <c r="H2" s="516"/>
      <c r="I2" s="518"/>
      <c r="J2" s="313" t="s">
        <v>636</v>
      </c>
      <c r="K2" s="313" t="s">
        <v>637</v>
      </c>
      <c r="L2" s="313" t="s">
        <v>638</v>
      </c>
      <c r="M2" s="313" t="s">
        <v>636</v>
      </c>
      <c r="N2" s="313" t="s">
        <v>637</v>
      </c>
      <c r="O2" s="313" t="s">
        <v>636</v>
      </c>
      <c r="P2" s="313" t="s">
        <v>637</v>
      </c>
      <c r="Q2" s="313" t="s">
        <v>639</v>
      </c>
      <c r="R2" s="313" t="s">
        <v>640</v>
      </c>
      <c r="S2" s="313" t="s">
        <v>638</v>
      </c>
      <c r="T2" s="523"/>
      <c r="U2" s="523"/>
      <c r="V2" s="523"/>
      <c r="W2" s="523"/>
      <c r="X2" s="523"/>
      <c r="Y2" s="521"/>
      <c r="Z2" s="521"/>
      <c r="AA2" s="521"/>
      <c r="AB2" s="521"/>
      <c r="AC2" s="521"/>
      <c r="AD2" s="521"/>
      <c r="AE2" s="523"/>
      <c r="AF2" s="511"/>
      <c r="AG2" s="313" t="s">
        <v>636</v>
      </c>
      <c r="AH2" s="313" t="s">
        <v>636</v>
      </c>
      <c r="AI2" s="313" t="s">
        <v>637</v>
      </c>
      <c r="AJ2" s="314" t="s">
        <v>641</v>
      </c>
      <c r="AK2" s="314" t="s">
        <v>642</v>
      </c>
      <c r="AL2" s="314" t="s">
        <v>643</v>
      </c>
      <c r="AM2" s="527"/>
    </row>
    <row r="3" spans="1:39" s="2" customFormat="1" ht="12.75" customHeight="1" x14ac:dyDescent="0.2">
      <c r="A3" s="344"/>
      <c r="B3" s="344"/>
      <c r="C3" s="344"/>
      <c r="D3" s="345"/>
      <c r="E3" s="344"/>
      <c r="F3" s="344"/>
      <c r="G3" s="346"/>
      <c r="H3" s="347"/>
      <c r="I3" s="348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9">
        <v>0</v>
      </c>
      <c r="Y3" s="350"/>
      <c r="Z3" s="350"/>
      <c r="AA3" s="350"/>
      <c r="AB3" s="350"/>
      <c r="AC3" s="350"/>
      <c r="AD3" s="350"/>
      <c r="AE3" s="344"/>
      <c r="AF3" s="344"/>
      <c r="AG3" s="344"/>
      <c r="AH3" s="344"/>
      <c r="AI3" s="344"/>
      <c r="AJ3" s="344"/>
      <c r="AK3" s="344"/>
      <c r="AL3" s="344"/>
      <c r="AM3" s="344"/>
    </row>
    <row r="4" spans="1:39" s="344" customFormat="1" ht="13.15" customHeight="1" x14ac:dyDescent="0.25">
      <c r="A4" s="351">
        <v>1111</v>
      </c>
      <c r="B4" s="352"/>
      <c r="C4" s="352"/>
      <c r="D4" s="353" t="s">
        <v>834</v>
      </c>
      <c r="E4" s="354"/>
      <c r="F4" s="354"/>
      <c r="G4" s="3"/>
      <c r="H4" s="4"/>
      <c r="I4" s="355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6"/>
      <c r="Z4" s="356"/>
      <c r="AA4" s="356"/>
      <c r="AB4" s="356"/>
      <c r="AC4" s="356"/>
      <c r="AD4" s="356"/>
      <c r="AE4" s="357"/>
      <c r="AF4" s="357"/>
      <c r="AG4" s="357"/>
      <c r="AH4" s="354"/>
      <c r="AI4" s="354"/>
      <c r="AJ4" s="354"/>
      <c r="AK4" s="354"/>
      <c r="AL4" s="354"/>
      <c r="AM4" s="354"/>
    </row>
    <row r="5" spans="1:39" s="358" customFormat="1" ht="25.5" x14ac:dyDescent="0.25">
      <c r="A5" s="352">
        <v>1111</v>
      </c>
      <c r="B5" s="5">
        <v>3112</v>
      </c>
      <c r="C5" s="5"/>
      <c r="D5" s="358" t="s">
        <v>22</v>
      </c>
      <c r="F5" s="359">
        <v>50</v>
      </c>
      <c r="G5" s="360"/>
      <c r="H5" s="6">
        <v>13</v>
      </c>
      <c r="I5" s="361"/>
      <c r="J5" s="362">
        <f>ROUND(H5/Y5*AF5,2)</f>
        <v>1.34</v>
      </c>
      <c r="K5" s="362">
        <f t="shared" ref="K5:K18" si="0">ROUND(H5/Z5*AF5,2)</f>
        <v>0.39</v>
      </c>
      <c r="L5" s="362">
        <f t="shared" ref="L5:L49" si="1">J5+K5</f>
        <v>1.73</v>
      </c>
      <c r="M5" s="6">
        <f>ROUND(12*J5*(AA5+AB5),0)</f>
        <v>451591</v>
      </c>
      <c r="N5" s="6">
        <f>ROUND(12*K5*(AC5+AD5),0)</f>
        <v>81221</v>
      </c>
      <c r="O5" s="6"/>
      <c r="P5" s="6"/>
      <c r="Q5" s="6">
        <f>SUM(M5,N5)</f>
        <v>532812</v>
      </c>
      <c r="R5" s="6">
        <f>SUM(O5,P5)</f>
        <v>0</v>
      </c>
      <c r="S5" s="6">
        <f>Q5+R5</f>
        <v>532812</v>
      </c>
      <c r="T5" s="6">
        <f>ROUND(S5*34%,0)</f>
        <v>181156</v>
      </c>
      <c r="U5" s="6">
        <f>ROUND(Q5*2%,0)</f>
        <v>10656</v>
      </c>
      <c r="V5" s="6">
        <f>ROUND(H5*AE5*AF5,0)</f>
        <v>5512</v>
      </c>
      <c r="W5" s="363">
        <f>SUM(S5:V5)</f>
        <v>730136</v>
      </c>
      <c r="X5" s="363"/>
      <c r="Y5" s="360">
        <f>'MŠ př.č.2c'!$B$16</f>
        <v>9.73</v>
      </c>
      <c r="Z5" s="360">
        <f>'MŠ př.č.2c'!$C$16</f>
        <v>33.43</v>
      </c>
      <c r="AA5" s="364">
        <f>'soust.uk.JMK př.č.2'!$M$23</f>
        <v>26884</v>
      </c>
      <c r="AB5" s="364">
        <f>'soust.uk.JMK př.č.2'!$N$23</f>
        <v>1200</v>
      </c>
      <c r="AC5" s="364">
        <f>'soust.uk.JMK př.č.2'!$O$23</f>
        <v>16435</v>
      </c>
      <c r="AD5" s="364">
        <f>'soust.uk.JMK př.č.2'!$P$23</f>
        <v>920</v>
      </c>
      <c r="AE5" s="364">
        <f>'soust.uk.JMK př.č.2'!$L$11</f>
        <v>424</v>
      </c>
      <c r="AF5" s="365">
        <v>1</v>
      </c>
      <c r="AG5" s="366"/>
      <c r="AH5" s="364"/>
      <c r="AI5" s="364"/>
      <c r="AJ5" s="6">
        <f>IF(J5=0,0,ROUND(M5/J5/12,0))</f>
        <v>28084</v>
      </c>
      <c r="AK5" s="6">
        <f t="shared" ref="AJ5:AK50" si="2">IF(K5=0,0,ROUND(N5/K5/12,0))</f>
        <v>17355</v>
      </c>
      <c r="AL5" s="6">
        <f t="shared" ref="AL5:AL18" si="3">ROUND(Q5/L5/12,0)</f>
        <v>25665</v>
      </c>
      <c r="AM5" s="367">
        <f t="shared" ref="AM5:AM20" si="4">ROUND(W5/H5,0)</f>
        <v>56164</v>
      </c>
    </row>
    <row r="6" spans="1:39" s="358" customFormat="1" x14ac:dyDescent="0.25">
      <c r="A6" s="368">
        <v>1111</v>
      </c>
      <c r="B6" s="7">
        <v>3112</v>
      </c>
      <c r="C6" s="7"/>
      <c r="D6" s="369" t="s">
        <v>510</v>
      </c>
      <c r="E6" s="370" t="s">
        <v>58</v>
      </c>
      <c r="F6" s="359"/>
      <c r="G6" s="360"/>
      <c r="H6" s="6">
        <v>7</v>
      </c>
      <c r="I6" s="361"/>
      <c r="J6" s="362">
        <f t="shared" ref="J6:J18" si="5">ROUND(H6/Y6*AF6,2)</f>
        <v>0.56999999999999995</v>
      </c>
      <c r="K6" s="362">
        <f t="shared" si="0"/>
        <v>0.22</v>
      </c>
      <c r="L6" s="362">
        <f t="shared" si="1"/>
        <v>0.78999999999999992</v>
      </c>
      <c r="M6" s="6">
        <f t="shared" ref="M6:M18" si="6">ROUND(12*J6*(AA6+AB6),0)</f>
        <v>192095</v>
      </c>
      <c r="N6" s="6">
        <f t="shared" ref="N6:N24" si="7">ROUND(12*K6*(AC6+AD6),0)</f>
        <v>45817</v>
      </c>
      <c r="O6" s="6"/>
      <c r="P6" s="6"/>
      <c r="Q6" s="6">
        <f t="shared" ref="Q6:Q24" si="8">SUM(M6,N6)</f>
        <v>237912</v>
      </c>
      <c r="R6" s="6">
        <f t="shared" ref="R6:R25" si="9">SUM(O6,P6)</f>
        <v>0</v>
      </c>
      <c r="S6" s="6">
        <f t="shared" ref="S6:S49" si="10">Q6+R6</f>
        <v>237912</v>
      </c>
      <c r="T6" s="6">
        <f t="shared" ref="T6:T49" si="11">ROUND(S6*34%,0)</f>
        <v>80890</v>
      </c>
      <c r="U6" s="6">
        <f t="shared" ref="U6:U48" si="12">ROUND(Q6*2%,0)</f>
        <v>4758</v>
      </c>
      <c r="V6" s="6">
        <f t="shared" ref="V6:V20" si="13">ROUND(H6*AE6*AF6,0)</f>
        <v>2968</v>
      </c>
      <c r="W6" s="363">
        <f t="shared" ref="W6:W49" si="14">SUM(S6:V6)</f>
        <v>326528</v>
      </c>
      <c r="X6" s="363"/>
      <c r="Y6" s="360">
        <f>'soust.uk.JMK př.č.2'!$G$365</f>
        <v>12.36</v>
      </c>
      <c r="Z6" s="360">
        <f>'soust.uk.JMK př.č.2'!$K$365</f>
        <v>32.49</v>
      </c>
      <c r="AA6" s="364">
        <f>'soust.uk.JMK př.č.2'!$M$365</f>
        <v>26884</v>
      </c>
      <c r="AB6" s="364">
        <f>'soust.uk.JMK př.č.2'!$N$365</f>
        <v>1200</v>
      </c>
      <c r="AC6" s="364">
        <f>'soust.uk.JMK př.č.2'!$O$365</f>
        <v>16435</v>
      </c>
      <c r="AD6" s="364">
        <f>'soust.uk.JMK př.č.2'!$P$365</f>
        <v>920</v>
      </c>
      <c r="AE6" s="364">
        <f>'soust.uk.JMK př.č.2'!$L$365</f>
        <v>424</v>
      </c>
      <c r="AF6" s="365">
        <v>1</v>
      </c>
      <c r="AG6" s="366"/>
      <c r="AH6" s="364"/>
      <c r="AI6" s="364"/>
      <c r="AJ6" s="6">
        <f t="shared" si="2"/>
        <v>28084</v>
      </c>
      <c r="AK6" s="6">
        <f t="shared" si="2"/>
        <v>17355</v>
      </c>
      <c r="AL6" s="6">
        <f t="shared" si="3"/>
        <v>25096</v>
      </c>
      <c r="AM6" s="367">
        <f t="shared" si="4"/>
        <v>46647</v>
      </c>
    </row>
    <row r="7" spans="1:39" s="358" customFormat="1" x14ac:dyDescent="0.25">
      <c r="A7" s="368">
        <v>1111</v>
      </c>
      <c r="B7" s="7">
        <v>3112</v>
      </c>
      <c r="C7" s="7"/>
      <c r="D7" s="369" t="s">
        <v>516</v>
      </c>
      <c r="E7" s="358" t="s">
        <v>58</v>
      </c>
      <c r="F7" s="359"/>
      <c r="G7" s="360"/>
      <c r="H7" s="6">
        <v>6</v>
      </c>
      <c r="I7" s="361"/>
      <c r="J7" s="362">
        <f t="shared" si="5"/>
        <v>0.73</v>
      </c>
      <c r="K7" s="362">
        <f t="shared" si="0"/>
        <v>0.18</v>
      </c>
      <c r="L7" s="362">
        <f t="shared" si="1"/>
        <v>0.90999999999999992</v>
      </c>
      <c r="M7" s="6">
        <f t="shared" si="6"/>
        <v>246016</v>
      </c>
      <c r="N7" s="6">
        <f t="shared" si="7"/>
        <v>37487</v>
      </c>
      <c r="O7" s="6"/>
      <c r="P7" s="6"/>
      <c r="Q7" s="6">
        <f t="shared" si="8"/>
        <v>283503</v>
      </c>
      <c r="R7" s="6">
        <f t="shared" si="9"/>
        <v>0</v>
      </c>
      <c r="S7" s="6">
        <f t="shared" si="10"/>
        <v>283503</v>
      </c>
      <c r="T7" s="6">
        <f t="shared" si="11"/>
        <v>96391</v>
      </c>
      <c r="U7" s="6">
        <f t="shared" si="12"/>
        <v>5670</v>
      </c>
      <c r="V7" s="6">
        <f t="shared" si="13"/>
        <v>3828</v>
      </c>
      <c r="W7" s="363">
        <f t="shared" si="14"/>
        <v>389392</v>
      </c>
      <c r="X7" s="363"/>
      <c r="Y7" s="360">
        <f>'soust.uk.JMK př.č.2'!$G$373</f>
        <v>8.24</v>
      </c>
      <c r="Z7" s="360">
        <f>'soust.uk.JMK př.č.2'!$K$373</f>
        <v>32.49</v>
      </c>
      <c r="AA7" s="364">
        <f>'soust.uk.JMK př.č.2'!$M$373</f>
        <v>26884</v>
      </c>
      <c r="AB7" s="364">
        <f>'soust.uk.JMK př.č.2'!$N$373</f>
        <v>1200</v>
      </c>
      <c r="AC7" s="364">
        <f>'soust.uk.JMK př.č.2'!$O$373</f>
        <v>16435</v>
      </c>
      <c r="AD7" s="364">
        <f>'soust.uk.JMK př.č.2'!$P$373</f>
        <v>920</v>
      </c>
      <c r="AE7" s="364">
        <f>'soust.uk.JMK př.č.2'!$L$373</f>
        <v>638</v>
      </c>
      <c r="AF7" s="365">
        <v>1</v>
      </c>
      <c r="AG7" s="366"/>
      <c r="AH7" s="364"/>
      <c r="AI7" s="364"/>
      <c r="AJ7" s="6">
        <f t="shared" si="2"/>
        <v>28084</v>
      </c>
      <c r="AK7" s="6">
        <f t="shared" si="2"/>
        <v>17355</v>
      </c>
      <c r="AL7" s="6">
        <f t="shared" si="3"/>
        <v>25962</v>
      </c>
      <c r="AM7" s="367">
        <f t="shared" si="4"/>
        <v>64899</v>
      </c>
    </row>
    <row r="8" spans="1:39" s="358" customFormat="1" ht="25.5" x14ac:dyDescent="0.25">
      <c r="A8" s="352">
        <v>1111</v>
      </c>
      <c r="B8" s="5">
        <v>3112</v>
      </c>
      <c r="C8" s="5"/>
      <c r="D8" s="358" t="s">
        <v>25</v>
      </c>
      <c r="F8" s="359"/>
      <c r="G8" s="360"/>
      <c r="H8" s="6">
        <v>2</v>
      </c>
      <c r="I8" s="361"/>
      <c r="J8" s="362">
        <f t="shared" si="5"/>
        <v>0.1</v>
      </c>
      <c r="K8" s="362">
        <f t="shared" si="0"/>
        <v>0.03</v>
      </c>
      <c r="L8" s="362">
        <f t="shared" si="1"/>
        <v>0.13</v>
      </c>
      <c r="M8" s="6">
        <f t="shared" si="6"/>
        <v>33701</v>
      </c>
      <c r="N8" s="6">
        <f t="shared" si="7"/>
        <v>6248</v>
      </c>
      <c r="O8" s="6"/>
      <c r="P8" s="6"/>
      <c r="Q8" s="6">
        <f t="shared" si="8"/>
        <v>39949</v>
      </c>
      <c r="R8" s="6">
        <f t="shared" si="9"/>
        <v>0</v>
      </c>
      <c r="S8" s="6">
        <f t="shared" si="10"/>
        <v>39949</v>
      </c>
      <c r="T8" s="6">
        <f t="shared" si="11"/>
        <v>13583</v>
      </c>
      <c r="U8" s="6">
        <f t="shared" si="12"/>
        <v>799</v>
      </c>
      <c r="V8" s="6">
        <f t="shared" si="13"/>
        <v>424</v>
      </c>
      <c r="W8" s="363">
        <f t="shared" si="14"/>
        <v>54755</v>
      </c>
      <c r="X8" s="363"/>
      <c r="Y8" s="360">
        <f>'MŠ př.č.2c'!$B$16</f>
        <v>9.73</v>
      </c>
      <c r="Z8" s="360">
        <f>'MŠ př.č.2c'!$C$16</f>
        <v>33.43</v>
      </c>
      <c r="AA8" s="364">
        <f>'soust.uk.JMK př.č.2'!$M$23</f>
        <v>26884</v>
      </c>
      <c r="AB8" s="364">
        <f>'soust.uk.JMK př.č.2'!$N$23</f>
        <v>1200</v>
      </c>
      <c r="AC8" s="364">
        <f>'soust.uk.JMK př.č.2'!$O$23</f>
        <v>16435</v>
      </c>
      <c r="AD8" s="364">
        <f>'soust.uk.JMK př.č.2'!$P$23</f>
        <v>920</v>
      </c>
      <c r="AE8" s="364">
        <f>'soust.uk.JMK př.č.2'!$L$11</f>
        <v>424</v>
      </c>
      <c r="AF8" s="365">
        <v>0.5</v>
      </c>
      <c r="AG8" s="366"/>
      <c r="AH8" s="364"/>
      <c r="AI8" s="364"/>
      <c r="AJ8" s="6">
        <f t="shared" si="2"/>
        <v>28084</v>
      </c>
      <c r="AK8" s="6">
        <f t="shared" si="2"/>
        <v>17356</v>
      </c>
      <c r="AL8" s="6">
        <f t="shared" si="3"/>
        <v>25608</v>
      </c>
      <c r="AM8" s="367">
        <f t="shared" si="4"/>
        <v>27378</v>
      </c>
    </row>
    <row r="9" spans="1:39" s="358" customFormat="1" x14ac:dyDescent="0.25">
      <c r="A9" s="368">
        <v>1111</v>
      </c>
      <c r="B9" s="7">
        <v>3112</v>
      </c>
      <c r="C9" s="7"/>
      <c r="D9" s="369" t="s">
        <v>510</v>
      </c>
      <c r="E9" s="370" t="s">
        <v>58</v>
      </c>
      <c r="F9" s="359"/>
      <c r="G9" s="360"/>
      <c r="H9" s="6">
        <v>2</v>
      </c>
      <c r="I9" s="361"/>
      <c r="J9" s="362">
        <f t="shared" si="5"/>
        <v>0.08</v>
      </c>
      <c r="K9" s="362">
        <f t="shared" si="0"/>
        <v>0.03</v>
      </c>
      <c r="L9" s="362">
        <f t="shared" si="1"/>
        <v>0.11</v>
      </c>
      <c r="M9" s="6">
        <f t="shared" si="6"/>
        <v>26961</v>
      </c>
      <c r="N9" s="6">
        <f t="shared" si="7"/>
        <v>6248</v>
      </c>
      <c r="O9" s="6"/>
      <c r="P9" s="6"/>
      <c r="Q9" s="6">
        <f t="shared" si="8"/>
        <v>33209</v>
      </c>
      <c r="R9" s="6">
        <f t="shared" si="9"/>
        <v>0</v>
      </c>
      <c r="S9" s="6">
        <f t="shared" si="10"/>
        <v>33209</v>
      </c>
      <c r="T9" s="6">
        <f t="shared" si="11"/>
        <v>11291</v>
      </c>
      <c r="U9" s="6">
        <f t="shared" si="12"/>
        <v>664</v>
      </c>
      <c r="V9" s="6">
        <f t="shared" si="13"/>
        <v>424</v>
      </c>
      <c r="W9" s="363">
        <f t="shared" si="14"/>
        <v>45588</v>
      </c>
      <c r="X9" s="363"/>
      <c r="Y9" s="360">
        <f>'soust.uk.JMK př.č.2'!$G$365</f>
        <v>12.36</v>
      </c>
      <c r="Z9" s="360">
        <f>'soust.uk.JMK př.č.2'!$K$365</f>
        <v>32.49</v>
      </c>
      <c r="AA9" s="364">
        <f>'soust.uk.JMK př.č.2'!$M$365</f>
        <v>26884</v>
      </c>
      <c r="AB9" s="364">
        <f>'soust.uk.JMK př.č.2'!$N$365</f>
        <v>1200</v>
      </c>
      <c r="AC9" s="364">
        <f>'soust.uk.JMK př.č.2'!$O$365</f>
        <v>16435</v>
      </c>
      <c r="AD9" s="364">
        <f>'soust.uk.JMK př.č.2'!$P$365</f>
        <v>920</v>
      </c>
      <c r="AE9" s="364">
        <f>'soust.uk.JMK př.č.2'!$L$365</f>
        <v>424</v>
      </c>
      <c r="AF9" s="365">
        <v>0.5</v>
      </c>
      <c r="AG9" s="366"/>
      <c r="AH9" s="364"/>
      <c r="AI9" s="364"/>
      <c r="AJ9" s="6">
        <f t="shared" si="2"/>
        <v>28084</v>
      </c>
      <c r="AK9" s="6">
        <f t="shared" si="2"/>
        <v>17356</v>
      </c>
      <c r="AL9" s="6">
        <f t="shared" si="3"/>
        <v>25158</v>
      </c>
      <c r="AM9" s="367">
        <f t="shared" si="4"/>
        <v>22794</v>
      </c>
    </row>
    <row r="10" spans="1:39" s="358" customFormat="1" ht="25.5" x14ac:dyDescent="0.25">
      <c r="A10" s="352">
        <v>1111</v>
      </c>
      <c r="B10" s="5">
        <v>3112</v>
      </c>
      <c r="C10" s="5"/>
      <c r="D10" s="358" t="s">
        <v>22</v>
      </c>
      <c r="E10" s="358" t="s">
        <v>835</v>
      </c>
      <c r="F10" s="359"/>
      <c r="G10" s="360"/>
      <c r="H10" s="6">
        <v>1</v>
      </c>
      <c r="I10" s="361"/>
      <c r="J10" s="362">
        <f t="shared" si="5"/>
        <v>0.1</v>
      </c>
      <c r="K10" s="362">
        <f t="shared" si="0"/>
        <v>0.03</v>
      </c>
      <c r="L10" s="362">
        <f>J10+K10</f>
        <v>0.13</v>
      </c>
      <c r="M10" s="6">
        <f t="shared" si="6"/>
        <v>33701</v>
      </c>
      <c r="N10" s="6">
        <f t="shared" si="7"/>
        <v>6248</v>
      </c>
      <c r="O10" s="6"/>
      <c r="P10" s="6"/>
      <c r="Q10" s="6">
        <f>SUM(M10,N10)</f>
        <v>39949</v>
      </c>
      <c r="R10" s="6">
        <f>SUM(O10,P10)</f>
        <v>0</v>
      </c>
      <c r="S10" s="6">
        <f>Q10+R10</f>
        <v>39949</v>
      </c>
      <c r="T10" s="6">
        <f>ROUND(S10*34%,0)</f>
        <v>13583</v>
      </c>
      <c r="U10" s="6">
        <f t="shared" si="12"/>
        <v>799</v>
      </c>
      <c r="V10" s="6">
        <f t="shared" si="13"/>
        <v>424</v>
      </c>
      <c r="W10" s="363">
        <f t="shared" si="14"/>
        <v>54755</v>
      </c>
      <c r="X10" s="363"/>
      <c r="Y10" s="360">
        <f>'MŠ př.č.2c'!$B$16</f>
        <v>9.73</v>
      </c>
      <c r="Z10" s="360">
        <f>'MŠ př.č.2c'!$C$16</f>
        <v>33.43</v>
      </c>
      <c r="AA10" s="364">
        <f>'soust.uk.JMK př.č.2'!$M$23</f>
        <v>26884</v>
      </c>
      <c r="AB10" s="364">
        <f>'soust.uk.JMK př.č.2'!$N$23</f>
        <v>1200</v>
      </c>
      <c r="AC10" s="364">
        <f>'soust.uk.JMK př.č.2'!$O$23</f>
        <v>16435</v>
      </c>
      <c r="AD10" s="364">
        <f>'soust.uk.JMK př.č.2'!$P$23</f>
        <v>920</v>
      </c>
      <c r="AE10" s="364">
        <f>'soust.uk.JMK př.č.2'!$L$11</f>
        <v>424</v>
      </c>
      <c r="AF10" s="365">
        <v>1</v>
      </c>
      <c r="AG10" s="366"/>
      <c r="AH10" s="364"/>
      <c r="AI10" s="364"/>
      <c r="AJ10" s="6">
        <f t="shared" si="2"/>
        <v>28084</v>
      </c>
      <c r="AK10" s="6">
        <f t="shared" si="2"/>
        <v>17356</v>
      </c>
      <c r="AL10" s="6">
        <f t="shared" si="3"/>
        <v>25608</v>
      </c>
      <c r="AM10" s="367">
        <f t="shared" si="4"/>
        <v>54755</v>
      </c>
    </row>
    <row r="11" spans="1:39" s="358" customFormat="1" ht="25.5" x14ac:dyDescent="0.25">
      <c r="A11" s="368">
        <v>1111</v>
      </c>
      <c r="B11" s="7">
        <v>3112</v>
      </c>
      <c r="C11" s="7"/>
      <c r="D11" s="369" t="s">
        <v>510</v>
      </c>
      <c r="E11" s="370" t="s">
        <v>836</v>
      </c>
      <c r="F11" s="359"/>
      <c r="G11" s="360"/>
      <c r="H11" s="6">
        <v>1</v>
      </c>
      <c r="I11" s="361"/>
      <c r="J11" s="362">
        <f t="shared" si="5"/>
        <v>0.08</v>
      </c>
      <c r="K11" s="362">
        <f t="shared" si="0"/>
        <v>0.03</v>
      </c>
      <c r="L11" s="362">
        <f>J11+K11</f>
        <v>0.11</v>
      </c>
      <c r="M11" s="6">
        <f t="shared" si="6"/>
        <v>26961</v>
      </c>
      <c r="N11" s="6">
        <f t="shared" si="7"/>
        <v>6248</v>
      </c>
      <c r="O11" s="6"/>
      <c r="P11" s="6"/>
      <c r="Q11" s="6">
        <f>SUM(M11,N11)</f>
        <v>33209</v>
      </c>
      <c r="R11" s="6">
        <f>SUM(O11,P11)</f>
        <v>0</v>
      </c>
      <c r="S11" s="6">
        <f>Q11+R11</f>
        <v>33209</v>
      </c>
      <c r="T11" s="6">
        <f>ROUND(S11*34%,0)</f>
        <v>11291</v>
      </c>
      <c r="U11" s="6">
        <f t="shared" si="12"/>
        <v>664</v>
      </c>
      <c r="V11" s="6">
        <f t="shared" si="13"/>
        <v>424</v>
      </c>
      <c r="W11" s="363">
        <f t="shared" si="14"/>
        <v>45588</v>
      </c>
      <c r="X11" s="363"/>
      <c r="Y11" s="360">
        <f>'soust.uk.JMK př.č.2'!$G$365</f>
        <v>12.36</v>
      </c>
      <c r="Z11" s="360">
        <f>'soust.uk.JMK př.č.2'!$K$365</f>
        <v>32.49</v>
      </c>
      <c r="AA11" s="364">
        <f>'soust.uk.JMK př.č.2'!$M$365</f>
        <v>26884</v>
      </c>
      <c r="AB11" s="364">
        <f>'soust.uk.JMK př.č.2'!$N$365</f>
        <v>1200</v>
      </c>
      <c r="AC11" s="364">
        <f>'soust.uk.JMK př.č.2'!$O$365</f>
        <v>16435</v>
      </c>
      <c r="AD11" s="364">
        <f>'soust.uk.JMK př.č.2'!$P$365</f>
        <v>920</v>
      </c>
      <c r="AE11" s="364">
        <f>'soust.uk.JMK př.č.2'!$L$365</f>
        <v>424</v>
      </c>
      <c r="AF11" s="365">
        <v>1</v>
      </c>
      <c r="AG11" s="366"/>
      <c r="AH11" s="364"/>
      <c r="AI11" s="364"/>
      <c r="AJ11" s="6">
        <f t="shared" si="2"/>
        <v>28084</v>
      </c>
      <c r="AK11" s="6">
        <f t="shared" si="2"/>
        <v>17356</v>
      </c>
      <c r="AL11" s="6">
        <f t="shared" si="3"/>
        <v>25158</v>
      </c>
      <c r="AM11" s="367">
        <f t="shared" si="4"/>
        <v>45588</v>
      </c>
    </row>
    <row r="12" spans="1:39" s="358" customFormat="1" x14ac:dyDescent="0.25">
      <c r="A12" s="368">
        <v>1111</v>
      </c>
      <c r="B12" s="368">
        <v>3114</v>
      </c>
      <c r="C12" s="368"/>
      <c r="D12" s="358" t="s">
        <v>37</v>
      </c>
      <c r="E12" s="359"/>
      <c r="F12" s="359">
        <v>150</v>
      </c>
      <c r="G12" s="360"/>
      <c r="H12" s="6">
        <v>48</v>
      </c>
      <c r="I12" s="361"/>
      <c r="J12" s="362">
        <f t="shared" si="5"/>
        <v>3.16</v>
      </c>
      <c r="K12" s="362">
        <f t="shared" si="0"/>
        <v>1.03</v>
      </c>
      <c r="L12" s="362">
        <f t="shared" si="1"/>
        <v>4.1900000000000004</v>
      </c>
      <c r="M12" s="6">
        <f t="shared" si="6"/>
        <v>1262319</v>
      </c>
      <c r="N12" s="6">
        <f t="shared" si="7"/>
        <v>253059</v>
      </c>
      <c r="O12" s="6"/>
      <c r="P12" s="6"/>
      <c r="Q12" s="6">
        <f t="shared" si="8"/>
        <v>1515378</v>
      </c>
      <c r="R12" s="6">
        <f t="shared" si="9"/>
        <v>0</v>
      </c>
      <c r="S12" s="6">
        <f t="shared" si="10"/>
        <v>1515378</v>
      </c>
      <c r="T12" s="6">
        <f t="shared" si="11"/>
        <v>515229</v>
      </c>
      <c r="U12" s="6">
        <f t="shared" si="12"/>
        <v>30308</v>
      </c>
      <c r="V12" s="6">
        <f t="shared" si="13"/>
        <v>48240</v>
      </c>
      <c r="W12" s="363">
        <f t="shared" si="14"/>
        <v>2109155</v>
      </c>
      <c r="X12" s="363"/>
      <c r="Y12" s="360">
        <f>'ZŠ 1.st.Np př.č.2e'!$B$49</f>
        <v>15.17</v>
      </c>
      <c r="Z12" s="360">
        <f>'ZŠ No př.č.2g'!$B$153</f>
        <v>46.39</v>
      </c>
      <c r="AA12" s="364">
        <f>'soust.uk.JMK př.č.2'!$M$43</f>
        <v>31379</v>
      </c>
      <c r="AB12" s="364">
        <f>'soust.uk.JMK př.č.2'!$N$43</f>
        <v>1910</v>
      </c>
      <c r="AC12" s="364">
        <f>'soust.uk.JMK př.č.2'!$O$43</f>
        <v>19424</v>
      </c>
      <c r="AD12" s="364">
        <f>'soust.uk.JMK př.č.2'!$P$43</f>
        <v>1050</v>
      </c>
      <c r="AE12" s="364">
        <f>'soust.uk.JMK př.č.2'!$L$29</f>
        <v>1005</v>
      </c>
      <c r="AF12" s="365">
        <v>1</v>
      </c>
      <c r="AG12" s="366"/>
      <c r="AH12" s="364"/>
      <c r="AI12" s="364"/>
      <c r="AJ12" s="6">
        <f t="shared" si="2"/>
        <v>33289</v>
      </c>
      <c r="AK12" s="6">
        <f t="shared" si="2"/>
        <v>20474</v>
      </c>
      <c r="AL12" s="6">
        <f t="shared" si="3"/>
        <v>30139</v>
      </c>
      <c r="AM12" s="367">
        <f t="shared" si="4"/>
        <v>43941</v>
      </c>
    </row>
    <row r="13" spans="1:39" s="358" customFormat="1" x14ac:dyDescent="0.25">
      <c r="A13" s="368">
        <v>1111</v>
      </c>
      <c r="B13" s="368">
        <v>3114</v>
      </c>
      <c r="C13" s="368"/>
      <c r="D13" s="358" t="s">
        <v>45</v>
      </c>
      <c r="E13" s="359"/>
      <c r="F13" s="359"/>
      <c r="G13" s="360"/>
      <c r="H13" s="6">
        <v>52</v>
      </c>
      <c r="I13" s="361"/>
      <c r="J13" s="362">
        <f t="shared" si="5"/>
        <v>5.26</v>
      </c>
      <c r="K13" s="362">
        <f t="shared" si="0"/>
        <v>1.1200000000000001</v>
      </c>
      <c r="L13" s="362">
        <f t="shared" si="1"/>
        <v>6.38</v>
      </c>
      <c r="M13" s="6">
        <f t="shared" si="6"/>
        <v>2101202</v>
      </c>
      <c r="N13" s="6">
        <f t="shared" si="7"/>
        <v>275171</v>
      </c>
      <c r="O13" s="6"/>
      <c r="P13" s="6"/>
      <c r="Q13" s="6">
        <f t="shared" si="8"/>
        <v>2376373</v>
      </c>
      <c r="R13" s="6">
        <f t="shared" si="9"/>
        <v>0</v>
      </c>
      <c r="S13" s="6">
        <f t="shared" si="10"/>
        <v>2376373</v>
      </c>
      <c r="T13" s="6">
        <f t="shared" si="11"/>
        <v>807967</v>
      </c>
      <c r="U13" s="6">
        <f t="shared" si="12"/>
        <v>47527</v>
      </c>
      <c r="V13" s="6">
        <f t="shared" si="13"/>
        <v>52260</v>
      </c>
      <c r="W13" s="363">
        <f t="shared" si="14"/>
        <v>3284127</v>
      </c>
      <c r="X13" s="363"/>
      <c r="Y13" s="360">
        <f>'ZŠ 2.st.Np př.č.2f'!$B$55</f>
        <v>9.89</v>
      </c>
      <c r="Z13" s="360">
        <f>'ZŠ No př.č.2g'!$B$153</f>
        <v>46.39</v>
      </c>
      <c r="AA13" s="364">
        <f>'soust.uk.JMK př.č.2'!$M$43</f>
        <v>31379</v>
      </c>
      <c r="AB13" s="364">
        <f>'soust.uk.JMK př.č.2'!$N$43</f>
        <v>1910</v>
      </c>
      <c r="AC13" s="364">
        <f>'soust.uk.JMK př.č.2'!$O$43</f>
        <v>19424</v>
      </c>
      <c r="AD13" s="364">
        <f>'soust.uk.JMK př.č.2'!$P$43</f>
        <v>1050</v>
      </c>
      <c r="AE13" s="364">
        <f>'soust.uk.JMK př.č.2'!$L$36</f>
        <v>1005</v>
      </c>
      <c r="AF13" s="365">
        <v>1</v>
      </c>
      <c r="AG13" s="366"/>
      <c r="AH13" s="364"/>
      <c r="AI13" s="364"/>
      <c r="AJ13" s="6">
        <f t="shared" si="2"/>
        <v>33289</v>
      </c>
      <c r="AK13" s="6">
        <f t="shared" si="2"/>
        <v>20474</v>
      </c>
      <c r="AL13" s="6">
        <f t="shared" si="3"/>
        <v>31039</v>
      </c>
      <c r="AM13" s="367">
        <f t="shared" si="4"/>
        <v>63156</v>
      </c>
    </row>
    <row r="14" spans="1:39" s="358" customFormat="1" x14ac:dyDescent="0.25">
      <c r="A14" s="368">
        <v>1111</v>
      </c>
      <c r="B14" s="368">
        <v>3114</v>
      </c>
      <c r="C14" s="368"/>
      <c r="D14" s="369" t="s">
        <v>510</v>
      </c>
      <c r="E14" s="359" t="s">
        <v>59</v>
      </c>
      <c r="F14" s="359"/>
      <c r="G14" s="360"/>
      <c r="H14" s="6">
        <v>45</v>
      </c>
      <c r="I14" s="361"/>
      <c r="J14" s="362">
        <f t="shared" si="5"/>
        <v>3.62</v>
      </c>
      <c r="K14" s="362">
        <f t="shared" si="0"/>
        <v>0.95</v>
      </c>
      <c r="L14" s="362">
        <f t="shared" si="1"/>
        <v>4.57</v>
      </c>
      <c r="M14" s="6">
        <f t="shared" si="6"/>
        <v>1446074</v>
      </c>
      <c r="N14" s="6">
        <f t="shared" si="7"/>
        <v>233404</v>
      </c>
      <c r="O14" s="6"/>
      <c r="P14" s="6"/>
      <c r="Q14" s="6">
        <f t="shared" si="8"/>
        <v>1679478</v>
      </c>
      <c r="R14" s="6">
        <f t="shared" si="9"/>
        <v>0</v>
      </c>
      <c r="S14" s="6">
        <f t="shared" si="10"/>
        <v>1679478</v>
      </c>
      <c r="T14" s="6">
        <f t="shared" si="11"/>
        <v>571023</v>
      </c>
      <c r="U14" s="6">
        <f t="shared" si="12"/>
        <v>33590</v>
      </c>
      <c r="V14" s="6">
        <f t="shared" si="13"/>
        <v>45225</v>
      </c>
      <c r="W14" s="363">
        <f t="shared" si="14"/>
        <v>2329316</v>
      </c>
      <c r="X14" s="363"/>
      <c r="Y14" s="360">
        <f>'soust.uk.JMK př.č.2'!$G$379</f>
        <v>12.44</v>
      </c>
      <c r="Z14" s="360">
        <f>'soust.uk.JMK př.č.2'!$K$379</f>
        <v>47.22</v>
      </c>
      <c r="AA14" s="364">
        <f>'soust.uk.JMK př.č.2'!$M$379</f>
        <v>31379</v>
      </c>
      <c r="AB14" s="364">
        <f>'soust.uk.JMK př.č.2'!$N$379</f>
        <v>1910</v>
      </c>
      <c r="AC14" s="364">
        <f>'soust.uk.JMK př.č.2'!$O$379</f>
        <v>19424</v>
      </c>
      <c r="AD14" s="364">
        <f>'soust.uk.JMK př.č.2'!$P$379</f>
        <v>1050</v>
      </c>
      <c r="AE14" s="364">
        <f>'soust.uk.JMK př.č.2'!$L$379</f>
        <v>1005</v>
      </c>
      <c r="AF14" s="365">
        <v>1</v>
      </c>
      <c r="AG14" s="366"/>
      <c r="AH14" s="364"/>
      <c r="AI14" s="364"/>
      <c r="AJ14" s="6">
        <f t="shared" si="2"/>
        <v>33289</v>
      </c>
      <c r="AK14" s="6">
        <f t="shared" si="2"/>
        <v>20474</v>
      </c>
      <c r="AL14" s="6">
        <f t="shared" si="3"/>
        <v>30625</v>
      </c>
      <c r="AM14" s="367">
        <f t="shared" si="4"/>
        <v>51763</v>
      </c>
    </row>
    <row r="15" spans="1:39" s="358" customFormat="1" x14ac:dyDescent="0.25">
      <c r="A15" s="368">
        <v>1111</v>
      </c>
      <c r="B15" s="368">
        <v>3114</v>
      </c>
      <c r="C15" s="7"/>
      <c r="D15" s="369" t="s">
        <v>512</v>
      </c>
      <c r="E15" s="359" t="s">
        <v>59</v>
      </c>
      <c r="F15" s="359"/>
      <c r="G15" s="360"/>
      <c r="H15" s="6">
        <v>52</v>
      </c>
      <c r="I15" s="361"/>
      <c r="J15" s="362">
        <f t="shared" si="5"/>
        <v>7.74</v>
      </c>
      <c r="K15" s="362">
        <f t="shared" si="0"/>
        <v>1.65</v>
      </c>
      <c r="L15" s="362">
        <f t="shared" si="1"/>
        <v>9.39</v>
      </c>
      <c r="M15" s="6">
        <f t="shared" si="6"/>
        <v>3091882</v>
      </c>
      <c r="N15" s="6">
        <f t="shared" si="7"/>
        <v>405385</v>
      </c>
      <c r="O15" s="6"/>
      <c r="P15" s="6"/>
      <c r="Q15" s="6">
        <f t="shared" si="8"/>
        <v>3497267</v>
      </c>
      <c r="R15" s="6">
        <f t="shared" si="9"/>
        <v>0</v>
      </c>
      <c r="S15" s="6">
        <f t="shared" si="10"/>
        <v>3497267</v>
      </c>
      <c r="T15" s="6">
        <f t="shared" si="11"/>
        <v>1189071</v>
      </c>
      <c r="U15" s="6">
        <f t="shared" si="12"/>
        <v>69945</v>
      </c>
      <c r="V15" s="6">
        <f t="shared" si="13"/>
        <v>78312</v>
      </c>
      <c r="W15" s="363">
        <f t="shared" si="14"/>
        <v>4834595</v>
      </c>
      <c r="X15" s="363"/>
      <c r="Y15" s="360">
        <f>'soust.uk.JMK př.č.2'!$G$382</f>
        <v>6.72</v>
      </c>
      <c r="Z15" s="360">
        <f>'soust.uk.JMK př.č.2'!$K$382</f>
        <v>31.48</v>
      </c>
      <c r="AA15" s="364">
        <f>'soust.uk.JMK př.č.2'!$M$382</f>
        <v>31379</v>
      </c>
      <c r="AB15" s="364">
        <f>'soust.uk.JMK př.č.2'!$N$382</f>
        <v>1910</v>
      </c>
      <c r="AC15" s="364">
        <f>'soust.uk.JMK př.č.2'!$O$382</f>
        <v>19424</v>
      </c>
      <c r="AD15" s="364">
        <f>'soust.uk.JMK př.č.2'!$P$382</f>
        <v>1050</v>
      </c>
      <c r="AE15" s="364">
        <f>'soust.uk.JMK př.č.2'!$L$382</f>
        <v>1506</v>
      </c>
      <c r="AF15" s="365">
        <v>1</v>
      </c>
      <c r="AG15" s="366"/>
      <c r="AH15" s="364"/>
      <c r="AI15" s="364"/>
      <c r="AJ15" s="6">
        <f t="shared" si="2"/>
        <v>33289</v>
      </c>
      <c r="AK15" s="6">
        <f t="shared" si="2"/>
        <v>20474</v>
      </c>
      <c r="AL15" s="6">
        <f t="shared" si="3"/>
        <v>31037</v>
      </c>
      <c r="AM15" s="367">
        <f t="shared" si="4"/>
        <v>92973</v>
      </c>
    </row>
    <row r="16" spans="1:39" s="358" customFormat="1" ht="38.25" x14ac:dyDescent="0.25">
      <c r="A16" s="368">
        <v>1111</v>
      </c>
      <c r="B16" s="368">
        <v>3114</v>
      </c>
      <c r="C16" s="368"/>
      <c r="D16" s="369" t="s">
        <v>542</v>
      </c>
      <c r="E16" s="359" t="s">
        <v>59</v>
      </c>
      <c r="F16" s="359"/>
      <c r="G16" s="360"/>
      <c r="H16" s="6">
        <v>3</v>
      </c>
      <c r="I16" s="361"/>
      <c r="J16" s="362">
        <f t="shared" si="5"/>
        <v>0.24</v>
      </c>
      <c r="K16" s="362">
        <f t="shared" si="0"/>
        <v>0.06</v>
      </c>
      <c r="L16" s="362">
        <f>J16+K16</f>
        <v>0.3</v>
      </c>
      <c r="M16" s="6">
        <f t="shared" si="6"/>
        <v>95872</v>
      </c>
      <c r="N16" s="6">
        <f t="shared" si="7"/>
        <v>14741</v>
      </c>
      <c r="O16" s="6"/>
      <c r="P16" s="6"/>
      <c r="Q16" s="6">
        <f>SUM(M16,N16)</f>
        <v>110613</v>
      </c>
      <c r="R16" s="6">
        <f>SUM(O16,P16)</f>
        <v>0</v>
      </c>
      <c r="S16" s="6">
        <f>Q16+R16</f>
        <v>110613</v>
      </c>
      <c r="T16" s="6">
        <f>ROUND(S16*34%,0)</f>
        <v>37608</v>
      </c>
      <c r="U16" s="6">
        <f t="shared" si="12"/>
        <v>2212</v>
      </c>
      <c r="V16" s="6">
        <f t="shared" si="13"/>
        <v>3015</v>
      </c>
      <c r="W16" s="363">
        <f t="shared" si="14"/>
        <v>153448</v>
      </c>
      <c r="X16" s="363"/>
      <c r="Y16" s="360">
        <f>'soust.uk.JMK př.č.2'!$G$379</f>
        <v>12.44</v>
      </c>
      <c r="Z16" s="360">
        <f>'soust.uk.JMK př.č.2'!$K$379</f>
        <v>47.22</v>
      </c>
      <c r="AA16" s="364">
        <f>'soust.uk.JMK př.č.2'!$M$379</f>
        <v>31379</v>
      </c>
      <c r="AB16" s="364">
        <f>'soust.uk.JMK př.č.2'!$N$379</f>
        <v>1910</v>
      </c>
      <c r="AC16" s="364">
        <f>'soust.uk.JMK př.č.2'!$O$379</f>
        <v>19424</v>
      </c>
      <c r="AD16" s="364">
        <f>'soust.uk.JMK př.č.2'!$P$379</f>
        <v>1050</v>
      </c>
      <c r="AE16" s="364">
        <f>'soust.uk.JMK př.č.2'!$L$379</f>
        <v>1005</v>
      </c>
      <c r="AF16" s="365">
        <v>1</v>
      </c>
      <c r="AG16" s="366"/>
      <c r="AH16" s="364"/>
      <c r="AI16" s="364"/>
      <c r="AJ16" s="6">
        <f t="shared" si="2"/>
        <v>33289</v>
      </c>
      <c r="AK16" s="6">
        <f t="shared" si="2"/>
        <v>20474</v>
      </c>
      <c r="AL16" s="6">
        <f t="shared" si="3"/>
        <v>30726</v>
      </c>
      <c r="AM16" s="367">
        <f t="shared" si="4"/>
        <v>51149</v>
      </c>
    </row>
    <row r="17" spans="1:39" s="358" customFormat="1" x14ac:dyDescent="0.25">
      <c r="A17" s="368">
        <v>1111</v>
      </c>
      <c r="B17" s="368">
        <v>3121</v>
      </c>
      <c r="C17" s="368" t="s">
        <v>224</v>
      </c>
      <c r="D17" s="358" t="s">
        <v>225</v>
      </c>
      <c r="E17" s="359"/>
      <c r="F17" s="359">
        <v>500</v>
      </c>
      <c r="G17" s="360">
        <v>20</v>
      </c>
      <c r="H17" s="6">
        <v>501</v>
      </c>
      <c r="I17" s="361">
        <f>H17/G17</f>
        <v>25.05</v>
      </c>
      <c r="J17" s="362">
        <f t="shared" si="5"/>
        <v>44.26</v>
      </c>
      <c r="K17" s="362">
        <f t="shared" si="0"/>
        <v>9.48</v>
      </c>
      <c r="L17" s="362">
        <f t="shared" si="1"/>
        <v>53.739999999999995</v>
      </c>
      <c r="M17" s="6">
        <f t="shared" si="6"/>
        <v>18065516</v>
      </c>
      <c r="N17" s="6">
        <f t="shared" si="7"/>
        <v>2237887</v>
      </c>
      <c r="O17" s="6"/>
      <c r="P17" s="6"/>
      <c r="Q17" s="6">
        <f t="shared" si="8"/>
        <v>20303403</v>
      </c>
      <c r="R17" s="6">
        <f t="shared" si="9"/>
        <v>0</v>
      </c>
      <c r="S17" s="6">
        <f t="shared" si="10"/>
        <v>20303403</v>
      </c>
      <c r="T17" s="6">
        <f t="shared" si="11"/>
        <v>6903157</v>
      </c>
      <c r="U17" s="6">
        <f t="shared" si="12"/>
        <v>406068</v>
      </c>
      <c r="V17" s="6">
        <f t="shared" si="13"/>
        <v>303606</v>
      </c>
      <c r="W17" s="363">
        <f t="shared" si="14"/>
        <v>27916234</v>
      </c>
      <c r="X17" s="363"/>
      <c r="Y17" s="360">
        <f>'soust.uk.JMK př.č.2'!$G$141</f>
        <v>11.319942307692308</v>
      </c>
      <c r="Z17" s="360">
        <f>'soust.uk.JMK př.č.2'!$K$141</f>
        <v>52.86</v>
      </c>
      <c r="AA17" s="364">
        <f>'soust.uk.JMK př.č.2'!$M$141</f>
        <v>32054</v>
      </c>
      <c r="AB17" s="364">
        <f>'soust.uk.JMK př.č.2'!$N$141</f>
        <v>1960</v>
      </c>
      <c r="AC17" s="364">
        <f>'soust.uk.JMK př.č.2'!$O$141</f>
        <v>18712</v>
      </c>
      <c r="AD17" s="364">
        <f>'soust.uk.JMK př.č.2'!$P$141</f>
        <v>960</v>
      </c>
      <c r="AE17" s="364">
        <f>'soust.uk.JMK př.č.2'!$L$141</f>
        <v>606</v>
      </c>
      <c r="AF17" s="365">
        <v>1</v>
      </c>
      <c r="AG17" s="366"/>
      <c r="AH17" s="364"/>
      <c r="AI17" s="364"/>
      <c r="AJ17" s="6">
        <f t="shared" si="2"/>
        <v>34014</v>
      </c>
      <c r="AK17" s="6">
        <f t="shared" si="2"/>
        <v>19672</v>
      </c>
      <c r="AL17" s="6">
        <f t="shared" si="3"/>
        <v>31484</v>
      </c>
      <c r="AM17" s="367">
        <f t="shared" si="4"/>
        <v>55721</v>
      </c>
    </row>
    <row r="18" spans="1:39" s="358" customFormat="1" ht="25.5" x14ac:dyDescent="0.25">
      <c r="A18" s="368">
        <v>1111</v>
      </c>
      <c r="B18" s="368">
        <v>3121</v>
      </c>
      <c r="C18" s="368" t="s">
        <v>224</v>
      </c>
      <c r="D18" s="358" t="s">
        <v>225</v>
      </c>
      <c r="E18" s="359" t="s">
        <v>589</v>
      </c>
      <c r="F18" s="359"/>
      <c r="G18" s="360"/>
      <c r="H18" s="6">
        <v>-1</v>
      </c>
      <c r="I18" s="361"/>
      <c r="J18" s="362">
        <f t="shared" si="5"/>
        <v>-0.09</v>
      </c>
      <c r="K18" s="362">
        <f t="shared" si="0"/>
        <v>-0.02</v>
      </c>
      <c r="L18" s="362">
        <f t="shared" si="1"/>
        <v>-0.11</v>
      </c>
      <c r="M18" s="6">
        <f t="shared" si="6"/>
        <v>-36735</v>
      </c>
      <c r="N18" s="6">
        <f t="shared" si="7"/>
        <v>-4721</v>
      </c>
      <c r="O18" s="6"/>
      <c r="P18" s="6"/>
      <c r="Q18" s="6">
        <f t="shared" si="8"/>
        <v>-41456</v>
      </c>
      <c r="R18" s="6">
        <f t="shared" si="9"/>
        <v>0</v>
      </c>
      <c r="S18" s="6">
        <f t="shared" si="10"/>
        <v>-41456</v>
      </c>
      <c r="T18" s="6">
        <f t="shared" si="11"/>
        <v>-14095</v>
      </c>
      <c r="U18" s="6">
        <f t="shared" si="12"/>
        <v>-829</v>
      </c>
      <c r="V18" s="6">
        <f t="shared" si="13"/>
        <v>-606</v>
      </c>
      <c r="W18" s="363">
        <f t="shared" si="14"/>
        <v>-56986</v>
      </c>
      <c r="X18" s="363"/>
      <c r="Y18" s="360">
        <f>'soust.uk.JMK př.č.2'!$G$141</f>
        <v>11.319942307692308</v>
      </c>
      <c r="Z18" s="360">
        <f>'soust.uk.JMK př.č.2'!$K$141</f>
        <v>52.86</v>
      </c>
      <c r="AA18" s="364">
        <f>'soust.uk.JMK př.č.2'!$M$141</f>
        <v>32054</v>
      </c>
      <c r="AB18" s="364">
        <f>'soust.uk.JMK př.č.2'!$N$141</f>
        <v>1960</v>
      </c>
      <c r="AC18" s="364">
        <f>'soust.uk.JMK př.č.2'!$O$141</f>
        <v>18712</v>
      </c>
      <c r="AD18" s="364">
        <f>'soust.uk.JMK př.č.2'!$P$141</f>
        <v>960</v>
      </c>
      <c r="AE18" s="364">
        <f>'soust.uk.JMK př.č.2'!$L$141</f>
        <v>606</v>
      </c>
      <c r="AF18" s="365">
        <v>1</v>
      </c>
      <c r="AG18" s="366"/>
      <c r="AH18" s="364"/>
      <c r="AI18" s="364"/>
      <c r="AJ18" s="6">
        <f t="shared" si="2"/>
        <v>34014</v>
      </c>
      <c r="AK18" s="6">
        <f t="shared" si="2"/>
        <v>19671</v>
      </c>
      <c r="AL18" s="6">
        <f t="shared" si="3"/>
        <v>31406</v>
      </c>
      <c r="AM18" s="367">
        <f t="shared" si="4"/>
        <v>56986</v>
      </c>
    </row>
    <row r="19" spans="1:39" s="358" customFormat="1" x14ac:dyDescent="0.25">
      <c r="A19" s="368">
        <v>1111</v>
      </c>
      <c r="B19" s="368">
        <v>3121</v>
      </c>
      <c r="C19" s="368"/>
      <c r="D19" s="358" t="s">
        <v>837</v>
      </c>
      <c r="E19" s="371"/>
      <c r="F19" s="359"/>
      <c r="G19" s="360"/>
      <c r="H19" s="6">
        <v>104</v>
      </c>
      <c r="I19" s="361"/>
      <c r="J19" s="362"/>
      <c r="K19" s="362"/>
      <c r="L19" s="362"/>
      <c r="M19" s="6">
        <v>52000</v>
      </c>
      <c r="N19" s="6">
        <f t="shared" si="7"/>
        <v>0</v>
      </c>
      <c r="O19" s="6"/>
      <c r="P19" s="6"/>
      <c r="Q19" s="6">
        <f>SUM(M19,N19)</f>
        <v>52000</v>
      </c>
      <c r="R19" s="6">
        <f>SUM(O19,P19)</f>
        <v>0</v>
      </c>
      <c r="S19" s="6">
        <f>Q19+R19</f>
        <v>52000</v>
      </c>
      <c r="T19" s="6">
        <f>ROUND(S19*34%,0)</f>
        <v>17680</v>
      </c>
      <c r="U19" s="6">
        <f t="shared" si="12"/>
        <v>1040</v>
      </c>
      <c r="V19" s="6">
        <f t="shared" si="13"/>
        <v>0</v>
      </c>
      <c r="W19" s="363">
        <f t="shared" si="14"/>
        <v>70720</v>
      </c>
      <c r="X19" s="363"/>
      <c r="Y19" s="360"/>
      <c r="Z19" s="360"/>
      <c r="AA19" s="364"/>
      <c r="AB19" s="364"/>
      <c r="AC19" s="364"/>
      <c r="AD19" s="364"/>
      <c r="AE19" s="364"/>
      <c r="AF19" s="365"/>
      <c r="AG19" s="366"/>
      <c r="AH19" s="364"/>
      <c r="AI19" s="364"/>
      <c r="AJ19" s="6">
        <f>IF(J19=0,0,ROUND(M19/J19/12,0))</f>
        <v>0</v>
      </c>
      <c r="AK19" s="6">
        <f t="shared" si="2"/>
        <v>0</v>
      </c>
      <c r="AL19" s="6"/>
      <c r="AM19" s="367">
        <f>ROUND(W19/H19,0)</f>
        <v>680</v>
      </c>
    </row>
    <row r="20" spans="1:39" s="358" customFormat="1" x14ac:dyDescent="0.25">
      <c r="A20" s="368">
        <v>1111</v>
      </c>
      <c r="B20" s="368">
        <v>3122</v>
      </c>
      <c r="C20" s="372" t="s">
        <v>106</v>
      </c>
      <c r="D20" s="373" t="s">
        <v>107</v>
      </c>
      <c r="E20" s="8" t="s">
        <v>108</v>
      </c>
      <c r="F20" s="359">
        <v>120</v>
      </c>
      <c r="G20" s="360">
        <v>4</v>
      </c>
      <c r="H20" s="6">
        <v>113</v>
      </c>
      <c r="I20" s="361">
        <f>H20/G20</f>
        <v>28.25</v>
      </c>
      <c r="J20" s="362">
        <f>ROUND(H20/Y20*AF20,2)</f>
        <v>11.52</v>
      </c>
      <c r="K20" s="362">
        <f>ROUND(H20/Z20*AF20,2)</f>
        <v>2.61</v>
      </c>
      <c r="L20" s="362">
        <f t="shared" si="1"/>
        <v>14.129999999999999</v>
      </c>
      <c r="M20" s="6">
        <f>ROUND(12*J20*(AA20+AB20),0)</f>
        <v>4747300</v>
      </c>
      <c r="N20" s="6">
        <f t="shared" si="7"/>
        <v>649890</v>
      </c>
      <c r="O20" s="6"/>
      <c r="P20" s="6"/>
      <c r="Q20" s="6">
        <f t="shared" si="8"/>
        <v>5397190</v>
      </c>
      <c r="R20" s="6">
        <f t="shared" si="9"/>
        <v>0</v>
      </c>
      <c r="S20" s="6">
        <f t="shared" si="10"/>
        <v>5397190</v>
      </c>
      <c r="T20" s="6">
        <f t="shared" si="11"/>
        <v>1835045</v>
      </c>
      <c r="U20" s="6">
        <f t="shared" si="12"/>
        <v>107944</v>
      </c>
      <c r="V20" s="6">
        <f t="shared" si="13"/>
        <v>68478</v>
      </c>
      <c r="W20" s="363">
        <f t="shared" si="14"/>
        <v>7408657</v>
      </c>
      <c r="X20" s="363"/>
      <c r="Y20" s="360">
        <f>'soust.uk.JMK př.č.2'!$G$88</f>
        <v>9.8112999999999992</v>
      </c>
      <c r="Z20" s="360">
        <f>'soust.uk.JMK př.č.2'!$K$88</f>
        <v>43.29</v>
      </c>
      <c r="AA20" s="364">
        <f>'soust.uk.JMK př.č.2'!$M$88</f>
        <v>32381</v>
      </c>
      <c r="AB20" s="364">
        <f>'soust.uk.JMK př.č.2'!$N$88</f>
        <v>1960</v>
      </c>
      <c r="AC20" s="364">
        <f>'soust.uk.JMK př.č.2'!$O$88</f>
        <v>19700</v>
      </c>
      <c r="AD20" s="364">
        <f>'soust.uk.JMK př.č.2'!$P$88</f>
        <v>1050</v>
      </c>
      <c r="AE20" s="364">
        <f>'soust.uk.JMK př.č.2'!$L$88</f>
        <v>606</v>
      </c>
      <c r="AF20" s="365">
        <v>1</v>
      </c>
      <c r="AG20" s="366"/>
      <c r="AH20" s="364"/>
      <c r="AI20" s="364"/>
      <c r="AJ20" s="6">
        <f t="shared" si="2"/>
        <v>34341</v>
      </c>
      <c r="AK20" s="6">
        <f t="shared" si="2"/>
        <v>20750</v>
      </c>
      <c r="AL20" s="6">
        <f t="shared" ref="AL20:AL50" si="15">ROUND(Q20/L20/12,0)</f>
        <v>31831</v>
      </c>
      <c r="AM20" s="367">
        <f t="shared" si="4"/>
        <v>65563</v>
      </c>
    </row>
    <row r="21" spans="1:39" s="358" customFormat="1" x14ac:dyDescent="0.25">
      <c r="A21" s="368">
        <v>1111</v>
      </c>
      <c r="B21" s="368">
        <v>3122</v>
      </c>
      <c r="C21" s="374"/>
      <c r="D21" s="375" t="s">
        <v>580</v>
      </c>
      <c r="E21" s="376"/>
      <c r="F21" s="376"/>
      <c r="G21" s="377"/>
      <c r="H21" s="378"/>
      <c r="I21" s="377"/>
      <c r="J21" s="379">
        <v>-1.06</v>
      </c>
      <c r="K21" s="379"/>
      <c r="L21" s="379">
        <f>J21+K21</f>
        <v>-1.06</v>
      </c>
      <c r="M21" s="6">
        <f>ROUND(12*J21*(AA21+AB21),0)</f>
        <v>-436818</v>
      </c>
      <c r="N21" s="6">
        <f t="shared" si="7"/>
        <v>0</v>
      </c>
      <c r="O21" s="6"/>
      <c r="P21" s="6"/>
      <c r="Q21" s="6">
        <f>SUM(M21,N21)</f>
        <v>-436818</v>
      </c>
      <c r="R21" s="6">
        <f>SUM(O21,P21)</f>
        <v>0</v>
      </c>
      <c r="S21" s="6">
        <f>Q21+R21</f>
        <v>-436818</v>
      </c>
      <c r="T21" s="6">
        <f>ROUND(S21*34%,0)</f>
        <v>-148518</v>
      </c>
      <c r="U21" s="6">
        <f t="shared" si="12"/>
        <v>-8736</v>
      </c>
      <c r="V21" s="6">
        <f>-SUM(S21:U21)</f>
        <v>594072</v>
      </c>
      <c r="W21" s="363">
        <f>SUM(S21:V21)</f>
        <v>0</v>
      </c>
      <c r="X21" s="380"/>
      <c r="Y21" s="360"/>
      <c r="Z21" s="360"/>
      <c r="AA21" s="364">
        <f>'soust.uk.JMK př.č.2'!$M$88</f>
        <v>32381</v>
      </c>
      <c r="AB21" s="364">
        <f>'soust.uk.JMK př.č.2'!$N$88</f>
        <v>1960</v>
      </c>
      <c r="AC21" s="364">
        <f>'soust.uk.JMK př.č.2'!$O$88</f>
        <v>19700</v>
      </c>
      <c r="AD21" s="364">
        <f>'soust.uk.JMK př.č.2'!$P$88</f>
        <v>1050</v>
      </c>
      <c r="AE21" s="364"/>
      <c r="AF21" s="365"/>
      <c r="AG21" s="378"/>
      <c r="AH21" s="381"/>
      <c r="AI21" s="381"/>
      <c r="AJ21" s="6">
        <f t="shared" si="2"/>
        <v>34341</v>
      </c>
      <c r="AK21" s="6">
        <f t="shared" si="2"/>
        <v>0</v>
      </c>
      <c r="AL21" s="6">
        <f t="shared" si="15"/>
        <v>34341</v>
      </c>
      <c r="AM21" s="367"/>
    </row>
    <row r="22" spans="1:39" s="358" customFormat="1" x14ac:dyDescent="0.25">
      <c r="A22" s="368">
        <v>1111</v>
      </c>
      <c r="B22" s="368">
        <v>3122</v>
      </c>
      <c r="C22" s="382" t="s">
        <v>104</v>
      </c>
      <c r="D22" s="383" t="s">
        <v>105</v>
      </c>
      <c r="E22" s="8" t="s">
        <v>573</v>
      </c>
      <c r="F22" s="359">
        <v>60</v>
      </c>
      <c r="G22" s="360">
        <v>1</v>
      </c>
      <c r="H22" s="6">
        <v>28</v>
      </c>
      <c r="I22" s="361">
        <f>H22/G22</f>
        <v>28</v>
      </c>
      <c r="J22" s="362">
        <f>ROUND(H22/Y22*AF22,2)</f>
        <v>2.8</v>
      </c>
      <c r="K22" s="362">
        <f>ROUND(H22/Z22*AF22,2)</f>
        <v>0.69</v>
      </c>
      <c r="L22" s="362">
        <f t="shared" si="1"/>
        <v>3.4899999999999998</v>
      </c>
      <c r="M22" s="6">
        <f>ROUND(12*J22*(AA22+AB22),0)</f>
        <v>1153858</v>
      </c>
      <c r="N22" s="6">
        <f t="shared" si="7"/>
        <v>171810</v>
      </c>
      <c r="O22" s="6"/>
      <c r="P22" s="6"/>
      <c r="Q22" s="6">
        <f t="shared" si="8"/>
        <v>1325668</v>
      </c>
      <c r="R22" s="6">
        <f t="shared" si="9"/>
        <v>0</v>
      </c>
      <c r="S22" s="6">
        <f t="shared" si="10"/>
        <v>1325668</v>
      </c>
      <c r="T22" s="6">
        <f t="shared" si="11"/>
        <v>450727</v>
      </c>
      <c r="U22" s="6">
        <f t="shared" si="12"/>
        <v>26513</v>
      </c>
      <c r="V22" s="6">
        <f t="shared" ref="V22:V39" si="16">ROUND(H22*AE22*AF22,0)</f>
        <v>16968</v>
      </c>
      <c r="W22" s="363">
        <f t="shared" si="14"/>
        <v>1819876</v>
      </c>
      <c r="X22" s="363"/>
      <c r="Y22" s="360">
        <f>'soust.uk.JMK př.č.2'!$G$87</f>
        <v>10.0098425</v>
      </c>
      <c r="Z22" s="360">
        <f>'soust.uk.JMK př.č.2'!$K$87</f>
        <v>40.590000000000003</v>
      </c>
      <c r="AA22" s="364">
        <f>'soust.uk.JMK př.č.2'!$M$87</f>
        <v>32381</v>
      </c>
      <c r="AB22" s="364">
        <f>'soust.uk.JMK př.č.2'!$N$87</f>
        <v>1960</v>
      </c>
      <c r="AC22" s="364">
        <f>'soust.uk.JMK př.č.2'!$O$87</f>
        <v>19700</v>
      </c>
      <c r="AD22" s="364">
        <f>'soust.uk.JMK př.č.2'!$P$87</f>
        <v>1050</v>
      </c>
      <c r="AE22" s="364">
        <f>'soust.uk.JMK př.č.2'!$L$87</f>
        <v>606</v>
      </c>
      <c r="AF22" s="365">
        <v>1</v>
      </c>
      <c r="AG22" s="366"/>
      <c r="AH22" s="364"/>
      <c r="AI22" s="364"/>
      <c r="AJ22" s="6">
        <f t="shared" si="2"/>
        <v>34341</v>
      </c>
      <c r="AK22" s="6">
        <f t="shared" si="2"/>
        <v>20750</v>
      </c>
      <c r="AL22" s="6">
        <f t="shared" si="15"/>
        <v>31654</v>
      </c>
      <c r="AM22" s="367">
        <f>ROUND(W22/H22,0)</f>
        <v>64996</v>
      </c>
    </row>
    <row r="23" spans="1:39" s="358" customFormat="1" x14ac:dyDescent="0.25">
      <c r="A23" s="368">
        <v>1111</v>
      </c>
      <c r="B23" s="368">
        <v>3122</v>
      </c>
      <c r="C23" s="372" t="s">
        <v>237</v>
      </c>
      <c r="D23" s="373" t="s">
        <v>238</v>
      </c>
      <c r="F23" s="359">
        <v>120</v>
      </c>
      <c r="G23" s="360">
        <v>4</v>
      </c>
      <c r="H23" s="6">
        <v>83</v>
      </c>
      <c r="I23" s="361">
        <f>H23/G23</f>
        <v>20.75</v>
      </c>
      <c r="J23" s="362">
        <f>ROUND(H23/Y23*AF23,2)</f>
        <v>10.86</v>
      </c>
      <c r="K23" s="362">
        <f>ROUND(H23/Z23*AF23,2)</f>
        <v>3.04</v>
      </c>
      <c r="L23" s="362">
        <f t="shared" si="1"/>
        <v>13.899999999999999</v>
      </c>
      <c r="M23" s="6">
        <f>ROUND(12*J23*(AA23+AB23),0)</f>
        <v>4475319</v>
      </c>
      <c r="N23" s="6">
        <f t="shared" si="7"/>
        <v>756960</v>
      </c>
      <c r="O23" s="6"/>
      <c r="P23" s="6"/>
      <c r="Q23" s="6">
        <f t="shared" si="8"/>
        <v>5232279</v>
      </c>
      <c r="R23" s="6">
        <f t="shared" si="9"/>
        <v>0</v>
      </c>
      <c r="S23" s="6">
        <f t="shared" si="10"/>
        <v>5232279</v>
      </c>
      <c r="T23" s="6">
        <f t="shared" si="11"/>
        <v>1778975</v>
      </c>
      <c r="U23" s="6">
        <f t="shared" si="12"/>
        <v>104646</v>
      </c>
      <c r="V23" s="6">
        <f t="shared" si="16"/>
        <v>50298</v>
      </c>
      <c r="W23" s="363">
        <f t="shared" si="14"/>
        <v>7166198</v>
      </c>
      <c r="X23" s="363"/>
      <c r="Y23" s="360">
        <f>'soust.uk.JMK př.č.2'!$G$152</f>
        <v>7.6401088235294106</v>
      </c>
      <c r="Z23" s="360">
        <f>'soust.uk.JMK př.č.2'!$K$152</f>
        <v>27.34</v>
      </c>
      <c r="AA23" s="364">
        <f>'soust.uk.JMK př.č.2'!$M$152</f>
        <v>32381</v>
      </c>
      <c r="AB23" s="364">
        <f>'soust.uk.JMK př.č.2'!$N$152</f>
        <v>1960</v>
      </c>
      <c r="AC23" s="364">
        <f>'soust.uk.JMK př.č.2'!$O$152</f>
        <v>19700</v>
      </c>
      <c r="AD23" s="364">
        <f>'soust.uk.JMK př.č.2'!$P$152</f>
        <v>1050</v>
      </c>
      <c r="AE23" s="364">
        <f>'soust.uk.JMK př.č.2'!$L$152</f>
        <v>606</v>
      </c>
      <c r="AF23" s="365">
        <v>1</v>
      </c>
      <c r="AG23" s="366"/>
      <c r="AH23" s="364"/>
      <c r="AI23" s="364"/>
      <c r="AJ23" s="6">
        <f t="shared" si="2"/>
        <v>34341</v>
      </c>
      <c r="AK23" s="6">
        <f t="shared" si="2"/>
        <v>20750</v>
      </c>
      <c r="AL23" s="6">
        <f t="shared" si="15"/>
        <v>31369</v>
      </c>
      <c r="AM23" s="367">
        <f>ROUND(W23/H23,0)</f>
        <v>86340</v>
      </c>
    </row>
    <row r="24" spans="1:39" s="358" customFormat="1" ht="25.5" x14ac:dyDescent="0.25">
      <c r="A24" s="368">
        <v>1111</v>
      </c>
      <c r="B24" s="368">
        <v>3122</v>
      </c>
      <c r="C24" s="372" t="s">
        <v>237</v>
      </c>
      <c r="D24" s="373" t="s">
        <v>238</v>
      </c>
      <c r="E24" s="358" t="s">
        <v>558</v>
      </c>
      <c r="F24" s="359"/>
      <c r="G24" s="360"/>
      <c r="H24" s="6">
        <v>3</v>
      </c>
      <c r="I24" s="361"/>
      <c r="J24" s="362">
        <f>ROUND(H24/Y24*AF24,2)</f>
        <v>0.02</v>
      </c>
      <c r="K24" s="362">
        <f>ROUND(H24/Z24*AF24,2)</f>
        <v>0.01</v>
      </c>
      <c r="L24" s="362">
        <f t="shared" si="1"/>
        <v>0.03</v>
      </c>
      <c r="M24" s="6">
        <f>ROUND(12*J24*(AA24+AB24),0)</f>
        <v>8242</v>
      </c>
      <c r="N24" s="6">
        <f t="shared" si="7"/>
        <v>2490</v>
      </c>
      <c r="O24" s="6"/>
      <c r="P24" s="6"/>
      <c r="Q24" s="6">
        <f t="shared" si="8"/>
        <v>10732</v>
      </c>
      <c r="R24" s="6">
        <f t="shared" si="9"/>
        <v>0</v>
      </c>
      <c r="S24" s="6">
        <f t="shared" si="10"/>
        <v>10732</v>
      </c>
      <c r="T24" s="6">
        <f t="shared" si="11"/>
        <v>3649</v>
      </c>
      <c r="U24" s="6">
        <f t="shared" si="12"/>
        <v>215</v>
      </c>
      <c r="V24" s="6">
        <f t="shared" si="16"/>
        <v>91</v>
      </c>
      <c r="W24" s="363">
        <f t="shared" si="14"/>
        <v>14687</v>
      </c>
      <c r="X24" s="363"/>
      <c r="Y24" s="360">
        <f>'soust.uk.JMK př.č.2'!$G$152</f>
        <v>7.6401088235294106</v>
      </c>
      <c r="Z24" s="360">
        <f>'soust.uk.JMK př.č.2'!$K$152</f>
        <v>27.34</v>
      </c>
      <c r="AA24" s="364">
        <f>'soust.uk.JMK př.č.2'!$M$152</f>
        <v>32381</v>
      </c>
      <c r="AB24" s="364">
        <f>'soust.uk.JMK př.č.2'!$N$152</f>
        <v>1960</v>
      </c>
      <c r="AC24" s="364">
        <f>'soust.uk.JMK př.č.2'!$O$152</f>
        <v>19700</v>
      </c>
      <c r="AD24" s="364">
        <f>'soust.uk.JMK př.č.2'!$P$152</f>
        <v>1050</v>
      </c>
      <c r="AE24" s="364">
        <f>'soust.uk.JMK př.č.2'!$L$152</f>
        <v>606</v>
      </c>
      <c r="AF24" s="365">
        <v>0.05</v>
      </c>
      <c r="AG24" s="366"/>
      <c r="AH24" s="364"/>
      <c r="AI24" s="364"/>
      <c r="AJ24" s="6">
        <f t="shared" si="2"/>
        <v>34342</v>
      </c>
      <c r="AK24" s="6">
        <f t="shared" si="2"/>
        <v>20750</v>
      </c>
      <c r="AL24" s="6">
        <f t="shared" si="15"/>
        <v>29811</v>
      </c>
      <c r="AM24" s="367">
        <f>ROUND(W24/H24,0)</f>
        <v>4896</v>
      </c>
    </row>
    <row r="25" spans="1:39" s="358" customFormat="1" x14ac:dyDescent="0.25">
      <c r="A25" s="368">
        <v>1111</v>
      </c>
      <c r="B25" s="5">
        <v>3122</v>
      </c>
      <c r="C25" s="5"/>
      <c r="D25" s="384" t="s">
        <v>581</v>
      </c>
      <c r="E25" s="359"/>
      <c r="F25" s="359"/>
      <c r="G25" s="360"/>
      <c r="H25" s="6"/>
      <c r="I25" s="361"/>
      <c r="J25" s="362">
        <f>ROUND(-O25/(AA25+AB25)/12*AF25,2)</f>
        <v>-0.34</v>
      </c>
      <c r="K25" s="362">
        <f>ROUND(-P25/(AC25+AD25)/12*AF25,2)</f>
        <v>-0.16</v>
      </c>
      <c r="L25" s="362">
        <f>J25+K25</f>
        <v>-0.5</v>
      </c>
      <c r="M25" s="6">
        <f>-O25</f>
        <v>-140000</v>
      </c>
      <c r="N25" s="6">
        <f>-P25</f>
        <v>-40000</v>
      </c>
      <c r="O25" s="6">
        <v>140000</v>
      </c>
      <c r="P25" s="6">
        <v>40000</v>
      </c>
      <c r="Q25" s="6">
        <f>-R25</f>
        <v>-180000</v>
      </c>
      <c r="R25" s="6">
        <f t="shared" si="9"/>
        <v>180000</v>
      </c>
      <c r="S25" s="6">
        <f t="shared" si="10"/>
        <v>0</v>
      </c>
      <c r="T25" s="6">
        <f t="shared" si="11"/>
        <v>0</v>
      </c>
      <c r="U25" s="6">
        <f t="shared" si="12"/>
        <v>-3600</v>
      </c>
      <c r="V25" s="6">
        <f t="shared" si="16"/>
        <v>0</v>
      </c>
      <c r="W25" s="363">
        <f t="shared" si="14"/>
        <v>-3600</v>
      </c>
      <c r="X25" s="363"/>
      <c r="Y25" s="359"/>
      <c r="Z25" s="359"/>
      <c r="AA25" s="364">
        <f>'soust.uk.JMK př.č.2'!$M$88</f>
        <v>32381</v>
      </c>
      <c r="AB25" s="364">
        <f>'soust.uk.JMK př.č.2'!$N$88</f>
        <v>1960</v>
      </c>
      <c r="AC25" s="364">
        <f>'soust.uk.JMK př.č.2'!$O$88</f>
        <v>19700</v>
      </c>
      <c r="AD25" s="364">
        <f>'soust.uk.JMK př.č.2'!$P$88</f>
        <v>1050</v>
      </c>
      <c r="AE25" s="364"/>
      <c r="AF25" s="365">
        <v>1</v>
      </c>
      <c r="AG25" s="359"/>
      <c r="AH25" s="364"/>
      <c r="AI25" s="364"/>
      <c r="AJ25" s="6">
        <f t="shared" si="2"/>
        <v>34314</v>
      </c>
      <c r="AK25" s="6">
        <f t="shared" si="2"/>
        <v>20833</v>
      </c>
      <c r="AL25" s="6">
        <f t="shared" si="15"/>
        <v>30000</v>
      </c>
      <c r="AM25" s="367"/>
    </row>
    <row r="26" spans="1:39" s="358" customFormat="1" x14ac:dyDescent="0.25">
      <c r="A26" s="368">
        <v>1111</v>
      </c>
      <c r="B26" s="5">
        <v>3122</v>
      </c>
      <c r="C26" s="5"/>
      <c r="D26" s="385" t="s">
        <v>583</v>
      </c>
      <c r="E26" s="359"/>
      <c r="F26" s="359"/>
      <c r="G26" s="360"/>
      <c r="H26" s="6"/>
      <c r="I26" s="361"/>
      <c r="J26" s="362">
        <f>ROUND(-O26/(AA26+AB26)/12*AF26,2)</f>
        <v>-0.17</v>
      </c>
      <c r="K26" s="362">
        <f>ROUND(-P26/(AC26+AD26)/12*AF26,2)</f>
        <v>-0.2</v>
      </c>
      <c r="L26" s="362">
        <f>J26+K26</f>
        <v>-0.37</v>
      </c>
      <c r="M26" s="6">
        <f>-O26</f>
        <v>-70000</v>
      </c>
      <c r="N26" s="6">
        <f>-P26</f>
        <v>-50000</v>
      </c>
      <c r="O26" s="6">
        <v>70000</v>
      </c>
      <c r="P26" s="6">
        <v>50000</v>
      </c>
      <c r="Q26" s="6">
        <f>-R26</f>
        <v>-120000</v>
      </c>
      <c r="R26" s="6">
        <f>SUM(O26,P26)</f>
        <v>120000</v>
      </c>
      <c r="S26" s="6">
        <f>Q26+R26</f>
        <v>0</v>
      </c>
      <c r="T26" s="6">
        <f>ROUND(Q26*34%,0)</f>
        <v>-40800</v>
      </c>
      <c r="U26" s="6">
        <f t="shared" si="12"/>
        <v>-2400</v>
      </c>
      <c r="V26" s="6">
        <f>ROUND(H26*AE26*AF26,0)</f>
        <v>0</v>
      </c>
      <c r="W26" s="363">
        <f>SUM(S26:V26)</f>
        <v>-43200</v>
      </c>
      <c r="X26" s="363"/>
      <c r="Y26" s="359"/>
      <c r="Z26" s="359"/>
      <c r="AA26" s="364">
        <f>'soust.uk.JMK př.č.2'!$M$88</f>
        <v>32381</v>
      </c>
      <c r="AB26" s="364">
        <f>'soust.uk.JMK př.č.2'!$N$88</f>
        <v>1960</v>
      </c>
      <c r="AC26" s="364">
        <f>'soust.uk.JMK př.č.2'!$O$88</f>
        <v>19700</v>
      </c>
      <c r="AD26" s="364">
        <f>'soust.uk.JMK př.č.2'!$P$88</f>
        <v>1050</v>
      </c>
      <c r="AE26" s="364"/>
      <c r="AF26" s="365">
        <v>1</v>
      </c>
      <c r="AG26" s="359"/>
      <c r="AH26" s="364"/>
      <c r="AI26" s="364"/>
      <c r="AJ26" s="6">
        <f>IF(J26=0,0,ROUND(M26/J26/12,0))</f>
        <v>34314</v>
      </c>
      <c r="AK26" s="6">
        <f>IF(K26=0,0,ROUND(N26/K26/12,0))</f>
        <v>20833</v>
      </c>
      <c r="AL26" s="6">
        <f>ROUND(Q26/L26/12,0)</f>
        <v>27027</v>
      </c>
      <c r="AM26" s="367"/>
    </row>
    <row r="27" spans="1:39" s="358" customFormat="1" x14ac:dyDescent="0.25">
      <c r="A27" s="368">
        <v>1111</v>
      </c>
      <c r="B27" s="5">
        <v>3122</v>
      </c>
      <c r="C27" s="5"/>
      <c r="D27" s="384" t="s">
        <v>584</v>
      </c>
      <c r="E27" s="359"/>
      <c r="F27" s="359"/>
      <c r="G27" s="360"/>
      <c r="H27" s="6"/>
      <c r="I27" s="361"/>
      <c r="J27" s="362">
        <f>ROUND(-AG27/(AA27+AB27)*AF27,2)</f>
        <v>-0.36</v>
      </c>
      <c r="K27" s="362"/>
      <c r="L27" s="362">
        <f t="shared" si="1"/>
        <v>-0.36</v>
      </c>
      <c r="M27" s="362"/>
      <c r="N27" s="362"/>
      <c r="O27" s="362"/>
      <c r="P27" s="362"/>
      <c r="Q27" s="6"/>
      <c r="R27" s="6"/>
      <c r="S27" s="6">
        <f t="shared" si="10"/>
        <v>0</v>
      </c>
      <c r="T27" s="6">
        <f t="shared" si="11"/>
        <v>0</v>
      </c>
      <c r="U27" s="6">
        <f t="shared" si="12"/>
        <v>0</v>
      </c>
      <c r="V27" s="6">
        <f t="shared" si="16"/>
        <v>0</v>
      </c>
      <c r="W27" s="363">
        <f t="shared" si="14"/>
        <v>0</v>
      </c>
      <c r="X27" s="363"/>
      <c r="Y27" s="359"/>
      <c r="Z27" s="359"/>
      <c r="AA27" s="364">
        <f>'soust.uk.JMK př.č.2'!$M$88</f>
        <v>32381</v>
      </c>
      <c r="AB27" s="364">
        <f>'soust.uk.JMK př.č.2'!$N$88</f>
        <v>1960</v>
      </c>
      <c r="AC27" s="364"/>
      <c r="AD27" s="364"/>
      <c r="AE27" s="364"/>
      <c r="AF27" s="365">
        <f>1/2</f>
        <v>0.5</v>
      </c>
      <c r="AG27" s="364">
        <v>25000</v>
      </c>
      <c r="AH27" s="364"/>
      <c r="AI27" s="364"/>
      <c r="AJ27" s="6">
        <f t="shared" si="2"/>
        <v>0</v>
      </c>
      <c r="AK27" s="6">
        <f t="shared" si="2"/>
        <v>0</v>
      </c>
      <c r="AL27" s="6">
        <f t="shared" si="15"/>
        <v>0</v>
      </c>
      <c r="AM27" s="364"/>
    </row>
    <row r="28" spans="1:39" s="358" customFormat="1" x14ac:dyDescent="0.25">
      <c r="A28" s="368">
        <v>1111</v>
      </c>
      <c r="B28" s="5">
        <v>3122</v>
      </c>
      <c r="C28" s="5"/>
      <c r="D28" s="384" t="s">
        <v>585</v>
      </c>
      <c r="E28" s="359"/>
      <c r="F28" s="359"/>
      <c r="G28" s="360"/>
      <c r="H28" s="6"/>
      <c r="I28" s="361"/>
      <c r="J28" s="362">
        <f>ROUND(-AH28/(AA28+AB28)*AF28,2)</f>
        <v>-0.28000000000000003</v>
      </c>
      <c r="K28" s="362">
        <f>ROUND(-AI28/(AC28+AD28)*AF28,2)</f>
        <v>-0.19</v>
      </c>
      <c r="L28" s="362">
        <f>J28+K28</f>
        <v>-0.47000000000000003</v>
      </c>
      <c r="M28" s="362"/>
      <c r="N28" s="362"/>
      <c r="O28" s="362"/>
      <c r="P28" s="362"/>
      <c r="Q28" s="6"/>
      <c r="R28" s="6"/>
      <c r="S28" s="6">
        <f t="shared" si="10"/>
        <v>0</v>
      </c>
      <c r="T28" s="6">
        <f t="shared" si="11"/>
        <v>0</v>
      </c>
      <c r="U28" s="6">
        <f t="shared" si="12"/>
        <v>0</v>
      </c>
      <c r="V28" s="6">
        <f t="shared" si="16"/>
        <v>0</v>
      </c>
      <c r="W28" s="363">
        <f t="shared" si="14"/>
        <v>0</v>
      </c>
      <c r="X28" s="363"/>
      <c r="Y28" s="359"/>
      <c r="Z28" s="359"/>
      <c r="AA28" s="364">
        <f>'soust.uk.JMK př.č.2'!$M$88</f>
        <v>32381</v>
      </c>
      <c r="AB28" s="364">
        <f>'soust.uk.JMK př.č.2'!$N$88</f>
        <v>1960</v>
      </c>
      <c r="AC28" s="364">
        <f>'soust.uk.JMK př.č.2'!$O$88</f>
        <v>19700</v>
      </c>
      <c r="AD28" s="364">
        <f>'soust.uk.JMK př.č.2'!$P$88</f>
        <v>1050</v>
      </c>
      <c r="AE28" s="364"/>
      <c r="AF28" s="365">
        <f>1/1.25</f>
        <v>0.8</v>
      </c>
      <c r="AG28" s="359"/>
      <c r="AH28" s="364">
        <v>12000</v>
      </c>
      <c r="AI28" s="364">
        <v>5000</v>
      </c>
      <c r="AJ28" s="6">
        <f t="shared" si="2"/>
        <v>0</v>
      </c>
      <c r="AK28" s="6">
        <f t="shared" si="2"/>
        <v>0</v>
      </c>
      <c r="AL28" s="6">
        <f t="shared" si="15"/>
        <v>0</v>
      </c>
      <c r="AM28" s="364"/>
    </row>
    <row r="29" spans="1:39" s="358" customFormat="1" x14ac:dyDescent="0.25">
      <c r="A29" s="368">
        <v>1111</v>
      </c>
      <c r="B29" s="368">
        <v>3123</v>
      </c>
      <c r="C29" s="372" t="s">
        <v>347</v>
      </c>
      <c r="D29" s="373" t="s">
        <v>348</v>
      </c>
      <c r="E29" s="373" t="s">
        <v>272</v>
      </c>
      <c r="F29" s="359">
        <v>90</v>
      </c>
      <c r="G29" s="360">
        <v>3</v>
      </c>
      <c r="H29" s="6">
        <v>72</v>
      </c>
      <c r="I29" s="361">
        <f>H29/G29</f>
        <v>24</v>
      </c>
      <c r="J29" s="362">
        <f>ROUND(H29/Y29*AF29,2)</f>
        <v>3.6</v>
      </c>
      <c r="K29" s="362">
        <f>ROUND(H29/Z29*AF29,2)</f>
        <v>1.1599999999999999</v>
      </c>
      <c r="L29" s="362">
        <f t="shared" si="1"/>
        <v>4.76</v>
      </c>
      <c r="M29" s="6">
        <f>ROUND(12*J29*(AA29+AB29),0)</f>
        <v>1497485</v>
      </c>
      <c r="N29" s="6">
        <f>ROUND(12*K29*(AC29+AD29),0)</f>
        <v>292905</v>
      </c>
      <c r="O29" s="6"/>
      <c r="P29" s="6"/>
      <c r="Q29" s="6">
        <f>SUM(M29,N29)</f>
        <v>1790390</v>
      </c>
      <c r="R29" s="6">
        <f t="shared" ref="R29:R49" si="17">SUM(O29,P29)</f>
        <v>0</v>
      </c>
      <c r="S29" s="6">
        <f t="shared" si="10"/>
        <v>1790390</v>
      </c>
      <c r="T29" s="6">
        <f t="shared" si="11"/>
        <v>608733</v>
      </c>
      <c r="U29" s="6">
        <f t="shared" si="12"/>
        <v>35808</v>
      </c>
      <c r="V29" s="6">
        <f t="shared" si="16"/>
        <v>30096</v>
      </c>
      <c r="W29" s="363">
        <f t="shared" si="14"/>
        <v>2465027</v>
      </c>
      <c r="X29" s="363"/>
      <c r="Y29" s="360">
        <f>'soust.uk.JMK př.č.2'!$G$229</f>
        <v>19.981765437215085</v>
      </c>
      <c r="Z29" s="360">
        <f>'soust.uk.JMK př.č.2'!$K$229</f>
        <v>61.84</v>
      </c>
      <c r="AA29" s="364">
        <f>'soust.uk.JMK př.č.2'!$M$229</f>
        <v>32704</v>
      </c>
      <c r="AB29" s="364">
        <f>'soust.uk.JMK př.č.2'!$N$229</f>
        <v>1960</v>
      </c>
      <c r="AC29" s="364">
        <f>'soust.uk.JMK př.č.2'!$O$229</f>
        <v>20022</v>
      </c>
      <c r="AD29" s="364">
        <f>'soust.uk.JMK př.č.2'!$P$229</f>
        <v>1020</v>
      </c>
      <c r="AE29" s="364">
        <f>'soust.uk.JMK př.č.2'!$L$229</f>
        <v>418</v>
      </c>
      <c r="AF29" s="365">
        <v>1</v>
      </c>
      <c r="AG29" s="366"/>
      <c r="AH29" s="364"/>
      <c r="AI29" s="364"/>
      <c r="AJ29" s="6">
        <f t="shared" si="2"/>
        <v>34664</v>
      </c>
      <c r="AK29" s="6">
        <f t="shared" si="2"/>
        <v>21042</v>
      </c>
      <c r="AL29" s="6">
        <f t="shared" si="15"/>
        <v>31344</v>
      </c>
      <c r="AM29" s="367">
        <f>ROUND(W29/H29,0)</f>
        <v>34236</v>
      </c>
    </row>
    <row r="30" spans="1:39" s="358" customFormat="1" x14ac:dyDescent="0.25">
      <c r="A30" s="7">
        <v>1111</v>
      </c>
      <c r="B30" s="7">
        <v>3123</v>
      </c>
      <c r="C30" s="372" t="s">
        <v>347</v>
      </c>
      <c r="D30" s="373" t="s">
        <v>348</v>
      </c>
      <c r="E30" s="373" t="s">
        <v>273</v>
      </c>
      <c r="F30" s="359"/>
      <c r="G30" s="360"/>
      <c r="H30" s="6">
        <v>60</v>
      </c>
      <c r="I30" s="361"/>
      <c r="J30" s="362">
        <f>ROUND(H30/Y30*AF30,2)</f>
        <v>4.22</v>
      </c>
      <c r="K30" s="362">
        <f>ROUND(H30/Z30*AF30,2)</f>
        <v>1.39</v>
      </c>
      <c r="L30" s="362">
        <f t="shared" si="1"/>
        <v>5.6099999999999994</v>
      </c>
      <c r="M30" s="6">
        <f>ROUND(12*J30*(AA30+AB30),0)</f>
        <v>1573841</v>
      </c>
      <c r="N30" s="6">
        <f>ROUND(12*K30*(AC30+AD30),0)</f>
        <v>350981</v>
      </c>
      <c r="O30" s="6"/>
      <c r="P30" s="6"/>
      <c r="Q30" s="6">
        <f>SUM(M30,N30)</f>
        <v>1924822</v>
      </c>
      <c r="R30" s="6">
        <f t="shared" si="17"/>
        <v>0</v>
      </c>
      <c r="S30" s="6">
        <f t="shared" si="10"/>
        <v>1924822</v>
      </c>
      <c r="T30" s="6">
        <f t="shared" si="11"/>
        <v>654439</v>
      </c>
      <c r="U30" s="6">
        <f t="shared" si="12"/>
        <v>38496</v>
      </c>
      <c r="V30" s="6">
        <f t="shared" si="16"/>
        <v>0</v>
      </c>
      <c r="W30" s="363">
        <f t="shared" si="14"/>
        <v>2617757</v>
      </c>
      <c r="X30" s="363"/>
      <c r="Y30" s="360">
        <f>'soust.uk.JMK př.č.2'!$G$230</f>
        <v>14.234875444839858</v>
      </c>
      <c r="Z30" s="360">
        <f>'soust.uk.JMK př.č.2'!$K$230</f>
        <v>43.29</v>
      </c>
      <c r="AA30" s="364">
        <f>'soust.uk.JMK př.č.2'!$M$230</f>
        <v>29369</v>
      </c>
      <c r="AB30" s="364">
        <f>'soust.uk.JMK př.č.2'!$N$230</f>
        <v>1710</v>
      </c>
      <c r="AC30" s="364">
        <f>'soust.uk.JMK př.č.2'!$O$230</f>
        <v>20022</v>
      </c>
      <c r="AD30" s="364">
        <f>'soust.uk.JMK př.č.2'!$P$230</f>
        <v>1020</v>
      </c>
      <c r="AE30" s="364">
        <f>'soust.uk.JMK př.č.2'!$L$230</f>
        <v>0</v>
      </c>
      <c r="AF30" s="365">
        <v>1</v>
      </c>
      <c r="AG30" s="366"/>
      <c r="AH30" s="364"/>
      <c r="AI30" s="364"/>
      <c r="AJ30" s="6">
        <f t="shared" si="2"/>
        <v>31079</v>
      </c>
      <c r="AK30" s="6">
        <f t="shared" si="2"/>
        <v>21042</v>
      </c>
      <c r="AL30" s="6">
        <f t="shared" si="15"/>
        <v>28592</v>
      </c>
      <c r="AM30" s="367">
        <f>ROUND(W30/H30,0)</f>
        <v>43629</v>
      </c>
    </row>
    <row r="31" spans="1:39" s="358" customFormat="1" ht="25.5" x14ac:dyDescent="0.25">
      <c r="A31" s="7">
        <v>1111</v>
      </c>
      <c r="B31" s="7">
        <v>3123</v>
      </c>
      <c r="C31" s="372" t="s">
        <v>347</v>
      </c>
      <c r="D31" s="373" t="s">
        <v>348</v>
      </c>
      <c r="E31" s="373" t="s">
        <v>838</v>
      </c>
      <c r="F31" s="359"/>
      <c r="G31" s="360"/>
      <c r="H31" s="6">
        <v>12</v>
      </c>
      <c r="I31" s="361"/>
      <c r="J31" s="362">
        <f>ROUND(H31/Y31*AF31,2)</f>
        <v>0.84</v>
      </c>
      <c r="K31" s="362">
        <f>ROUND(H31/Z31*AF31,2)</f>
        <v>0.28000000000000003</v>
      </c>
      <c r="L31" s="362">
        <f t="shared" si="1"/>
        <v>1.1200000000000001</v>
      </c>
      <c r="M31" s="6">
        <f>ROUND(12*J31*(AA31+AB31),0)</f>
        <v>313276</v>
      </c>
      <c r="N31" s="6">
        <f>ROUND(12*K31*(AC31+AD31),0)</f>
        <v>70701</v>
      </c>
      <c r="O31" s="6"/>
      <c r="P31" s="6"/>
      <c r="Q31" s="6">
        <f>SUM(M31,N31)</f>
        <v>383977</v>
      </c>
      <c r="R31" s="6">
        <f t="shared" si="17"/>
        <v>0</v>
      </c>
      <c r="S31" s="6">
        <f t="shared" si="10"/>
        <v>383977</v>
      </c>
      <c r="T31" s="6">
        <f t="shared" si="11"/>
        <v>130552</v>
      </c>
      <c r="U31" s="6">
        <f t="shared" si="12"/>
        <v>7680</v>
      </c>
      <c r="V31" s="6">
        <f t="shared" si="16"/>
        <v>0</v>
      </c>
      <c r="W31" s="363">
        <f t="shared" si="14"/>
        <v>522209</v>
      </c>
      <c r="X31" s="363"/>
      <c r="Y31" s="360">
        <f>'soust.uk.JMK př.č.2'!$G$230</f>
        <v>14.234875444839858</v>
      </c>
      <c r="Z31" s="360">
        <f>'soust.uk.JMK př.č.2'!$K$230</f>
        <v>43.29</v>
      </c>
      <c r="AA31" s="364">
        <f>'soust.uk.JMK př.č.2'!$M$230</f>
        <v>29369</v>
      </c>
      <c r="AB31" s="364">
        <f>'soust.uk.JMK př.č.2'!$N$230</f>
        <v>1710</v>
      </c>
      <c r="AC31" s="364">
        <f>'soust.uk.JMK př.č.2'!$O$230</f>
        <v>20022</v>
      </c>
      <c r="AD31" s="364">
        <f>'soust.uk.JMK př.č.2'!$P$230</f>
        <v>1020</v>
      </c>
      <c r="AE31" s="364">
        <f>'soust.uk.JMK př.č.2'!$L$230</f>
        <v>0</v>
      </c>
      <c r="AF31" s="365">
        <v>1</v>
      </c>
      <c r="AG31" s="366"/>
      <c r="AH31" s="364"/>
      <c r="AI31" s="364"/>
      <c r="AJ31" s="6">
        <f t="shared" si="2"/>
        <v>31079</v>
      </c>
      <c r="AK31" s="6">
        <f t="shared" si="2"/>
        <v>21042</v>
      </c>
      <c r="AL31" s="6">
        <f t="shared" si="15"/>
        <v>28570</v>
      </c>
      <c r="AM31" s="367">
        <f>ROUND(W31/H31,0)</f>
        <v>43517</v>
      </c>
    </row>
    <row r="32" spans="1:39" s="358" customFormat="1" ht="25.5" x14ac:dyDescent="0.25">
      <c r="A32" s="368">
        <v>1111</v>
      </c>
      <c r="B32" s="368">
        <v>3123</v>
      </c>
      <c r="C32" s="372" t="s">
        <v>435</v>
      </c>
      <c r="D32" s="373" t="s">
        <v>436</v>
      </c>
      <c r="E32" s="373" t="s">
        <v>839</v>
      </c>
      <c r="F32" s="359">
        <v>50</v>
      </c>
      <c r="G32" s="360"/>
      <c r="H32" s="6">
        <v>42</v>
      </c>
      <c r="I32" s="361"/>
      <c r="J32" s="362">
        <f>ROUND(H32/Y32*AF32,2)</f>
        <v>0.28000000000000003</v>
      </c>
      <c r="K32" s="362">
        <f>ROUND(H32/Z32*AF32,2)</f>
        <v>0.1</v>
      </c>
      <c r="L32" s="362">
        <f t="shared" si="1"/>
        <v>0.38</v>
      </c>
      <c r="M32" s="6">
        <f>ROUND(12*J32*(AA32+AB32),0)</f>
        <v>116471</v>
      </c>
      <c r="N32" s="6">
        <f>ROUND(12*K32*(AC32+AD32),0)</f>
        <v>25250</v>
      </c>
      <c r="O32" s="6"/>
      <c r="P32" s="6"/>
      <c r="Q32" s="6">
        <f>SUM(M32,N32)</f>
        <v>141721</v>
      </c>
      <c r="R32" s="6">
        <f t="shared" si="17"/>
        <v>0</v>
      </c>
      <c r="S32" s="6">
        <f t="shared" si="10"/>
        <v>141721</v>
      </c>
      <c r="T32" s="6">
        <f t="shared" si="11"/>
        <v>48185</v>
      </c>
      <c r="U32" s="6">
        <f t="shared" si="12"/>
        <v>2834</v>
      </c>
      <c r="V32" s="6">
        <f t="shared" si="16"/>
        <v>2633</v>
      </c>
      <c r="W32" s="363">
        <f t="shared" si="14"/>
        <v>195373</v>
      </c>
      <c r="X32" s="363"/>
      <c r="Y32" s="360">
        <f>'soust.uk.JMK př.č.2'!$G$309</f>
        <v>22.140000000000004</v>
      </c>
      <c r="Z32" s="360">
        <f>'soust.uk.JMK př.č.2'!$K$309</f>
        <v>61.84</v>
      </c>
      <c r="AA32" s="364">
        <f>'soust.uk.JMK př.č.2'!$M$309</f>
        <v>32704</v>
      </c>
      <c r="AB32" s="364">
        <f>'soust.uk.JMK př.č.2'!$N$309</f>
        <v>1960</v>
      </c>
      <c r="AC32" s="364">
        <f>'soust.uk.JMK př.č.2'!$O$309</f>
        <v>20022</v>
      </c>
      <c r="AD32" s="364">
        <f>'soust.uk.JMK př.č.2'!$P$309</f>
        <v>1020</v>
      </c>
      <c r="AE32" s="364">
        <f>'soust.uk.JMK př.č.2'!$L$309</f>
        <v>418</v>
      </c>
      <c r="AF32" s="365">
        <v>0.15</v>
      </c>
      <c r="AG32" s="366"/>
      <c r="AH32" s="364"/>
      <c r="AI32" s="364"/>
      <c r="AJ32" s="6">
        <f t="shared" si="2"/>
        <v>34664</v>
      </c>
      <c r="AK32" s="6">
        <f t="shared" si="2"/>
        <v>21042</v>
      </c>
      <c r="AL32" s="6">
        <f t="shared" si="15"/>
        <v>31079</v>
      </c>
      <c r="AM32" s="367">
        <f>ROUND(W32/H32,0)</f>
        <v>4652</v>
      </c>
    </row>
    <row r="33" spans="1:39" s="358" customFormat="1" ht="25.5" x14ac:dyDescent="0.25">
      <c r="A33" s="368">
        <v>1111</v>
      </c>
      <c r="B33" s="368">
        <v>3123</v>
      </c>
      <c r="C33" s="372" t="s">
        <v>435</v>
      </c>
      <c r="D33" s="373" t="s">
        <v>436</v>
      </c>
      <c r="E33" s="373" t="s">
        <v>840</v>
      </c>
      <c r="F33" s="359"/>
      <c r="G33" s="360"/>
      <c r="H33" s="6">
        <v>42</v>
      </c>
      <c r="I33" s="361"/>
      <c r="J33" s="362">
        <f>ROUND(H33/Y33*AF33,2)</f>
        <v>0.28999999999999998</v>
      </c>
      <c r="K33" s="362">
        <f>ROUND(H33/Z33*AF33,2)</f>
        <v>0.1</v>
      </c>
      <c r="L33" s="362">
        <f t="shared" si="1"/>
        <v>0.39</v>
      </c>
      <c r="M33" s="6">
        <f>ROUND(12*J33*(AA33+AB33),0)</f>
        <v>108155</v>
      </c>
      <c r="N33" s="6">
        <f>ROUND(12*K33*(AC33+AD33),0)</f>
        <v>25250</v>
      </c>
      <c r="O33" s="6"/>
      <c r="P33" s="6"/>
      <c r="Q33" s="6">
        <f>SUM(M33,N33)</f>
        <v>133405</v>
      </c>
      <c r="R33" s="6">
        <f t="shared" si="17"/>
        <v>0</v>
      </c>
      <c r="S33" s="6">
        <f t="shared" si="10"/>
        <v>133405</v>
      </c>
      <c r="T33" s="6">
        <f t="shared" si="11"/>
        <v>45358</v>
      </c>
      <c r="U33" s="6">
        <f t="shared" si="12"/>
        <v>2668</v>
      </c>
      <c r="V33" s="6">
        <f t="shared" si="16"/>
        <v>0</v>
      </c>
      <c r="W33" s="363">
        <f t="shared" si="14"/>
        <v>181431</v>
      </c>
      <c r="X33" s="363"/>
      <c r="Y33" s="360">
        <f>'soust.uk.JMK př.č.2'!$G$310</f>
        <v>21.923920994879296</v>
      </c>
      <c r="Z33" s="360">
        <f>'soust.uk.JMK př.č.2'!$K$310</f>
        <v>62.83</v>
      </c>
      <c r="AA33" s="364">
        <f>'soust.uk.JMK př.č.2'!$M$310</f>
        <v>29369</v>
      </c>
      <c r="AB33" s="364">
        <f>'soust.uk.JMK př.č.2'!$N$310</f>
        <v>1710</v>
      </c>
      <c r="AC33" s="364">
        <f>'soust.uk.JMK př.č.2'!$O$310</f>
        <v>20022</v>
      </c>
      <c r="AD33" s="364">
        <f>'soust.uk.JMK př.č.2'!$P$310</f>
        <v>1020</v>
      </c>
      <c r="AE33" s="364">
        <f>'soust.uk.JMK př.č.2'!$L$310</f>
        <v>0</v>
      </c>
      <c r="AF33" s="365">
        <v>0.15</v>
      </c>
      <c r="AG33" s="366"/>
      <c r="AH33" s="364"/>
      <c r="AI33" s="364"/>
      <c r="AJ33" s="6">
        <f t="shared" si="2"/>
        <v>31079</v>
      </c>
      <c r="AK33" s="6">
        <f t="shared" si="2"/>
        <v>21042</v>
      </c>
      <c r="AL33" s="6">
        <f t="shared" si="15"/>
        <v>28505</v>
      </c>
      <c r="AM33" s="367">
        <f>ROUND(W33/H33,0)</f>
        <v>4320</v>
      </c>
    </row>
    <row r="34" spans="1:39" s="358" customFormat="1" x14ac:dyDescent="0.25">
      <c r="A34" s="368">
        <v>1111</v>
      </c>
      <c r="B34" s="5">
        <v>3123</v>
      </c>
      <c r="C34" s="5"/>
      <c r="D34" s="384" t="s">
        <v>581</v>
      </c>
      <c r="E34" s="359" t="s">
        <v>273</v>
      </c>
      <c r="F34" s="359"/>
      <c r="G34" s="360"/>
      <c r="H34" s="6"/>
      <c r="I34" s="361"/>
      <c r="J34" s="362">
        <f>ROUND(-O34/(AA34+AB34)/12*AF34,2)</f>
        <v>-0.19</v>
      </c>
      <c r="K34" s="362"/>
      <c r="L34" s="362">
        <f t="shared" si="1"/>
        <v>-0.19</v>
      </c>
      <c r="M34" s="6">
        <f>-O34</f>
        <v>-70000</v>
      </c>
      <c r="N34" s="6">
        <f>-P34</f>
        <v>0</v>
      </c>
      <c r="O34" s="6">
        <v>70000</v>
      </c>
      <c r="P34" s="6"/>
      <c r="Q34" s="6">
        <f>-R34</f>
        <v>-70000</v>
      </c>
      <c r="R34" s="6">
        <f t="shared" si="17"/>
        <v>70000</v>
      </c>
      <c r="S34" s="6">
        <f t="shared" si="10"/>
        <v>0</v>
      </c>
      <c r="T34" s="6">
        <f t="shared" si="11"/>
        <v>0</v>
      </c>
      <c r="U34" s="6">
        <f t="shared" si="12"/>
        <v>-1400</v>
      </c>
      <c r="V34" s="6">
        <f t="shared" si="16"/>
        <v>0</v>
      </c>
      <c r="W34" s="363">
        <f t="shared" si="14"/>
        <v>-1400</v>
      </c>
      <c r="X34" s="363"/>
      <c r="Y34" s="359"/>
      <c r="Z34" s="359"/>
      <c r="AA34" s="364">
        <f>'soust.uk.JMK př.č.2'!$M$310</f>
        <v>29369</v>
      </c>
      <c r="AB34" s="364">
        <f>'soust.uk.JMK př.č.2'!$N$310</f>
        <v>1710</v>
      </c>
      <c r="AC34" s="364"/>
      <c r="AD34" s="364"/>
      <c r="AE34" s="364"/>
      <c r="AF34" s="365">
        <v>1</v>
      </c>
      <c r="AG34" s="359"/>
      <c r="AH34" s="364"/>
      <c r="AI34" s="364"/>
      <c r="AJ34" s="6">
        <f t="shared" si="2"/>
        <v>30702</v>
      </c>
      <c r="AK34" s="6">
        <f t="shared" si="2"/>
        <v>0</v>
      </c>
      <c r="AL34" s="6">
        <f t="shared" si="15"/>
        <v>30702</v>
      </c>
      <c r="AM34" s="367"/>
    </row>
    <row r="35" spans="1:39" s="358" customFormat="1" x14ac:dyDescent="0.25">
      <c r="A35" s="368">
        <v>1111</v>
      </c>
      <c r="B35" s="5">
        <v>3123</v>
      </c>
      <c r="C35" s="5"/>
      <c r="D35" s="384" t="s">
        <v>581</v>
      </c>
      <c r="E35" s="359" t="s">
        <v>582</v>
      </c>
      <c r="F35" s="359"/>
      <c r="G35" s="360"/>
      <c r="H35" s="6"/>
      <c r="I35" s="361"/>
      <c r="J35" s="362"/>
      <c r="K35" s="362">
        <f>ROUND(-P35/(AC35+AD35)/12*AF35,2)</f>
        <v>-0.59</v>
      </c>
      <c r="L35" s="362">
        <f t="shared" si="1"/>
        <v>-0.59</v>
      </c>
      <c r="M35" s="6">
        <f>-O35</f>
        <v>0</v>
      </c>
      <c r="N35" s="6">
        <f>-P35</f>
        <v>-150000</v>
      </c>
      <c r="O35" s="6"/>
      <c r="P35" s="6">
        <v>150000</v>
      </c>
      <c r="Q35" s="6">
        <f>-R35</f>
        <v>-150000</v>
      </c>
      <c r="R35" s="6">
        <f t="shared" si="17"/>
        <v>150000</v>
      </c>
      <c r="S35" s="6">
        <f t="shared" si="10"/>
        <v>0</v>
      </c>
      <c r="T35" s="6">
        <f t="shared" si="11"/>
        <v>0</v>
      </c>
      <c r="U35" s="6">
        <f t="shared" si="12"/>
        <v>-3000</v>
      </c>
      <c r="V35" s="6">
        <f t="shared" si="16"/>
        <v>0</v>
      </c>
      <c r="W35" s="363">
        <f t="shared" si="14"/>
        <v>-3000</v>
      </c>
      <c r="X35" s="363"/>
      <c r="Y35" s="359"/>
      <c r="Z35" s="359"/>
      <c r="AA35" s="364"/>
      <c r="AB35" s="364"/>
      <c r="AC35" s="364">
        <f>'soust.uk.JMK př.č.2'!$O$310</f>
        <v>20022</v>
      </c>
      <c r="AD35" s="364">
        <f>'soust.uk.JMK př.č.2'!$P$310</f>
        <v>1020</v>
      </c>
      <c r="AE35" s="364"/>
      <c r="AF35" s="365">
        <v>1</v>
      </c>
      <c r="AG35" s="359"/>
      <c r="AH35" s="364"/>
      <c r="AI35" s="364"/>
      <c r="AJ35" s="6">
        <f t="shared" si="2"/>
        <v>0</v>
      </c>
      <c r="AK35" s="6">
        <f t="shared" si="2"/>
        <v>21186</v>
      </c>
      <c r="AL35" s="6">
        <f t="shared" si="15"/>
        <v>21186</v>
      </c>
      <c r="AM35" s="367"/>
    </row>
    <row r="36" spans="1:39" s="358" customFormat="1" x14ac:dyDescent="0.25">
      <c r="A36" s="368">
        <v>1111</v>
      </c>
      <c r="B36" s="368">
        <v>3141</v>
      </c>
      <c r="C36" s="368"/>
      <c r="D36" s="386" t="s">
        <v>73</v>
      </c>
      <c r="F36" s="359">
        <v>50</v>
      </c>
      <c r="G36" s="360"/>
      <c r="H36" s="6">
        <v>13</v>
      </c>
      <c r="I36" s="361"/>
      <c r="J36" s="362"/>
      <c r="K36" s="362">
        <f>ROUND(H36/Z36*AF36,2)</f>
        <v>0.53</v>
      </c>
      <c r="L36" s="362">
        <f t="shared" si="1"/>
        <v>0.53</v>
      </c>
      <c r="M36" s="6">
        <f t="shared" ref="M36:M49" si="18">ROUND(12*J36*(AA36+AB36),0)</f>
        <v>0</v>
      </c>
      <c r="N36" s="6">
        <f t="shared" ref="N36:N49" si="19">ROUND(12*K36*(AC36+AD36),0)</f>
        <v>115574</v>
      </c>
      <c r="O36" s="6"/>
      <c r="P36" s="6"/>
      <c r="Q36" s="6">
        <f t="shared" ref="Q36:Q49" si="20">SUM(M36,N36)</f>
        <v>115574</v>
      </c>
      <c r="R36" s="6">
        <f t="shared" si="17"/>
        <v>0</v>
      </c>
      <c r="S36" s="6">
        <f t="shared" si="10"/>
        <v>115574</v>
      </c>
      <c r="T36" s="6">
        <f t="shared" si="11"/>
        <v>39295</v>
      </c>
      <c r="U36" s="6">
        <f t="shared" si="12"/>
        <v>2311</v>
      </c>
      <c r="V36" s="6">
        <f t="shared" si="16"/>
        <v>793</v>
      </c>
      <c r="W36" s="363">
        <f t="shared" si="14"/>
        <v>157973</v>
      </c>
      <c r="X36" s="363"/>
      <c r="Y36" s="360"/>
      <c r="Z36" s="360">
        <f>'ŠJ MŠ př.č.2h'!$B$17</f>
        <v>24.69</v>
      </c>
      <c r="AA36" s="364"/>
      <c r="AB36" s="367"/>
      <c r="AC36" s="364">
        <f>'soust.uk.JMK př.č.2'!$O$66</f>
        <v>17702</v>
      </c>
      <c r="AD36" s="364">
        <f>'soust.uk.JMK př.č.2'!$P$66</f>
        <v>470</v>
      </c>
      <c r="AE36" s="364">
        <f>'soust.uk.JMK př.č.2'!$L$66</f>
        <v>61</v>
      </c>
      <c r="AF36" s="365">
        <v>1</v>
      </c>
      <c r="AG36" s="366"/>
      <c r="AH36" s="364"/>
      <c r="AI36" s="364"/>
      <c r="AJ36" s="6">
        <f t="shared" si="2"/>
        <v>0</v>
      </c>
      <c r="AK36" s="6">
        <f t="shared" si="2"/>
        <v>18172</v>
      </c>
      <c r="AL36" s="6">
        <f t="shared" si="15"/>
        <v>18172</v>
      </c>
      <c r="AM36" s="367">
        <f t="shared" ref="AM36:AM49" si="21">ROUND(W36/H36,0)</f>
        <v>12152</v>
      </c>
    </row>
    <row r="37" spans="1:39" s="358" customFormat="1" x14ac:dyDescent="0.25">
      <c r="A37" s="368">
        <v>1111</v>
      </c>
      <c r="B37" s="368">
        <v>3141</v>
      </c>
      <c r="C37" s="368"/>
      <c r="D37" s="386" t="s">
        <v>78</v>
      </c>
      <c r="F37" s="359"/>
      <c r="G37" s="359"/>
      <c r="H37" s="6">
        <v>4</v>
      </c>
      <c r="I37" s="360"/>
      <c r="J37" s="362"/>
      <c r="K37" s="362">
        <f>ROUND(H37/Z37*AF37,2)</f>
        <v>0.12</v>
      </c>
      <c r="L37" s="362">
        <f t="shared" si="1"/>
        <v>0.12</v>
      </c>
      <c r="M37" s="6">
        <f t="shared" si="18"/>
        <v>0</v>
      </c>
      <c r="N37" s="6">
        <f t="shared" si="19"/>
        <v>26168</v>
      </c>
      <c r="O37" s="6"/>
      <c r="P37" s="6"/>
      <c r="Q37" s="6">
        <f t="shared" si="20"/>
        <v>26168</v>
      </c>
      <c r="R37" s="6">
        <f t="shared" si="17"/>
        <v>0</v>
      </c>
      <c r="S37" s="6">
        <f t="shared" si="10"/>
        <v>26168</v>
      </c>
      <c r="T37" s="6">
        <f t="shared" si="11"/>
        <v>8897</v>
      </c>
      <c r="U37" s="6">
        <f t="shared" si="12"/>
        <v>523</v>
      </c>
      <c r="V37" s="6">
        <f t="shared" si="16"/>
        <v>148</v>
      </c>
      <c r="W37" s="363">
        <f t="shared" si="14"/>
        <v>35736</v>
      </c>
      <c r="X37" s="363"/>
      <c r="Y37" s="360"/>
      <c r="Z37" s="360">
        <f>'ŠJ MŠ-o př.č.2i'!$B$17</f>
        <v>32.1</v>
      </c>
      <c r="AA37" s="364"/>
      <c r="AB37" s="367"/>
      <c r="AC37" s="364">
        <f>'soust.uk.JMK př.č.2'!$O$69</f>
        <v>17702</v>
      </c>
      <c r="AD37" s="364">
        <f>'soust.uk.JMK př.č.2'!$P$69</f>
        <v>470</v>
      </c>
      <c r="AE37" s="364">
        <f>'soust.uk.JMK př.č.2'!$L$69</f>
        <v>37</v>
      </c>
      <c r="AF37" s="365">
        <v>1</v>
      </c>
      <c r="AG37" s="366"/>
      <c r="AH37" s="364"/>
      <c r="AI37" s="364"/>
      <c r="AJ37" s="6">
        <f t="shared" si="2"/>
        <v>0</v>
      </c>
      <c r="AK37" s="6">
        <f t="shared" si="2"/>
        <v>18172</v>
      </c>
      <c r="AL37" s="6">
        <f t="shared" si="15"/>
        <v>18172</v>
      </c>
      <c r="AM37" s="367">
        <f t="shared" si="21"/>
        <v>8934</v>
      </c>
    </row>
    <row r="38" spans="1:39" s="358" customFormat="1" x14ac:dyDescent="0.25">
      <c r="A38" s="368">
        <v>1111</v>
      </c>
      <c r="B38" s="368">
        <v>3141</v>
      </c>
      <c r="C38" s="368"/>
      <c r="D38" s="386" t="s">
        <v>82</v>
      </c>
      <c r="F38" s="359">
        <v>225</v>
      </c>
      <c r="G38" s="360"/>
      <c r="H38" s="6">
        <v>120</v>
      </c>
      <c r="I38" s="361"/>
      <c r="J38" s="362"/>
      <c r="K38" s="362">
        <f>ROUND(H38/Z38*AF38,2)</f>
        <v>1.57</v>
      </c>
      <c r="L38" s="362">
        <f t="shared" si="1"/>
        <v>1.57</v>
      </c>
      <c r="M38" s="6">
        <f t="shared" si="18"/>
        <v>0</v>
      </c>
      <c r="N38" s="6">
        <f t="shared" si="19"/>
        <v>342360</v>
      </c>
      <c r="O38" s="6"/>
      <c r="P38" s="6"/>
      <c r="Q38" s="6">
        <f t="shared" si="20"/>
        <v>342360</v>
      </c>
      <c r="R38" s="6">
        <f t="shared" si="17"/>
        <v>0</v>
      </c>
      <c r="S38" s="6">
        <f t="shared" si="10"/>
        <v>342360</v>
      </c>
      <c r="T38" s="6">
        <f t="shared" si="11"/>
        <v>116402</v>
      </c>
      <c r="U38" s="6">
        <f t="shared" si="12"/>
        <v>6847</v>
      </c>
      <c r="V38" s="6">
        <f t="shared" si="16"/>
        <v>5760</v>
      </c>
      <c r="W38" s="363">
        <f t="shared" si="14"/>
        <v>471369</v>
      </c>
      <c r="X38" s="363"/>
      <c r="Y38" s="360"/>
      <c r="Z38" s="360">
        <f>'ŠJ ZŠ př.č.2j'!$B$637</f>
        <v>76.3</v>
      </c>
      <c r="AA38" s="364"/>
      <c r="AB38" s="367"/>
      <c r="AC38" s="364">
        <f>'soust.uk.JMK př.č.2'!$O$72</f>
        <v>17702</v>
      </c>
      <c r="AD38" s="364">
        <f>'soust.uk.JMK př.č.2'!$P$72</f>
        <v>470</v>
      </c>
      <c r="AE38" s="364">
        <f>'soust.uk.JMK př.č.2'!$L$72</f>
        <v>48</v>
      </c>
      <c r="AF38" s="365">
        <v>1</v>
      </c>
      <c r="AG38" s="366"/>
      <c r="AH38" s="364"/>
      <c r="AI38" s="364"/>
      <c r="AJ38" s="6">
        <f t="shared" si="2"/>
        <v>0</v>
      </c>
      <c r="AK38" s="6">
        <f t="shared" si="2"/>
        <v>18172</v>
      </c>
      <c r="AL38" s="6">
        <f t="shared" si="15"/>
        <v>18172</v>
      </c>
      <c r="AM38" s="367">
        <f t="shared" si="21"/>
        <v>3928</v>
      </c>
    </row>
    <row r="39" spans="1:39" s="358" customFormat="1" x14ac:dyDescent="0.25">
      <c r="A39" s="368">
        <v>1111</v>
      </c>
      <c r="B39" s="368">
        <v>3141</v>
      </c>
      <c r="C39" s="368"/>
      <c r="D39" s="386" t="s">
        <v>83</v>
      </c>
      <c r="E39" s="8" t="s">
        <v>70</v>
      </c>
      <c r="F39" s="359"/>
      <c r="G39" s="360"/>
      <c r="H39" s="6">
        <v>100</v>
      </c>
      <c r="I39" s="361"/>
      <c r="J39" s="362"/>
      <c r="K39" s="362">
        <f>ROUND(H39/Z39*AF39,2)</f>
        <v>0.92</v>
      </c>
      <c r="L39" s="362">
        <f t="shared" si="1"/>
        <v>0.92</v>
      </c>
      <c r="M39" s="6">
        <f t="shared" si="18"/>
        <v>0</v>
      </c>
      <c r="N39" s="6">
        <f t="shared" si="19"/>
        <v>200619</v>
      </c>
      <c r="O39" s="6"/>
      <c r="P39" s="6"/>
      <c r="Q39" s="6">
        <f t="shared" si="20"/>
        <v>200619</v>
      </c>
      <c r="R39" s="6">
        <f t="shared" si="17"/>
        <v>0</v>
      </c>
      <c r="S39" s="6">
        <f t="shared" si="10"/>
        <v>200619</v>
      </c>
      <c r="T39" s="6">
        <f t="shared" si="11"/>
        <v>68210</v>
      </c>
      <c r="U39" s="6">
        <f t="shared" si="12"/>
        <v>4012</v>
      </c>
      <c r="V39" s="6">
        <f t="shared" si="16"/>
        <v>3360</v>
      </c>
      <c r="W39" s="363">
        <f t="shared" si="14"/>
        <v>276201</v>
      </c>
      <c r="X39" s="363"/>
      <c r="Y39" s="360"/>
      <c r="Z39" s="360">
        <f>'ŠJ ZŠ př.č.2j'!$B$637</f>
        <v>76.3</v>
      </c>
      <c r="AA39" s="364"/>
      <c r="AB39" s="367"/>
      <c r="AC39" s="364">
        <f>'soust.uk.JMK př.č.2'!$O$72</f>
        <v>17702</v>
      </c>
      <c r="AD39" s="364">
        <f>'soust.uk.JMK př.č.2'!$P$72</f>
        <v>470</v>
      </c>
      <c r="AE39" s="364">
        <f>'soust.uk.JMK př.č.2'!$L$72</f>
        <v>48</v>
      </c>
      <c r="AF39" s="365">
        <v>0.7</v>
      </c>
      <c r="AG39" s="366"/>
      <c r="AH39" s="364"/>
      <c r="AI39" s="364"/>
      <c r="AJ39" s="6">
        <f t="shared" si="2"/>
        <v>0</v>
      </c>
      <c r="AK39" s="6">
        <f t="shared" si="2"/>
        <v>18172</v>
      </c>
      <c r="AL39" s="6">
        <f t="shared" si="15"/>
        <v>18172</v>
      </c>
      <c r="AM39" s="367">
        <f t="shared" si="21"/>
        <v>2762</v>
      </c>
    </row>
    <row r="40" spans="1:39" s="358" customFormat="1" x14ac:dyDescent="0.25">
      <c r="A40" s="368">
        <v>1111</v>
      </c>
      <c r="B40" s="368">
        <v>3141</v>
      </c>
      <c r="C40" s="368"/>
      <c r="D40" s="387" t="s">
        <v>85</v>
      </c>
      <c r="E40" s="359"/>
      <c r="F40" s="359">
        <v>700</v>
      </c>
      <c r="G40" s="360">
        <f>I40/H40</f>
        <v>0.5</v>
      </c>
      <c r="H40" s="6">
        <v>300</v>
      </c>
      <c r="I40" s="6">
        <v>150</v>
      </c>
      <c r="J40" s="362"/>
      <c r="K40" s="362">
        <f>ROUND(H40*G40/Z40*AF40,2)</f>
        <v>2.1800000000000002</v>
      </c>
      <c r="L40" s="362">
        <f t="shared" si="1"/>
        <v>2.1800000000000002</v>
      </c>
      <c r="M40" s="6">
        <f t="shared" si="18"/>
        <v>0</v>
      </c>
      <c r="N40" s="6">
        <f t="shared" si="19"/>
        <v>475380</v>
      </c>
      <c r="O40" s="6"/>
      <c r="P40" s="6"/>
      <c r="Q40" s="6">
        <f t="shared" si="20"/>
        <v>475380</v>
      </c>
      <c r="R40" s="6">
        <f t="shared" si="17"/>
        <v>0</v>
      </c>
      <c r="S40" s="6">
        <f t="shared" si="10"/>
        <v>475380</v>
      </c>
      <c r="T40" s="6">
        <f t="shared" si="11"/>
        <v>161629</v>
      </c>
      <c r="U40" s="6">
        <f t="shared" si="12"/>
        <v>9508</v>
      </c>
      <c r="V40" s="6">
        <f>ROUND(H40*G40*AE40*AF40,0)</f>
        <v>10800</v>
      </c>
      <c r="W40" s="363">
        <f t="shared" si="14"/>
        <v>657317</v>
      </c>
      <c r="X40" s="363"/>
      <c r="Y40" s="360"/>
      <c r="Z40" s="360">
        <f>'ŠJ SŠ př.č.2k'!$B$637</f>
        <v>68.67</v>
      </c>
      <c r="AA40" s="364"/>
      <c r="AB40" s="367"/>
      <c r="AC40" s="364">
        <f>'soust.uk.JMK př.č.2'!$O$75</f>
        <v>17702</v>
      </c>
      <c r="AD40" s="364">
        <f>'soust.uk.JMK př.č.2'!$P$75</f>
        <v>470</v>
      </c>
      <c r="AE40" s="364">
        <f>'soust.uk.JMK př.č.2'!$L$75</f>
        <v>72</v>
      </c>
      <c r="AF40" s="365">
        <v>1</v>
      </c>
      <c r="AG40" s="366"/>
      <c r="AH40" s="364"/>
      <c r="AI40" s="364"/>
      <c r="AJ40" s="6">
        <f t="shared" si="2"/>
        <v>0</v>
      </c>
      <c r="AK40" s="6">
        <f t="shared" si="2"/>
        <v>18172</v>
      </c>
      <c r="AL40" s="6">
        <f t="shared" si="15"/>
        <v>18172</v>
      </c>
      <c r="AM40" s="367">
        <f t="shared" si="21"/>
        <v>2191</v>
      </c>
    </row>
    <row r="41" spans="1:39" s="358" customFormat="1" x14ac:dyDescent="0.25">
      <c r="A41" s="368">
        <v>1111</v>
      </c>
      <c r="B41" s="368">
        <v>3141</v>
      </c>
      <c r="C41" s="368"/>
      <c r="D41" s="386" t="s">
        <v>87</v>
      </c>
      <c r="E41" s="8" t="s">
        <v>72</v>
      </c>
      <c r="F41" s="359"/>
      <c r="G41" s="360">
        <f t="shared" ref="G41:G42" si="22">I41/H41</f>
        <v>0.8</v>
      </c>
      <c r="H41" s="6">
        <v>200</v>
      </c>
      <c r="I41" s="6">
        <v>160</v>
      </c>
      <c r="J41" s="362"/>
      <c r="K41" s="362">
        <f>ROUND(H41*G41/Z41*AF41,2)</f>
        <v>0.7</v>
      </c>
      <c r="L41" s="362">
        <f t="shared" si="1"/>
        <v>0.7</v>
      </c>
      <c r="M41" s="6">
        <f t="shared" si="18"/>
        <v>0</v>
      </c>
      <c r="N41" s="6">
        <f t="shared" si="19"/>
        <v>152645</v>
      </c>
      <c r="O41" s="6"/>
      <c r="P41" s="6"/>
      <c r="Q41" s="6">
        <f t="shared" si="20"/>
        <v>152645</v>
      </c>
      <c r="R41" s="6">
        <f t="shared" si="17"/>
        <v>0</v>
      </c>
      <c r="S41" s="6">
        <f t="shared" si="10"/>
        <v>152645</v>
      </c>
      <c r="T41" s="6">
        <f t="shared" si="11"/>
        <v>51899</v>
      </c>
      <c r="U41" s="6">
        <f t="shared" si="12"/>
        <v>3053</v>
      </c>
      <c r="V41" s="6">
        <f>ROUND(H41*G41*AE41*AF41,0)</f>
        <v>3456</v>
      </c>
      <c r="W41" s="363">
        <f t="shared" si="14"/>
        <v>211053</v>
      </c>
      <c r="X41" s="363"/>
      <c r="Y41" s="360"/>
      <c r="Z41" s="360">
        <f>'ŠJ SŠ př.č.2k'!$B$637</f>
        <v>68.67</v>
      </c>
      <c r="AA41" s="364"/>
      <c r="AB41" s="367"/>
      <c r="AC41" s="364">
        <f>'soust.uk.JMK př.č.2'!$O$75</f>
        <v>17702</v>
      </c>
      <c r="AD41" s="364">
        <f>'soust.uk.JMK př.č.2'!$P$75</f>
        <v>470</v>
      </c>
      <c r="AE41" s="364">
        <f>'soust.uk.JMK př.č.2'!$L$75</f>
        <v>72</v>
      </c>
      <c r="AF41" s="365">
        <v>0.3</v>
      </c>
      <c r="AG41" s="366"/>
      <c r="AH41" s="364"/>
      <c r="AI41" s="364"/>
      <c r="AJ41" s="6">
        <f t="shared" si="2"/>
        <v>0</v>
      </c>
      <c r="AK41" s="6">
        <f t="shared" si="2"/>
        <v>18172</v>
      </c>
      <c r="AL41" s="6">
        <f t="shared" si="15"/>
        <v>18172</v>
      </c>
      <c r="AM41" s="367">
        <f t="shared" si="21"/>
        <v>1055</v>
      </c>
    </row>
    <row r="42" spans="1:39" s="358" customFormat="1" x14ac:dyDescent="0.25">
      <c r="A42" s="368">
        <v>1111</v>
      </c>
      <c r="B42" s="368">
        <v>3141</v>
      </c>
      <c r="C42" s="368"/>
      <c r="D42" s="370" t="s">
        <v>68</v>
      </c>
      <c r="E42" s="359"/>
      <c r="F42" s="359"/>
      <c r="G42" s="360">
        <f t="shared" si="22"/>
        <v>0.9</v>
      </c>
      <c r="H42" s="6">
        <v>100</v>
      </c>
      <c r="I42" s="6">
        <v>90</v>
      </c>
      <c r="J42" s="362"/>
      <c r="K42" s="362">
        <f>ROUND(H42*G42/Z42*AF42,2)</f>
        <v>2.74</v>
      </c>
      <c r="L42" s="362">
        <f t="shared" si="1"/>
        <v>2.74</v>
      </c>
      <c r="M42" s="6">
        <f t="shared" si="18"/>
        <v>0</v>
      </c>
      <c r="N42" s="6">
        <f t="shared" si="19"/>
        <v>597495</v>
      </c>
      <c r="O42" s="6"/>
      <c r="P42" s="6"/>
      <c r="Q42" s="6">
        <f t="shared" si="20"/>
        <v>597495</v>
      </c>
      <c r="R42" s="6">
        <f t="shared" si="17"/>
        <v>0</v>
      </c>
      <c r="S42" s="6">
        <f t="shared" si="10"/>
        <v>597495</v>
      </c>
      <c r="T42" s="6">
        <f t="shared" si="11"/>
        <v>203148</v>
      </c>
      <c r="U42" s="6">
        <f t="shared" si="12"/>
        <v>11950</v>
      </c>
      <c r="V42" s="6">
        <f>ROUND(H42*G42*AE42*AF42,0)</f>
        <v>11070</v>
      </c>
      <c r="W42" s="363">
        <f t="shared" si="14"/>
        <v>823663</v>
      </c>
      <c r="X42" s="363"/>
      <c r="Y42" s="360"/>
      <c r="Z42" s="360">
        <f>'soust.uk.JMK př.č.2'!K63</f>
        <v>32.840000000000003</v>
      </c>
      <c r="AA42" s="364"/>
      <c r="AB42" s="364"/>
      <c r="AC42" s="364">
        <f>'soust.uk.JMK př.č.2'!$O$63</f>
        <v>17702</v>
      </c>
      <c r="AD42" s="364">
        <f>'soust.uk.JMK př.č.2'!$P$63</f>
        <v>470</v>
      </c>
      <c r="AE42" s="364">
        <f>'soust.uk.JMK př.č.2'!$L$63</f>
        <v>123</v>
      </c>
      <c r="AF42" s="365">
        <v>1</v>
      </c>
      <c r="AG42" s="366"/>
      <c r="AH42" s="364"/>
      <c r="AI42" s="364"/>
      <c r="AJ42" s="6">
        <f t="shared" si="2"/>
        <v>0</v>
      </c>
      <c r="AK42" s="6">
        <f t="shared" si="2"/>
        <v>18172</v>
      </c>
      <c r="AL42" s="6">
        <f t="shared" si="15"/>
        <v>18172</v>
      </c>
      <c r="AM42" s="367">
        <f t="shared" si="21"/>
        <v>8237</v>
      </c>
    </row>
    <row r="43" spans="1:39" s="358" customFormat="1" x14ac:dyDescent="0.25">
      <c r="A43" s="368">
        <v>1111</v>
      </c>
      <c r="B43" s="368">
        <v>3143</v>
      </c>
      <c r="C43" s="368"/>
      <c r="D43" s="375" t="s">
        <v>54</v>
      </c>
      <c r="E43" s="359"/>
      <c r="F43" s="359">
        <v>25</v>
      </c>
      <c r="G43" s="360"/>
      <c r="H43" s="6">
        <v>25</v>
      </c>
      <c r="I43" s="361"/>
      <c r="J43" s="362">
        <f t="shared" ref="J43:J49" si="23">ROUND(H43/Y43*AF43,2)</f>
        <v>0.75</v>
      </c>
      <c r="K43" s="362"/>
      <c r="L43" s="362">
        <f t="shared" si="1"/>
        <v>0.75</v>
      </c>
      <c r="M43" s="6">
        <f t="shared" si="18"/>
        <v>245484</v>
      </c>
      <c r="N43" s="6">
        <f t="shared" si="19"/>
        <v>0</v>
      </c>
      <c r="O43" s="6"/>
      <c r="P43" s="6"/>
      <c r="Q43" s="6">
        <f t="shared" si="20"/>
        <v>245484</v>
      </c>
      <c r="R43" s="6">
        <f t="shared" si="17"/>
        <v>0</v>
      </c>
      <c r="S43" s="6">
        <f t="shared" si="10"/>
        <v>245484</v>
      </c>
      <c r="T43" s="6">
        <f t="shared" si="11"/>
        <v>83465</v>
      </c>
      <c r="U43" s="6">
        <f t="shared" si="12"/>
        <v>4910</v>
      </c>
      <c r="V43" s="6">
        <f t="shared" ref="V43:V49" si="24">ROUND(H43*AE43*AF43,0)</f>
        <v>700</v>
      </c>
      <c r="W43" s="363">
        <f t="shared" si="14"/>
        <v>334559</v>
      </c>
      <c r="X43" s="363"/>
      <c r="Y43" s="360">
        <f>'soust.uk.JMK př.č.2'!$G$49</f>
        <v>33.22</v>
      </c>
      <c r="Z43" s="360"/>
      <c r="AA43" s="364">
        <f>'soust.uk.JMK př.č.2'!$M$49</f>
        <v>26216</v>
      </c>
      <c r="AB43" s="364">
        <f>'soust.uk.JMK př.č.2'!$N$49</f>
        <v>1060</v>
      </c>
      <c r="AC43" s="364"/>
      <c r="AD43" s="364"/>
      <c r="AE43" s="364">
        <f>'soust.uk.JMK př.č.2'!$L$49</f>
        <v>28</v>
      </c>
      <c r="AF43" s="365">
        <v>1</v>
      </c>
      <c r="AG43" s="366"/>
      <c r="AH43" s="364"/>
      <c r="AI43" s="364"/>
      <c r="AJ43" s="6">
        <f t="shared" si="2"/>
        <v>27276</v>
      </c>
      <c r="AK43" s="6">
        <f t="shared" si="2"/>
        <v>0</v>
      </c>
      <c r="AL43" s="6">
        <f t="shared" si="15"/>
        <v>27276</v>
      </c>
      <c r="AM43" s="367">
        <f t="shared" si="21"/>
        <v>13382</v>
      </c>
    </row>
    <row r="44" spans="1:39" s="388" customFormat="1" x14ac:dyDescent="0.25">
      <c r="A44" s="368">
        <v>1111</v>
      </c>
      <c r="B44" s="368">
        <v>3143</v>
      </c>
      <c r="C44" s="368"/>
      <c r="D44" s="369" t="s">
        <v>538</v>
      </c>
      <c r="E44" s="359" t="s">
        <v>59</v>
      </c>
      <c r="F44" s="359"/>
      <c r="G44" s="360"/>
      <c r="H44" s="6">
        <v>12</v>
      </c>
      <c r="I44" s="361"/>
      <c r="J44" s="362">
        <f t="shared" si="23"/>
        <v>0.86</v>
      </c>
      <c r="K44" s="362"/>
      <c r="L44" s="362">
        <f t="shared" si="1"/>
        <v>0.86</v>
      </c>
      <c r="M44" s="6">
        <f t="shared" si="18"/>
        <v>281488</v>
      </c>
      <c r="N44" s="6">
        <f t="shared" si="19"/>
        <v>0</v>
      </c>
      <c r="O44" s="6"/>
      <c r="P44" s="6"/>
      <c r="Q44" s="6">
        <f t="shared" si="20"/>
        <v>281488</v>
      </c>
      <c r="R44" s="6">
        <f t="shared" si="17"/>
        <v>0</v>
      </c>
      <c r="S44" s="6">
        <f t="shared" si="10"/>
        <v>281488</v>
      </c>
      <c r="T44" s="6">
        <f t="shared" si="11"/>
        <v>95706</v>
      </c>
      <c r="U44" s="6">
        <f t="shared" si="12"/>
        <v>5630</v>
      </c>
      <c r="V44" s="6">
        <f t="shared" si="24"/>
        <v>336</v>
      </c>
      <c r="W44" s="363">
        <f t="shared" si="14"/>
        <v>383160</v>
      </c>
      <c r="X44" s="363"/>
      <c r="Y44" s="360">
        <f>'soust.uk.JMK př.č.2'!$G$519</f>
        <v>14</v>
      </c>
      <c r="Z44" s="360"/>
      <c r="AA44" s="364">
        <f>'soust.uk.JMK př.č.2'!$M$519</f>
        <v>26216</v>
      </c>
      <c r="AB44" s="364">
        <f>'soust.uk.JMK př.č.2'!$N$519</f>
        <v>1060</v>
      </c>
      <c r="AC44" s="364"/>
      <c r="AD44" s="364"/>
      <c r="AE44" s="364">
        <f>'soust.uk.JMK př.č.2'!$L$519</f>
        <v>28</v>
      </c>
      <c r="AF44" s="365">
        <v>1</v>
      </c>
      <c r="AG44" s="366"/>
      <c r="AH44" s="364"/>
      <c r="AI44" s="364"/>
      <c r="AJ44" s="6">
        <f t="shared" si="2"/>
        <v>27276</v>
      </c>
      <c r="AK44" s="6">
        <f t="shared" si="2"/>
        <v>0</v>
      </c>
      <c r="AL44" s="6">
        <f t="shared" si="15"/>
        <v>27276</v>
      </c>
      <c r="AM44" s="367">
        <f t="shared" si="21"/>
        <v>31930</v>
      </c>
    </row>
    <row r="45" spans="1:39" s="358" customFormat="1" x14ac:dyDescent="0.25">
      <c r="A45" s="368">
        <v>1111</v>
      </c>
      <c r="B45" s="368">
        <v>3143</v>
      </c>
      <c r="C45" s="368"/>
      <c r="D45" s="369" t="s">
        <v>539</v>
      </c>
      <c r="E45" s="359" t="s">
        <v>59</v>
      </c>
      <c r="F45" s="359"/>
      <c r="G45" s="360"/>
      <c r="H45" s="6">
        <v>13</v>
      </c>
      <c r="I45" s="361"/>
      <c r="J45" s="362">
        <f t="shared" si="23"/>
        <v>0.43</v>
      </c>
      <c r="K45" s="362"/>
      <c r="L45" s="362">
        <f t="shared" si="1"/>
        <v>0.43</v>
      </c>
      <c r="M45" s="6">
        <f t="shared" si="18"/>
        <v>140744</v>
      </c>
      <c r="N45" s="6">
        <f t="shared" si="19"/>
        <v>0</v>
      </c>
      <c r="O45" s="6"/>
      <c r="P45" s="6"/>
      <c r="Q45" s="6">
        <f t="shared" si="20"/>
        <v>140744</v>
      </c>
      <c r="R45" s="6">
        <f t="shared" si="17"/>
        <v>0</v>
      </c>
      <c r="S45" s="6">
        <f t="shared" si="10"/>
        <v>140744</v>
      </c>
      <c r="T45" s="6">
        <f t="shared" si="11"/>
        <v>47853</v>
      </c>
      <c r="U45" s="6">
        <f t="shared" si="12"/>
        <v>2815</v>
      </c>
      <c r="V45" s="6">
        <f t="shared" si="24"/>
        <v>182</v>
      </c>
      <c r="W45" s="363">
        <f t="shared" si="14"/>
        <v>191594</v>
      </c>
      <c r="X45" s="363"/>
      <c r="Y45" s="360">
        <f>'soust.uk.JMK př.č.2'!$G$520</f>
        <v>30</v>
      </c>
      <c r="Z45" s="360"/>
      <c r="AA45" s="364">
        <f>'soust.uk.JMK př.č.2'!$M$520</f>
        <v>26216</v>
      </c>
      <c r="AB45" s="364">
        <f>'soust.uk.JMK př.č.2'!$N$520</f>
        <v>1060</v>
      </c>
      <c r="AC45" s="364"/>
      <c r="AD45" s="364"/>
      <c r="AE45" s="364">
        <f>'soust.uk.JMK př.č.2'!$L$520</f>
        <v>14</v>
      </c>
      <c r="AF45" s="365">
        <v>1</v>
      </c>
      <c r="AG45" s="366"/>
      <c r="AH45" s="364"/>
      <c r="AI45" s="364"/>
      <c r="AJ45" s="6">
        <f t="shared" si="2"/>
        <v>27276</v>
      </c>
      <c r="AK45" s="6">
        <f t="shared" si="2"/>
        <v>0</v>
      </c>
      <c r="AL45" s="6">
        <f t="shared" si="15"/>
        <v>27276</v>
      </c>
      <c r="AM45" s="367">
        <f t="shared" si="21"/>
        <v>14738</v>
      </c>
    </row>
    <row r="46" spans="1:39" s="358" customFormat="1" x14ac:dyDescent="0.25">
      <c r="A46" s="368">
        <v>1111</v>
      </c>
      <c r="B46" s="368">
        <v>3145</v>
      </c>
      <c r="C46" s="368"/>
      <c r="D46" s="358" t="s">
        <v>57</v>
      </c>
      <c r="E46" s="359" t="s">
        <v>59</v>
      </c>
      <c r="F46" s="359">
        <v>50</v>
      </c>
      <c r="G46" s="360"/>
      <c r="H46" s="6">
        <v>34</v>
      </c>
      <c r="I46" s="361"/>
      <c r="J46" s="362">
        <f t="shared" si="23"/>
        <v>5.67</v>
      </c>
      <c r="K46" s="362">
        <f>ROUND(H46/Z46*AF46,2)</f>
        <v>2.95</v>
      </c>
      <c r="L46" s="362">
        <f t="shared" si="1"/>
        <v>8.620000000000001</v>
      </c>
      <c r="M46" s="6">
        <f t="shared" si="18"/>
        <v>1832725</v>
      </c>
      <c r="N46" s="6">
        <f t="shared" si="19"/>
        <v>635784</v>
      </c>
      <c r="O46" s="6"/>
      <c r="P46" s="6"/>
      <c r="Q46" s="6">
        <f t="shared" si="20"/>
        <v>2468509</v>
      </c>
      <c r="R46" s="6">
        <f t="shared" si="17"/>
        <v>0</v>
      </c>
      <c r="S46" s="6">
        <f t="shared" si="10"/>
        <v>2468509</v>
      </c>
      <c r="T46" s="6">
        <f t="shared" si="11"/>
        <v>839293</v>
      </c>
      <c r="U46" s="6">
        <f t="shared" si="12"/>
        <v>49370</v>
      </c>
      <c r="V46" s="6">
        <f t="shared" si="24"/>
        <v>16762</v>
      </c>
      <c r="W46" s="363">
        <f t="shared" si="14"/>
        <v>3373934</v>
      </c>
      <c r="X46" s="363"/>
      <c r="Y46" s="360">
        <f>'soust.uk.JMK př.č.2'!$G$52</f>
        <v>6</v>
      </c>
      <c r="Z46" s="360">
        <f>'soust.uk.JMK př.č.2'!$K$52</f>
        <v>11.51</v>
      </c>
      <c r="AA46" s="364">
        <f>'soust.uk.JMK př.č.2'!$M$52</f>
        <v>25426</v>
      </c>
      <c r="AB46" s="364">
        <f>'soust.uk.JMK př.č.2'!$N$52</f>
        <v>1510</v>
      </c>
      <c r="AC46" s="364">
        <f>'soust.uk.JMK př.č.2'!$O$52</f>
        <v>17240</v>
      </c>
      <c r="AD46" s="364">
        <f>'soust.uk.JMK př.č.2'!$P$52</f>
        <v>720</v>
      </c>
      <c r="AE46" s="364">
        <f>'soust.uk.JMK př.č.2'!$L$52</f>
        <v>493</v>
      </c>
      <c r="AF46" s="365">
        <v>1</v>
      </c>
      <c r="AG46" s="366"/>
      <c r="AH46" s="364"/>
      <c r="AI46" s="364"/>
      <c r="AJ46" s="6">
        <f t="shared" si="2"/>
        <v>26936</v>
      </c>
      <c r="AK46" s="6">
        <f t="shared" si="2"/>
        <v>17960</v>
      </c>
      <c r="AL46" s="6">
        <f t="shared" si="15"/>
        <v>23864</v>
      </c>
      <c r="AM46" s="367">
        <f t="shared" si="21"/>
        <v>99233</v>
      </c>
    </row>
    <row r="47" spans="1:39" s="358" customFormat="1" x14ac:dyDescent="0.25">
      <c r="A47" s="368">
        <v>1111</v>
      </c>
      <c r="B47" s="368">
        <v>3147</v>
      </c>
      <c r="C47" s="368"/>
      <c r="D47" s="375" t="s">
        <v>63</v>
      </c>
      <c r="E47" s="359"/>
      <c r="F47" s="359">
        <v>100</v>
      </c>
      <c r="G47" s="360"/>
      <c r="H47" s="6">
        <v>97</v>
      </c>
      <c r="I47" s="361"/>
      <c r="J47" s="362">
        <f t="shared" si="23"/>
        <v>5.67</v>
      </c>
      <c r="K47" s="362">
        <f>ROUND(H47/Z47*AF47,2)</f>
        <v>3.07</v>
      </c>
      <c r="L47" s="362">
        <f t="shared" si="1"/>
        <v>8.74</v>
      </c>
      <c r="M47" s="6">
        <f t="shared" si="18"/>
        <v>2047868</v>
      </c>
      <c r="N47" s="6">
        <f t="shared" si="19"/>
        <v>684156</v>
      </c>
      <c r="O47" s="6"/>
      <c r="P47" s="6"/>
      <c r="Q47" s="6">
        <f t="shared" si="20"/>
        <v>2732024</v>
      </c>
      <c r="R47" s="6">
        <f t="shared" si="17"/>
        <v>0</v>
      </c>
      <c r="S47" s="6">
        <f t="shared" si="10"/>
        <v>2732024</v>
      </c>
      <c r="T47" s="6">
        <f t="shared" si="11"/>
        <v>928888</v>
      </c>
      <c r="U47" s="6">
        <f t="shared" si="12"/>
        <v>54640</v>
      </c>
      <c r="V47" s="6">
        <f t="shared" si="24"/>
        <v>36084</v>
      </c>
      <c r="W47" s="363">
        <f t="shared" si="14"/>
        <v>3751636</v>
      </c>
      <c r="X47" s="363"/>
      <c r="Y47" s="360">
        <f>'DM př.č.2l'!$B$97</f>
        <v>17.100000000000001</v>
      </c>
      <c r="Z47" s="360">
        <f>'DM př.č.2l'!$D$97</f>
        <v>31.62</v>
      </c>
      <c r="AA47" s="364">
        <f>'soust.uk.JMK př.č.2'!$M$57</f>
        <v>28898</v>
      </c>
      <c r="AB47" s="364">
        <f>'soust.uk.JMK př.č.2'!$N$57</f>
        <v>1200</v>
      </c>
      <c r="AC47" s="364">
        <f>'soust.uk.JMK př.č.2'!$O$57</f>
        <v>17851</v>
      </c>
      <c r="AD47" s="364">
        <f>'soust.uk.JMK př.č.2'!$P$57</f>
        <v>720</v>
      </c>
      <c r="AE47" s="364">
        <f>'soust.uk.JMK př.č.2'!$L$57</f>
        <v>372</v>
      </c>
      <c r="AF47" s="365">
        <v>1</v>
      </c>
      <c r="AG47" s="366"/>
      <c r="AH47" s="364"/>
      <c r="AI47" s="364"/>
      <c r="AJ47" s="6">
        <f t="shared" si="2"/>
        <v>30098</v>
      </c>
      <c r="AK47" s="6">
        <f t="shared" si="2"/>
        <v>18571</v>
      </c>
      <c r="AL47" s="6">
        <f t="shared" si="15"/>
        <v>26049</v>
      </c>
      <c r="AM47" s="367">
        <f t="shared" si="21"/>
        <v>38677</v>
      </c>
    </row>
    <row r="48" spans="1:39" s="358" customFormat="1" x14ac:dyDescent="0.25">
      <c r="A48" s="368">
        <v>1111</v>
      </c>
      <c r="B48" s="368">
        <v>3231</v>
      </c>
      <c r="C48" s="359"/>
      <c r="D48" s="375" t="s">
        <v>89</v>
      </c>
      <c r="E48" s="359"/>
      <c r="F48" s="359">
        <v>200</v>
      </c>
      <c r="G48" s="360"/>
      <c r="H48" s="6">
        <v>100</v>
      </c>
      <c r="I48" s="361"/>
      <c r="J48" s="362">
        <f t="shared" si="23"/>
        <v>1</v>
      </c>
      <c r="K48" s="362">
        <f>ROUND(H48/Z48*AF48,2)</f>
        <v>0.22</v>
      </c>
      <c r="L48" s="362">
        <f t="shared" si="1"/>
        <v>1.22</v>
      </c>
      <c r="M48" s="6">
        <f t="shared" si="18"/>
        <v>386820</v>
      </c>
      <c r="N48" s="6">
        <f t="shared" si="19"/>
        <v>54579</v>
      </c>
      <c r="O48" s="6"/>
      <c r="P48" s="6"/>
      <c r="Q48" s="6">
        <f t="shared" si="20"/>
        <v>441399</v>
      </c>
      <c r="R48" s="6">
        <f t="shared" si="17"/>
        <v>0</v>
      </c>
      <c r="S48" s="6">
        <f t="shared" si="10"/>
        <v>441399</v>
      </c>
      <c r="T48" s="6">
        <f t="shared" si="11"/>
        <v>150076</v>
      </c>
      <c r="U48" s="6">
        <f t="shared" si="12"/>
        <v>8828</v>
      </c>
      <c r="V48" s="6">
        <f t="shared" si="24"/>
        <v>0</v>
      </c>
      <c r="W48" s="363">
        <f t="shared" si="14"/>
        <v>600303</v>
      </c>
      <c r="X48" s="363"/>
      <c r="Y48" s="360">
        <f>'soust.uk.JMK př.č.2'!$G$79</f>
        <v>99.52</v>
      </c>
      <c r="Z48" s="360">
        <f>'soust.uk.JMK př.č.2'!$K$79</f>
        <v>459</v>
      </c>
      <c r="AA48" s="364">
        <f>'soust.uk.JMK př.č.2'!$M$79</f>
        <v>30975</v>
      </c>
      <c r="AB48" s="364">
        <f>'soust.uk.JMK př.č.2'!$N$79</f>
        <v>1260</v>
      </c>
      <c r="AC48" s="364">
        <f>'soust.uk.JMK př.č.2'!$O$79</f>
        <v>19854</v>
      </c>
      <c r="AD48" s="364">
        <f>'soust.uk.JMK př.č.2'!$P$79</f>
        <v>820</v>
      </c>
      <c r="AE48" s="364">
        <f>'soust.uk.JMK př.č.2'!$L$79</f>
        <v>0</v>
      </c>
      <c r="AF48" s="365">
        <v>1</v>
      </c>
      <c r="AG48" s="366"/>
      <c r="AH48" s="364"/>
      <c r="AI48" s="364"/>
      <c r="AJ48" s="6">
        <f t="shared" si="2"/>
        <v>32235</v>
      </c>
      <c r="AK48" s="6">
        <f t="shared" si="2"/>
        <v>20674</v>
      </c>
      <c r="AL48" s="6">
        <f t="shared" si="15"/>
        <v>30150</v>
      </c>
      <c r="AM48" s="367">
        <f t="shared" si="21"/>
        <v>6003</v>
      </c>
    </row>
    <row r="49" spans="1:39" s="358" customFormat="1" x14ac:dyDescent="0.25">
      <c r="A49" s="368">
        <v>1111</v>
      </c>
      <c r="B49" s="368">
        <v>3231</v>
      </c>
      <c r="C49" s="359"/>
      <c r="D49" s="375" t="s">
        <v>90</v>
      </c>
      <c r="E49" s="370"/>
      <c r="F49" s="359">
        <v>400</v>
      </c>
      <c r="G49" s="360"/>
      <c r="H49" s="6">
        <v>250</v>
      </c>
      <c r="I49" s="361"/>
      <c r="J49" s="362">
        <f t="shared" si="23"/>
        <v>5.19</v>
      </c>
      <c r="K49" s="362">
        <f>ROUND(H49/Z49*AF49,2)</f>
        <v>0.54</v>
      </c>
      <c r="L49" s="362">
        <f t="shared" si="1"/>
        <v>5.73</v>
      </c>
      <c r="M49" s="6">
        <f t="shared" si="18"/>
        <v>2007596</v>
      </c>
      <c r="N49" s="6">
        <f t="shared" si="19"/>
        <v>133968</v>
      </c>
      <c r="O49" s="6"/>
      <c r="P49" s="6"/>
      <c r="Q49" s="6">
        <f t="shared" si="20"/>
        <v>2141564</v>
      </c>
      <c r="R49" s="6">
        <f t="shared" si="17"/>
        <v>0</v>
      </c>
      <c r="S49" s="6">
        <f t="shared" si="10"/>
        <v>2141564</v>
      </c>
      <c r="T49" s="6">
        <f t="shared" si="11"/>
        <v>728132</v>
      </c>
      <c r="U49" s="6">
        <f>ROUND(Q49*2%,0)</f>
        <v>42831</v>
      </c>
      <c r="V49" s="6">
        <f t="shared" si="24"/>
        <v>0</v>
      </c>
      <c r="W49" s="363">
        <f t="shared" si="14"/>
        <v>2912527</v>
      </c>
      <c r="X49" s="363"/>
      <c r="Y49" s="360">
        <f>'soust.uk.JMK př.č.2'!$G$80</f>
        <v>48.21</v>
      </c>
      <c r="Z49" s="360">
        <f>'soust.uk.JMK př.č.2'!$K$80</f>
        <v>459</v>
      </c>
      <c r="AA49" s="364">
        <f>'soust.uk.JMK př.č.2'!$M$80</f>
        <v>30975</v>
      </c>
      <c r="AB49" s="364">
        <f>'soust.uk.JMK př.č.2'!$N$80</f>
        <v>1260</v>
      </c>
      <c r="AC49" s="364">
        <f>'soust.uk.JMK př.č.2'!$O$80</f>
        <v>19854</v>
      </c>
      <c r="AD49" s="364">
        <f>'soust.uk.JMK př.č.2'!$P$80</f>
        <v>820</v>
      </c>
      <c r="AE49" s="364">
        <f>'soust.uk.JMK př.č.2'!$L$80</f>
        <v>0</v>
      </c>
      <c r="AF49" s="365">
        <v>1</v>
      </c>
      <c r="AG49" s="366"/>
      <c r="AH49" s="364"/>
      <c r="AI49" s="364"/>
      <c r="AJ49" s="6">
        <f t="shared" si="2"/>
        <v>32235</v>
      </c>
      <c r="AK49" s="6">
        <f t="shared" si="2"/>
        <v>20674</v>
      </c>
      <c r="AL49" s="6">
        <f t="shared" si="15"/>
        <v>31145</v>
      </c>
      <c r="AM49" s="367">
        <f t="shared" si="21"/>
        <v>11650</v>
      </c>
    </row>
    <row r="50" spans="1:39" s="396" customFormat="1" x14ac:dyDescent="0.25">
      <c r="A50" s="354">
        <v>1111</v>
      </c>
      <c r="B50" s="389"/>
      <c r="C50" s="389"/>
      <c r="D50" s="390" t="s">
        <v>638</v>
      </c>
      <c r="E50" s="391">
        <v>110.25</v>
      </c>
      <c r="F50" s="391">
        <v>38.840000000000003</v>
      </c>
      <c r="G50" s="391"/>
      <c r="H50" s="363"/>
      <c r="I50" s="392"/>
      <c r="J50" s="391">
        <f>SUM(J5:J49)</f>
        <v>118.78999999999999</v>
      </c>
      <c r="K50" s="391">
        <f>SUM(K5:K49)</f>
        <v>38.960000000000008</v>
      </c>
      <c r="L50" s="391">
        <f>SUM(L5:L49)</f>
        <v>157.75000000000003</v>
      </c>
      <c r="M50" s="363">
        <f t="shared" ref="M50:V50" si="25">SUM(M5:M49)</f>
        <v>47309010</v>
      </c>
      <c r="N50" s="363">
        <f t="shared" si="25"/>
        <v>9129408</v>
      </c>
      <c r="O50" s="363">
        <f>SUM(O5:O49)</f>
        <v>280000</v>
      </c>
      <c r="P50" s="363">
        <f t="shared" si="25"/>
        <v>240000</v>
      </c>
      <c r="Q50" s="363">
        <f>SUM(Q5:Q49)</f>
        <v>56438418</v>
      </c>
      <c r="R50" s="363">
        <f t="shared" si="25"/>
        <v>520000</v>
      </c>
      <c r="S50" s="363">
        <f>SUM(S5:S49)</f>
        <v>56958418</v>
      </c>
      <c r="T50" s="363">
        <f t="shared" si="25"/>
        <v>19325063</v>
      </c>
      <c r="U50" s="363">
        <f t="shared" si="25"/>
        <v>1128767</v>
      </c>
      <c r="V50" s="363">
        <f t="shared" si="25"/>
        <v>1396143</v>
      </c>
      <c r="W50" s="363">
        <f>SUM(W5:W49)</f>
        <v>78808391</v>
      </c>
      <c r="X50" s="391">
        <f>L50+IF(L50&gt;(E50+F50)*(1+$X$3),-ROUNDDOWN(L50-(E50+F50)*(1+$X$3),2),0)</f>
        <v>149.09000000000003</v>
      </c>
      <c r="Y50" s="391"/>
      <c r="Z50" s="391"/>
      <c r="AA50" s="393"/>
      <c r="AB50" s="394"/>
      <c r="AC50" s="393"/>
      <c r="AD50" s="395"/>
      <c r="AE50" s="395"/>
      <c r="AF50" s="395"/>
      <c r="AG50" s="363">
        <f>SUM(AG5:AG49)</f>
        <v>25000</v>
      </c>
      <c r="AH50" s="363">
        <f>SUM(AH5:AH49)</f>
        <v>12000</v>
      </c>
      <c r="AI50" s="363">
        <f>SUM(AI5:AI49)</f>
        <v>5000</v>
      </c>
      <c r="AJ50" s="363">
        <f t="shared" si="2"/>
        <v>33188</v>
      </c>
      <c r="AK50" s="363">
        <f t="shared" si="2"/>
        <v>19527</v>
      </c>
      <c r="AL50" s="363">
        <f t="shared" si="15"/>
        <v>29814</v>
      </c>
      <c r="AM50" s="367"/>
    </row>
    <row r="51" spans="1:39" x14ac:dyDescent="0.2">
      <c r="A51" s="397"/>
      <c r="B51" s="397"/>
      <c r="C51" s="397"/>
      <c r="D51" s="9"/>
      <c r="E51" s="9"/>
      <c r="F51" s="9"/>
      <c r="G51" s="398"/>
      <c r="H51" s="10"/>
      <c r="I51" s="39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400"/>
      <c r="X51" s="400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x14ac:dyDescent="0.2">
      <c r="A52" s="401"/>
      <c r="B52" s="397"/>
      <c r="C52" s="397"/>
      <c r="D52" s="9"/>
      <c r="E52" s="9"/>
      <c r="F52" s="9"/>
      <c r="G52" s="398"/>
      <c r="H52" s="10"/>
      <c r="I52" s="39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400"/>
      <c r="X52" s="400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x14ac:dyDescent="0.2">
      <c r="A53" s="397"/>
      <c r="B53" s="397"/>
      <c r="C53" s="397"/>
      <c r="D53" s="9"/>
      <c r="E53" s="9"/>
      <c r="F53" s="9"/>
      <c r="G53" s="398"/>
      <c r="H53" s="10"/>
      <c r="I53" s="39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400"/>
      <c r="X53" s="400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x14ac:dyDescent="0.2">
      <c r="A54" s="397"/>
      <c r="B54" s="397"/>
      <c r="C54" s="397"/>
      <c r="D54" s="9"/>
      <c r="E54" s="402"/>
      <c r="F54" s="9"/>
      <c r="G54" s="398"/>
      <c r="H54" s="10"/>
      <c r="I54" s="39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400"/>
      <c r="X54" s="403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x14ac:dyDescent="0.2">
      <c r="A55" s="397"/>
      <c r="B55" s="397"/>
      <c r="C55" s="397"/>
      <c r="D55" s="9"/>
      <c r="E55" s="9"/>
      <c r="F55" s="9"/>
      <c r="G55" s="398"/>
      <c r="H55" s="10"/>
      <c r="I55" s="39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400"/>
      <c r="X55" s="400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x14ac:dyDescent="0.2">
      <c r="A56" s="397"/>
      <c r="B56" s="397"/>
      <c r="C56" s="397"/>
      <c r="D56" s="9"/>
      <c r="E56" s="9"/>
      <c r="F56" s="9"/>
      <c r="G56" s="398"/>
      <c r="H56" s="10"/>
      <c r="I56" s="39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400"/>
      <c r="X56" s="400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x14ac:dyDescent="0.2">
      <c r="A57" s="397"/>
      <c r="B57" s="397"/>
      <c r="C57" s="397"/>
      <c r="D57" s="9"/>
      <c r="E57" s="9"/>
      <c r="F57" s="9"/>
      <c r="G57" s="398"/>
      <c r="H57" s="10"/>
      <c r="I57" s="39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400"/>
      <c r="X57" s="400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x14ac:dyDescent="0.2">
      <c r="A58" s="397"/>
      <c r="B58" s="397"/>
      <c r="C58" s="397"/>
      <c r="D58" s="9"/>
      <c r="E58" s="9"/>
      <c r="F58" s="9"/>
      <c r="G58" s="398"/>
      <c r="H58" s="10"/>
      <c r="I58" s="39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400"/>
      <c r="X58" s="400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x14ac:dyDescent="0.2">
      <c r="A59" s="397"/>
      <c r="B59" s="397"/>
      <c r="C59" s="397"/>
      <c r="D59" s="9"/>
      <c r="E59" s="9"/>
      <c r="F59" s="9"/>
      <c r="G59" s="398"/>
      <c r="H59" s="10"/>
      <c r="I59" s="39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400"/>
      <c r="X59" s="400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x14ac:dyDescent="0.2">
      <c r="A60" s="397"/>
      <c r="B60" s="397"/>
      <c r="C60" s="397"/>
      <c r="D60" s="9"/>
      <c r="E60" s="9"/>
      <c r="F60" s="9"/>
      <c r="G60" s="398"/>
      <c r="H60" s="10"/>
      <c r="I60" s="39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400"/>
      <c r="X60" s="400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">
      <c r="A61" s="397"/>
      <c r="B61" s="397"/>
      <c r="C61" s="397"/>
      <c r="D61" s="9"/>
      <c r="E61" s="9"/>
      <c r="F61" s="9"/>
      <c r="G61" s="398"/>
      <c r="H61" s="10"/>
      <c r="I61" s="39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400"/>
      <c r="X61" s="400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x14ac:dyDescent="0.2">
      <c r="A62" s="397"/>
      <c r="B62" s="397"/>
      <c r="C62" s="397"/>
      <c r="D62" s="9"/>
      <c r="E62" s="9"/>
      <c r="F62" s="9"/>
      <c r="G62" s="398"/>
      <c r="H62" s="10"/>
      <c r="I62" s="39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400"/>
      <c r="X62" s="400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x14ac:dyDescent="0.2">
      <c r="A63" s="397"/>
      <c r="B63" s="397"/>
      <c r="C63" s="397"/>
      <c r="D63" s="9"/>
      <c r="E63" s="9"/>
      <c r="F63" s="9"/>
      <c r="G63" s="398"/>
      <c r="H63" s="10"/>
      <c r="I63" s="39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400"/>
      <c r="X63" s="400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x14ac:dyDescent="0.2">
      <c r="A64" s="397"/>
      <c r="B64" s="397"/>
      <c r="C64" s="397"/>
      <c r="D64" s="9"/>
      <c r="E64" s="9"/>
      <c r="F64" s="9"/>
      <c r="G64" s="398"/>
      <c r="H64" s="10"/>
      <c r="I64" s="39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400"/>
      <c r="X64" s="400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x14ac:dyDescent="0.2">
      <c r="A65" s="397"/>
      <c r="B65" s="397"/>
      <c r="C65" s="397"/>
      <c r="D65" s="9"/>
      <c r="E65" s="9"/>
      <c r="F65" s="9"/>
      <c r="G65" s="398"/>
      <c r="H65" s="10"/>
      <c r="I65" s="39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400"/>
      <c r="X65" s="400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x14ac:dyDescent="0.2">
      <c r="A66" s="397"/>
      <c r="B66" s="397"/>
      <c r="C66" s="397"/>
      <c r="D66" s="9"/>
      <c r="E66" s="9"/>
      <c r="F66" s="9"/>
      <c r="G66" s="398"/>
      <c r="H66" s="10"/>
      <c r="I66" s="39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400"/>
      <c r="X66" s="400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x14ac:dyDescent="0.2">
      <c r="A67" s="397"/>
      <c r="B67" s="397"/>
      <c r="C67" s="397"/>
      <c r="D67" s="9"/>
      <c r="E67" s="9"/>
      <c r="F67" s="9"/>
      <c r="G67" s="398"/>
      <c r="H67" s="10"/>
      <c r="I67" s="39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400"/>
      <c r="X67" s="400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x14ac:dyDescent="0.2">
      <c r="A68" s="397"/>
      <c r="B68" s="397"/>
      <c r="C68" s="397"/>
      <c r="D68" s="9"/>
      <c r="E68" s="9"/>
      <c r="F68" s="9"/>
      <c r="G68" s="398"/>
      <c r="H68" s="10"/>
      <c r="I68" s="39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400"/>
      <c r="X68" s="400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x14ac:dyDescent="0.2">
      <c r="A69" s="397"/>
      <c r="B69" s="397"/>
      <c r="C69" s="397"/>
      <c r="D69" s="9"/>
      <c r="E69" s="9"/>
      <c r="F69" s="9"/>
      <c r="G69" s="398"/>
      <c r="H69" s="10"/>
      <c r="I69" s="39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400"/>
      <c r="X69" s="400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x14ac:dyDescent="0.2">
      <c r="A70" s="397"/>
      <c r="B70" s="397"/>
      <c r="C70" s="397"/>
      <c r="D70" s="9"/>
      <c r="E70" s="9"/>
      <c r="F70" s="9"/>
      <c r="G70" s="398"/>
      <c r="H70" s="10"/>
      <c r="I70" s="39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400"/>
      <c r="X70" s="40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x14ac:dyDescent="0.2">
      <c r="A71" s="397"/>
      <c r="B71" s="397"/>
      <c r="C71" s="397"/>
      <c r="D71" s="9"/>
      <c r="E71" s="9"/>
      <c r="F71" s="9"/>
      <c r="G71" s="398"/>
      <c r="H71" s="10"/>
      <c r="I71" s="39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400"/>
      <c r="X71" s="400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x14ac:dyDescent="0.2">
      <c r="A72" s="397"/>
      <c r="B72" s="397"/>
      <c r="C72" s="397"/>
      <c r="D72" s="9"/>
      <c r="E72" s="9"/>
      <c r="F72" s="9"/>
      <c r="G72" s="398"/>
      <c r="H72" s="10"/>
      <c r="I72" s="39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400"/>
      <c r="X72" s="400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x14ac:dyDescent="0.2">
      <c r="A73" s="397"/>
      <c r="B73" s="397"/>
      <c r="C73" s="397"/>
      <c r="D73" s="9"/>
      <c r="E73" s="9"/>
      <c r="F73" s="9"/>
      <c r="G73" s="398"/>
      <c r="H73" s="10"/>
      <c r="I73" s="39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400"/>
      <c r="X73" s="400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x14ac:dyDescent="0.2">
      <c r="A74" s="397"/>
      <c r="B74" s="397"/>
      <c r="C74" s="397"/>
      <c r="D74" s="9"/>
      <c r="E74" s="9"/>
      <c r="F74" s="9"/>
      <c r="G74" s="398"/>
      <c r="H74" s="10"/>
      <c r="I74" s="39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400"/>
      <c r="X74" s="400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x14ac:dyDescent="0.2">
      <c r="A75" s="397"/>
      <c r="B75" s="397"/>
      <c r="C75" s="397"/>
      <c r="D75" s="9"/>
      <c r="E75" s="9"/>
      <c r="F75" s="9"/>
      <c r="G75" s="398"/>
      <c r="H75" s="10"/>
      <c r="I75" s="39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400"/>
      <c r="X75" s="400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x14ac:dyDescent="0.2">
      <c r="A76" s="397"/>
      <c r="B76" s="397"/>
      <c r="C76" s="397"/>
      <c r="D76" s="9"/>
      <c r="E76" s="9"/>
      <c r="F76" s="9"/>
      <c r="G76" s="398"/>
      <c r="H76" s="10"/>
      <c r="I76" s="39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400"/>
      <c r="X76" s="400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x14ac:dyDescent="0.2">
      <c r="A77" s="397"/>
      <c r="B77" s="397"/>
      <c r="C77" s="397"/>
      <c r="D77" s="9"/>
      <c r="E77" s="9"/>
      <c r="F77" s="9"/>
      <c r="G77" s="398"/>
      <c r="H77" s="10"/>
      <c r="I77" s="39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400"/>
      <c r="X77" s="400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x14ac:dyDescent="0.2">
      <c r="A78" s="397"/>
      <c r="B78" s="397"/>
      <c r="C78" s="397"/>
      <c r="D78" s="9"/>
      <c r="E78" s="9"/>
      <c r="F78" s="9"/>
      <c r="G78" s="398"/>
      <c r="H78" s="10"/>
      <c r="I78" s="39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400"/>
      <c r="X78" s="400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x14ac:dyDescent="0.2">
      <c r="A79" s="397"/>
      <c r="B79" s="397"/>
      <c r="C79" s="397"/>
      <c r="D79" s="9"/>
      <c r="E79" s="9"/>
      <c r="F79" s="9"/>
      <c r="G79" s="398"/>
      <c r="H79" s="10"/>
      <c r="I79" s="39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400"/>
      <c r="X79" s="400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x14ac:dyDescent="0.2">
      <c r="A80" s="397"/>
      <c r="B80" s="397"/>
      <c r="C80" s="397"/>
      <c r="D80" s="9"/>
      <c r="E80" s="9"/>
      <c r="F80" s="9"/>
      <c r="G80" s="398"/>
      <c r="H80" s="10"/>
      <c r="I80" s="39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400"/>
      <c r="X80" s="400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x14ac:dyDescent="0.2">
      <c r="A81" s="397"/>
      <c r="B81" s="397"/>
      <c r="C81" s="397"/>
      <c r="D81" s="9"/>
      <c r="E81" s="9"/>
      <c r="F81" s="9"/>
      <c r="G81" s="398"/>
      <c r="H81" s="10"/>
      <c r="I81" s="39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400"/>
      <c r="X81" s="400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x14ac:dyDescent="0.2">
      <c r="A82" s="397"/>
      <c r="B82" s="397"/>
      <c r="C82" s="397"/>
      <c r="D82" s="9"/>
      <c r="E82" s="9"/>
      <c r="F82" s="9"/>
      <c r="G82" s="398"/>
      <c r="H82" s="10"/>
      <c r="I82" s="39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400"/>
      <c r="X82" s="400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</sheetData>
  <autoFilter ref="A3:AM50"/>
  <mergeCells count="29">
    <mergeCell ref="AE1:AE2"/>
    <mergeCell ref="AF1:AF2"/>
    <mergeCell ref="AH1:AI1"/>
    <mergeCell ref="AJ1:AL1"/>
    <mergeCell ref="AM1:AM2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48" fitToHeight="0" orientation="landscape" r:id="rId1"/>
  <headerFooter alignWithMargins="0">
    <oddHeader>&amp;L&amp;"-,Tučné"&amp;14Výpočet rozpočtu 2018 v Kč&amp;"Times New Roman,Tučné"
&amp;R&amp;"-,Kurzíva"&amp;12&amp;UPříloha č. 2a
 pracovního postupu  Rozpis rozpočtu přímých výdajů na vzdělávání</oddHeader>
    <oddFooter>&amp;L&amp;12Datum:
Zpracoval:&amp;C&amp;P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0"/>
  <sheetViews>
    <sheetView zoomScaleNormal="100" workbookViewId="0">
      <pane xSplit="4" ySplit="2" topLeftCell="E3" activePane="bottomRight" state="frozen"/>
      <selection activeCell="R29" sqref="R29"/>
      <selection pane="topRight" activeCell="R29" sqref="R29"/>
      <selection pane="bottomLeft" activeCell="R29" sqref="R29"/>
      <selection pane="bottomRight" activeCell="E3" sqref="E3"/>
    </sheetView>
  </sheetViews>
  <sheetFormatPr defaultColWidth="9.85546875" defaultRowHeight="12.75" x14ac:dyDescent="0.2"/>
  <cols>
    <col min="1" max="2" width="4.85546875" style="70" customWidth="1"/>
    <col min="3" max="3" width="4" style="12" customWidth="1"/>
    <col min="4" max="4" width="29.140625" style="13" bestFit="1" customWidth="1"/>
    <col min="5" max="5" width="8.85546875" style="13" customWidth="1"/>
    <col min="6" max="6" width="6.28515625" style="14" customWidth="1"/>
    <col min="7" max="7" width="4.85546875" style="14" customWidth="1"/>
    <col min="8" max="8" width="4.28515625" style="14" customWidth="1"/>
    <col min="9" max="9" width="5.85546875" style="71" customWidth="1"/>
    <col min="10" max="11" width="7" style="62" customWidth="1"/>
    <col min="12" max="12" width="7" style="71" customWidth="1"/>
    <col min="13" max="13" width="10.28515625" style="10" customWidth="1"/>
    <col min="14" max="14" width="10" style="10" customWidth="1"/>
    <col min="15" max="16" width="7.85546875" style="14" customWidth="1"/>
    <col min="17" max="20" width="10.28515625" style="14" customWidth="1"/>
    <col min="21" max="21" width="9.7109375" style="14" customWidth="1"/>
    <col min="22" max="22" width="9.140625" style="14" customWidth="1"/>
    <col min="23" max="23" width="10.28515625" style="14" customWidth="1"/>
    <col min="24" max="24" width="6.85546875" style="14" customWidth="1"/>
    <col min="25" max="26" width="7" style="71" customWidth="1"/>
    <col min="27" max="31" width="7" style="14" customWidth="1"/>
    <col min="32" max="32" width="6.28515625" style="72" customWidth="1"/>
    <col min="33" max="33" width="7" style="14" customWidth="1"/>
    <col min="34" max="34" width="5.140625" style="14" customWidth="1"/>
    <col min="35" max="35" width="6.28515625" style="14" customWidth="1"/>
    <col min="36" max="38" width="7.140625" style="14" customWidth="1"/>
    <col min="39" max="39" width="10" style="14" customWidth="1"/>
    <col min="40" max="41" width="9.7109375" style="165" customWidth="1"/>
    <col min="42" max="42" width="9.7109375" style="11" customWidth="1"/>
    <col min="43" max="16384" width="9.85546875" style="11"/>
  </cols>
  <sheetData>
    <row r="1" spans="1:41" s="1" customFormat="1" ht="39.75" customHeight="1" x14ac:dyDescent="0.2">
      <c r="A1" s="510" t="s">
        <v>605</v>
      </c>
      <c r="B1" s="510" t="s">
        <v>606</v>
      </c>
      <c r="C1" s="510" t="s">
        <v>607</v>
      </c>
      <c r="D1" s="512" t="s">
        <v>3</v>
      </c>
      <c r="E1" s="510" t="s">
        <v>608</v>
      </c>
      <c r="F1" s="510" t="s">
        <v>609</v>
      </c>
      <c r="G1" s="513" t="s">
        <v>610</v>
      </c>
      <c r="H1" s="515" t="s">
        <v>611</v>
      </c>
      <c r="I1" s="517" t="s">
        <v>612</v>
      </c>
      <c r="J1" s="508" t="s">
        <v>613</v>
      </c>
      <c r="K1" s="509"/>
      <c r="L1" s="519"/>
      <c r="M1" s="508" t="s">
        <v>614</v>
      </c>
      <c r="N1" s="509"/>
      <c r="O1" s="508" t="s">
        <v>615</v>
      </c>
      <c r="P1" s="509"/>
      <c r="Q1" s="508" t="s">
        <v>616</v>
      </c>
      <c r="R1" s="509"/>
      <c r="S1" s="522"/>
      <c r="T1" s="523" t="s">
        <v>617</v>
      </c>
      <c r="U1" s="523" t="s">
        <v>618</v>
      </c>
      <c r="V1" s="523" t="s">
        <v>619</v>
      </c>
      <c r="W1" s="523" t="s">
        <v>620</v>
      </c>
      <c r="X1" s="523" t="s">
        <v>621</v>
      </c>
      <c r="Y1" s="520" t="s">
        <v>622</v>
      </c>
      <c r="Z1" s="520" t="s">
        <v>623</v>
      </c>
      <c r="AA1" s="520" t="s">
        <v>624</v>
      </c>
      <c r="AB1" s="520" t="s">
        <v>625</v>
      </c>
      <c r="AC1" s="520" t="s">
        <v>626</v>
      </c>
      <c r="AD1" s="520" t="s">
        <v>627</v>
      </c>
      <c r="AE1" s="523" t="s">
        <v>628</v>
      </c>
      <c r="AF1" s="510" t="s">
        <v>629</v>
      </c>
      <c r="AG1" s="469" t="s">
        <v>630</v>
      </c>
      <c r="AH1" s="508" t="s">
        <v>631</v>
      </c>
      <c r="AI1" s="509" t="s">
        <v>632</v>
      </c>
      <c r="AJ1" s="524" t="s">
        <v>633</v>
      </c>
      <c r="AK1" s="525"/>
      <c r="AL1" s="526"/>
      <c r="AM1" s="527" t="s">
        <v>634</v>
      </c>
      <c r="AN1" s="176"/>
      <c r="AO1" s="176"/>
    </row>
    <row r="2" spans="1:41" s="2" customFormat="1" ht="24.75" customHeight="1" x14ac:dyDescent="0.2">
      <c r="A2" s="511"/>
      <c r="B2" s="511"/>
      <c r="C2" s="511"/>
      <c r="D2" s="512"/>
      <c r="E2" s="511" t="s">
        <v>635</v>
      </c>
      <c r="F2" s="511"/>
      <c r="G2" s="514"/>
      <c r="H2" s="516"/>
      <c r="I2" s="518"/>
      <c r="J2" s="468" t="s">
        <v>636</v>
      </c>
      <c r="K2" s="468" t="s">
        <v>637</v>
      </c>
      <c r="L2" s="468" t="s">
        <v>638</v>
      </c>
      <c r="M2" s="468" t="s">
        <v>636</v>
      </c>
      <c r="N2" s="468" t="s">
        <v>637</v>
      </c>
      <c r="O2" s="468" t="s">
        <v>636</v>
      </c>
      <c r="P2" s="468" t="s">
        <v>637</v>
      </c>
      <c r="Q2" s="468" t="s">
        <v>639</v>
      </c>
      <c r="R2" s="468" t="s">
        <v>640</v>
      </c>
      <c r="S2" s="468" t="s">
        <v>638</v>
      </c>
      <c r="T2" s="523"/>
      <c r="U2" s="523"/>
      <c r="V2" s="523"/>
      <c r="W2" s="523"/>
      <c r="X2" s="523"/>
      <c r="Y2" s="521"/>
      <c r="Z2" s="521"/>
      <c r="AA2" s="521"/>
      <c r="AB2" s="521"/>
      <c r="AC2" s="521"/>
      <c r="AD2" s="521"/>
      <c r="AE2" s="523"/>
      <c r="AF2" s="511"/>
      <c r="AG2" s="468" t="s">
        <v>636</v>
      </c>
      <c r="AH2" s="468" t="s">
        <v>636</v>
      </c>
      <c r="AI2" s="468" t="s">
        <v>637</v>
      </c>
      <c r="AJ2" s="470" t="s">
        <v>641</v>
      </c>
      <c r="AK2" s="470" t="s">
        <v>642</v>
      </c>
      <c r="AL2" s="470" t="s">
        <v>643</v>
      </c>
      <c r="AM2" s="527"/>
      <c r="AN2" s="2">
        <v>2017</v>
      </c>
      <c r="AO2" s="2">
        <v>2018</v>
      </c>
    </row>
    <row r="3" spans="1:41" s="21" customFormat="1" ht="12.75" customHeight="1" x14ac:dyDescent="0.2">
      <c r="A3" s="5"/>
      <c r="B3" s="5"/>
      <c r="C3" s="7"/>
      <c r="D3" s="16"/>
      <c r="E3" s="7"/>
      <c r="F3" s="17"/>
      <c r="G3" s="17"/>
      <c r="H3" s="17"/>
      <c r="I3" s="18"/>
      <c r="J3" s="19"/>
      <c r="K3" s="19"/>
      <c r="L3" s="19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9"/>
      <c r="Z3" s="19"/>
      <c r="AA3" s="17"/>
      <c r="AB3" s="17"/>
      <c r="AC3" s="17"/>
      <c r="AD3" s="17"/>
      <c r="AE3" s="17"/>
      <c r="AF3" s="20"/>
      <c r="AG3" s="17"/>
      <c r="AH3" s="17"/>
      <c r="AI3" s="17"/>
      <c r="AJ3" s="17"/>
      <c r="AK3" s="17"/>
      <c r="AL3" s="17"/>
      <c r="AM3" s="17"/>
    </row>
    <row r="4" spans="1:41" s="2" customFormat="1" ht="13.15" customHeight="1" x14ac:dyDescent="0.2">
      <c r="A4" s="22">
        <v>1111</v>
      </c>
      <c r="B4" s="22"/>
      <c r="C4" s="22"/>
      <c r="D4" s="22" t="s">
        <v>644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  <c r="AK4" s="23"/>
      <c r="AL4" s="23"/>
      <c r="AM4" s="23"/>
    </row>
    <row r="5" spans="1:41" ht="12.75" customHeight="1" x14ac:dyDescent="0.2">
      <c r="A5" s="24">
        <v>1111</v>
      </c>
      <c r="B5" s="24">
        <v>3111</v>
      </c>
      <c r="C5" s="25"/>
      <c r="D5" s="294" t="s">
        <v>645</v>
      </c>
      <c r="E5" s="11"/>
      <c r="F5" s="26">
        <v>50</v>
      </c>
      <c r="G5" s="26">
        <v>1</v>
      </c>
      <c r="H5" s="26">
        <v>26</v>
      </c>
      <c r="I5" s="27">
        <f>H5/G5</f>
        <v>26</v>
      </c>
      <c r="J5" s="27">
        <f t="shared" ref="J5:J25" si="0">ROUND(H5/Y5*AF5,2)</f>
        <v>2.0699999999999998</v>
      </c>
      <c r="K5" s="27">
        <f t="shared" ref="K5:K12" si="1">ROUND(H5/Z5*AF5,2)</f>
        <v>0.73</v>
      </c>
      <c r="L5" s="27">
        <f t="shared" ref="L5:L70" si="2">J5+K5</f>
        <v>2.8</v>
      </c>
      <c r="M5" s="26">
        <f t="shared" ref="M5:M25" si="3">ROUND(12*(J5*(AA5+AB5)),0)</f>
        <v>721527</v>
      </c>
      <c r="N5" s="26">
        <f t="shared" ref="N5:N25" si="4">ROUND(12*(K5*(AC5+AD5)),0)</f>
        <v>141824</v>
      </c>
      <c r="O5" s="26"/>
      <c r="P5" s="26"/>
      <c r="Q5" s="26">
        <f>M5+N5</f>
        <v>863351</v>
      </c>
      <c r="R5" s="26">
        <f t="shared" ref="R5:R62" si="5">O5+P5</f>
        <v>0</v>
      </c>
      <c r="S5" s="26">
        <f t="shared" ref="S5:S70" si="6">Q5+R5</f>
        <v>863351</v>
      </c>
      <c r="T5" s="26">
        <f>ROUND(S5*34%,0)</f>
        <v>293539</v>
      </c>
      <c r="U5" s="26">
        <f t="shared" ref="U5:U70" si="7">ROUND(Q5*2%,0)</f>
        <v>17267</v>
      </c>
      <c r="V5" s="26">
        <f t="shared" ref="V5:V70" si="8">ROUND(H5*AE5,0)</f>
        <v>11024</v>
      </c>
      <c r="W5" s="28">
        <f>SUM(S5:V5)</f>
        <v>1185181</v>
      </c>
      <c r="X5" s="28"/>
      <c r="Y5" s="307">
        <f>'MŠ př.č.2c'!$B$44</f>
        <v>12.56</v>
      </c>
      <c r="Z5" s="307">
        <f>'MŠ př.č.2c'!$C$44</f>
        <v>35.5</v>
      </c>
      <c r="AA5" s="26">
        <f>'soust.uk.JMK př.č.2'!$M$8</f>
        <v>27847</v>
      </c>
      <c r="AB5" s="26">
        <f>'soust.uk.JMK př.č.2'!$N$8</f>
        <v>1200</v>
      </c>
      <c r="AC5" s="26">
        <f>'soust.uk.JMK př.č.2'!$O$8</f>
        <v>15500</v>
      </c>
      <c r="AD5" s="26">
        <f>'soust.uk.JMK př.č.2'!$P$8</f>
        <v>690</v>
      </c>
      <c r="AE5" s="26">
        <f>'soust.uk.JMK př.č.2'!$L$8</f>
        <v>424</v>
      </c>
      <c r="AF5" s="29">
        <v>1</v>
      </c>
      <c r="AG5" s="26"/>
      <c r="AH5" s="26"/>
      <c r="AI5" s="26"/>
      <c r="AJ5" s="26">
        <f t="shared" ref="AJ5:AK25" si="9">M5/J5/12</f>
        <v>29046.980676328505</v>
      </c>
      <c r="AK5" s="26">
        <f t="shared" si="9"/>
        <v>16189.954337899544</v>
      </c>
      <c r="AL5" s="26">
        <f>Q5/L5/12</f>
        <v>25694.97023809524</v>
      </c>
      <c r="AM5" s="26">
        <f t="shared" ref="AM5:AM25" si="10">W5/H5</f>
        <v>45583.884615384617</v>
      </c>
      <c r="AN5" s="164" t="s">
        <v>726</v>
      </c>
      <c r="AO5" s="164" t="s">
        <v>726</v>
      </c>
    </row>
    <row r="6" spans="1:41" ht="12.75" customHeight="1" x14ac:dyDescent="0.2">
      <c r="A6" s="24">
        <v>1111</v>
      </c>
      <c r="B6" s="24">
        <v>3111</v>
      </c>
      <c r="C6" s="30"/>
      <c r="D6" s="295" t="s">
        <v>646</v>
      </c>
      <c r="E6" s="11"/>
      <c r="F6" s="26"/>
      <c r="G6" s="26">
        <v>1</v>
      </c>
      <c r="H6" s="26">
        <v>10</v>
      </c>
      <c r="I6" s="27">
        <f>H6/G6</f>
        <v>10</v>
      </c>
      <c r="J6" s="27">
        <f t="shared" si="0"/>
        <v>0.4</v>
      </c>
      <c r="K6" s="27">
        <f t="shared" si="1"/>
        <v>0.14000000000000001</v>
      </c>
      <c r="L6" s="27">
        <f t="shared" si="2"/>
        <v>0.54</v>
      </c>
      <c r="M6" s="26">
        <f t="shared" si="3"/>
        <v>139426</v>
      </c>
      <c r="N6" s="26">
        <f t="shared" si="4"/>
        <v>27199</v>
      </c>
      <c r="O6" s="26"/>
      <c r="P6" s="26"/>
      <c r="Q6" s="26">
        <f t="shared" ref="Q6:Q62" si="11">M6+N6</f>
        <v>166625</v>
      </c>
      <c r="R6" s="26">
        <f t="shared" si="5"/>
        <v>0</v>
      </c>
      <c r="S6" s="26">
        <f t="shared" si="6"/>
        <v>166625</v>
      </c>
      <c r="T6" s="26">
        <f t="shared" ref="T6:T62" si="12">ROUND(S6*34%,0)</f>
        <v>56653</v>
      </c>
      <c r="U6" s="26">
        <f t="shared" si="7"/>
        <v>3333</v>
      </c>
      <c r="V6" s="26">
        <f>ROUND(H6*AE6,0)</f>
        <v>2120</v>
      </c>
      <c r="W6" s="28">
        <f>SUM(S6:V6)</f>
        <v>228731</v>
      </c>
      <c r="X6" s="28"/>
      <c r="Y6" s="307">
        <f>'MŠ př.č.2c'!$B$44</f>
        <v>12.56</v>
      </c>
      <c r="Z6" s="307">
        <f>'MŠ př.č.2c'!$C$44</f>
        <v>35.5</v>
      </c>
      <c r="AA6" s="26">
        <f>'soust.uk.JMK př.č.2'!$M$9</f>
        <v>27847</v>
      </c>
      <c r="AB6" s="26">
        <f>'soust.uk.JMK př.č.2'!$N$9</f>
        <v>1200</v>
      </c>
      <c r="AC6" s="26">
        <f>'soust.uk.JMK př.č.2'!$O$9</f>
        <v>15500</v>
      </c>
      <c r="AD6" s="26">
        <f>'soust.uk.JMK př.č.2'!$P$9</f>
        <v>690</v>
      </c>
      <c r="AE6" s="26">
        <f>'soust.uk.JMK př.č.2'!$L$9</f>
        <v>212</v>
      </c>
      <c r="AF6" s="31">
        <v>0.5</v>
      </c>
      <c r="AG6" s="26"/>
      <c r="AH6" s="26"/>
      <c r="AI6" s="26"/>
      <c r="AJ6" s="26">
        <f t="shared" si="9"/>
        <v>29047.083333333332</v>
      </c>
      <c r="AK6" s="26">
        <f t="shared" si="9"/>
        <v>16189.880952380952</v>
      </c>
      <c r="AL6" s="26">
        <f t="shared" ref="AL6:AL71" si="13">Q6/L6/12</f>
        <v>25713.734567901232</v>
      </c>
      <c r="AM6" s="26">
        <f t="shared" si="10"/>
        <v>22873.1</v>
      </c>
      <c r="AN6" s="164" t="s">
        <v>727</v>
      </c>
      <c r="AO6" s="164" t="s">
        <v>727</v>
      </c>
    </row>
    <row r="7" spans="1:41" ht="12.75" customHeight="1" x14ac:dyDescent="0.2">
      <c r="A7" s="24">
        <v>1111</v>
      </c>
      <c r="B7" s="24">
        <v>3111</v>
      </c>
      <c r="C7" s="30"/>
      <c r="D7" s="297" t="s">
        <v>925</v>
      </c>
      <c r="E7" s="11" t="s">
        <v>926</v>
      </c>
      <c r="F7" s="26"/>
      <c r="G7" s="26"/>
      <c r="H7" s="26">
        <v>2</v>
      </c>
      <c r="I7" s="27"/>
      <c r="J7" s="27">
        <f t="shared" si="0"/>
        <v>0.01</v>
      </c>
      <c r="K7" s="27">
        <f t="shared" si="1"/>
        <v>0</v>
      </c>
      <c r="L7" s="27">
        <f t="shared" si="2"/>
        <v>0.01</v>
      </c>
      <c r="M7" s="26">
        <f>ROUND(12*(J7*(AA7+AB7)),0)</f>
        <v>3486</v>
      </c>
      <c r="N7" s="26">
        <f t="shared" si="4"/>
        <v>0</v>
      </c>
      <c r="O7" s="26"/>
      <c r="P7" s="26"/>
      <c r="Q7" s="26">
        <f>M7+N7</f>
        <v>3486</v>
      </c>
      <c r="R7" s="26">
        <f t="shared" si="5"/>
        <v>0</v>
      </c>
      <c r="S7" s="26">
        <f t="shared" si="6"/>
        <v>3486</v>
      </c>
      <c r="T7" s="26">
        <f>ROUND(S7*34%,0)</f>
        <v>1185</v>
      </c>
      <c r="U7" s="26">
        <f t="shared" si="7"/>
        <v>70</v>
      </c>
      <c r="V7" s="26">
        <f t="shared" ref="V7" si="14">ROUND(H7*AE7,0)</f>
        <v>42</v>
      </c>
      <c r="W7" s="28">
        <f>SUM(S7:V7)</f>
        <v>4783</v>
      </c>
      <c r="X7" s="28"/>
      <c r="Y7" s="27">
        <f>'MŠ př.č.2c'!$B$44</f>
        <v>12.56</v>
      </c>
      <c r="Z7" s="27">
        <f>'MŠ př.č.2c'!$C$44</f>
        <v>35.5</v>
      </c>
      <c r="AA7" s="26">
        <f>'soust.uk.JMK př.č.2'!$M$8</f>
        <v>27847</v>
      </c>
      <c r="AB7" s="26">
        <f>'soust.uk.JMK př.č.2'!$N$8</f>
        <v>1200</v>
      </c>
      <c r="AC7" s="26">
        <f>'soust.uk.JMK př.č.2'!$O$8</f>
        <v>15500</v>
      </c>
      <c r="AD7" s="26">
        <f>'soust.uk.JMK př.č.2'!$P$8</f>
        <v>690</v>
      </c>
      <c r="AE7" s="26">
        <f>'soust.uk.JMK př.č.2'!$L$8*AF7</f>
        <v>21.200000000000003</v>
      </c>
      <c r="AF7" s="31">
        <v>0.05</v>
      </c>
      <c r="AG7" s="26"/>
      <c r="AH7" s="26"/>
      <c r="AI7" s="26"/>
      <c r="AJ7" s="26">
        <f>M7/J7/12</f>
        <v>29050</v>
      </c>
      <c r="AK7" s="26" t="e">
        <f t="shared" si="9"/>
        <v>#DIV/0!</v>
      </c>
      <c r="AL7" s="26">
        <f t="shared" si="13"/>
        <v>29050</v>
      </c>
      <c r="AM7" s="26">
        <f t="shared" si="10"/>
        <v>2391.5</v>
      </c>
      <c r="AN7" s="164"/>
      <c r="AO7" s="164"/>
    </row>
    <row r="8" spans="1:41" ht="12.75" customHeight="1" x14ac:dyDescent="0.2">
      <c r="A8" s="24">
        <v>1111</v>
      </c>
      <c r="B8" s="24">
        <v>3111</v>
      </c>
      <c r="C8" s="30"/>
      <c r="D8" s="296" t="s">
        <v>510</v>
      </c>
      <c r="E8" s="32" t="s">
        <v>594</v>
      </c>
      <c r="F8" s="26"/>
      <c r="G8" s="26">
        <v>1</v>
      </c>
      <c r="H8" s="26">
        <v>12</v>
      </c>
      <c r="I8" s="27">
        <f t="shared" ref="I8:I12" si="15">H8/G8</f>
        <v>12</v>
      </c>
      <c r="J8" s="27">
        <f t="shared" si="0"/>
        <v>0.97</v>
      </c>
      <c r="K8" s="27">
        <f t="shared" si="1"/>
        <v>0.37</v>
      </c>
      <c r="L8" s="27">
        <f t="shared" si="2"/>
        <v>1.3399999999999999</v>
      </c>
      <c r="M8" s="26">
        <f t="shared" si="3"/>
        <v>326898</v>
      </c>
      <c r="N8" s="26">
        <f t="shared" si="4"/>
        <v>77056</v>
      </c>
      <c r="O8" s="26"/>
      <c r="P8" s="26"/>
      <c r="Q8" s="26">
        <f t="shared" si="11"/>
        <v>403954</v>
      </c>
      <c r="R8" s="26">
        <f t="shared" si="5"/>
        <v>0</v>
      </c>
      <c r="S8" s="26">
        <f t="shared" si="6"/>
        <v>403954</v>
      </c>
      <c r="T8" s="26">
        <f t="shared" si="12"/>
        <v>137344</v>
      </c>
      <c r="U8" s="26">
        <f t="shared" si="7"/>
        <v>8079</v>
      </c>
      <c r="V8" s="26">
        <f t="shared" si="8"/>
        <v>5088</v>
      </c>
      <c r="W8" s="28">
        <f t="shared" ref="W8:W68" si="16">SUM(S8:V8)</f>
        <v>554465</v>
      </c>
      <c r="X8" s="28"/>
      <c r="Y8" s="27">
        <f>'soust.uk.JMK př.č.2'!$G$365</f>
        <v>12.36</v>
      </c>
      <c r="Z8" s="27">
        <f>'soust.uk.JMK př.č.2'!$K$365</f>
        <v>32.49</v>
      </c>
      <c r="AA8" s="26">
        <f>'soust.uk.JMK př.č.2'!$M$365</f>
        <v>26884</v>
      </c>
      <c r="AB8" s="26">
        <f>'soust.uk.JMK př.č.2'!$N$365</f>
        <v>1200</v>
      </c>
      <c r="AC8" s="26">
        <f>'soust.uk.JMK př.č.2'!$O$365</f>
        <v>16435</v>
      </c>
      <c r="AD8" s="26">
        <f>'soust.uk.JMK př.č.2'!$P$365</f>
        <v>920</v>
      </c>
      <c r="AE8" s="26">
        <f>'soust.uk.JMK př.č.2'!$L$365</f>
        <v>424</v>
      </c>
      <c r="AF8" s="29">
        <v>1</v>
      </c>
      <c r="AG8" s="26"/>
      <c r="AH8" s="26"/>
      <c r="AI8" s="26"/>
      <c r="AJ8" s="26">
        <f t="shared" si="9"/>
        <v>28084.020618556704</v>
      </c>
      <c r="AK8" s="26">
        <f t="shared" si="9"/>
        <v>17354.954954954956</v>
      </c>
      <c r="AL8" s="26">
        <f t="shared" si="13"/>
        <v>25121.517412935325</v>
      </c>
      <c r="AM8" s="26">
        <f t="shared" si="10"/>
        <v>46205.416666666664</v>
      </c>
      <c r="AN8" s="165">
        <v>368</v>
      </c>
      <c r="AO8" s="479">
        <v>365</v>
      </c>
    </row>
    <row r="9" spans="1:41" ht="12.75" customHeight="1" x14ac:dyDescent="0.2">
      <c r="A9" s="24">
        <v>1111</v>
      </c>
      <c r="B9" s="24">
        <v>3111</v>
      </c>
      <c r="C9" s="30"/>
      <c r="D9" s="296" t="s">
        <v>748</v>
      </c>
      <c r="E9" s="32" t="s">
        <v>594</v>
      </c>
      <c r="F9" s="26"/>
      <c r="G9" s="26">
        <v>1</v>
      </c>
      <c r="H9" s="26">
        <v>12</v>
      </c>
      <c r="I9" s="27">
        <f t="shared" si="15"/>
        <v>12</v>
      </c>
      <c r="J9" s="27">
        <f t="shared" si="0"/>
        <v>1.2</v>
      </c>
      <c r="K9" s="27">
        <f t="shared" si="1"/>
        <v>0.37</v>
      </c>
      <c r="L9" s="27">
        <f t="shared" si="2"/>
        <v>1.5699999999999998</v>
      </c>
      <c r="M9" s="26">
        <f t="shared" si="3"/>
        <v>404410</v>
      </c>
      <c r="N9" s="26">
        <f t="shared" si="4"/>
        <v>77056</v>
      </c>
      <c r="O9" s="26"/>
      <c r="P9" s="26"/>
      <c r="Q9" s="26">
        <f t="shared" si="11"/>
        <v>481466</v>
      </c>
      <c r="R9" s="26">
        <f t="shared" si="5"/>
        <v>0</v>
      </c>
      <c r="S9" s="26">
        <f t="shared" si="6"/>
        <v>481466</v>
      </c>
      <c r="T9" s="26">
        <f t="shared" si="12"/>
        <v>163698</v>
      </c>
      <c r="U9" s="26">
        <f t="shared" si="7"/>
        <v>9629</v>
      </c>
      <c r="V9" s="26">
        <f t="shared" si="8"/>
        <v>5088</v>
      </c>
      <c r="W9" s="28">
        <f t="shared" si="16"/>
        <v>659881</v>
      </c>
      <c r="X9" s="28"/>
      <c r="Y9" s="27">
        <f>'soust.uk.JMK př.č.2'!$G$371</f>
        <v>10</v>
      </c>
      <c r="Z9" s="27">
        <f>'soust.uk.JMK př.č.2'!$K$371</f>
        <v>32.49</v>
      </c>
      <c r="AA9" s="26">
        <f>'soust.uk.JMK př.č.2'!$M$371</f>
        <v>26884</v>
      </c>
      <c r="AB9" s="26">
        <f>'soust.uk.JMK př.č.2'!$N$371</f>
        <v>1200</v>
      </c>
      <c r="AC9" s="26">
        <f>'soust.uk.JMK př.č.2'!$O$371</f>
        <v>16435</v>
      </c>
      <c r="AD9" s="26">
        <f>'soust.uk.JMK př.č.2'!$P$371</f>
        <v>920</v>
      </c>
      <c r="AE9" s="26">
        <f>'soust.uk.JMK př.č.2'!$L$371</f>
        <v>424</v>
      </c>
      <c r="AF9" s="29">
        <v>1</v>
      </c>
      <c r="AG9" s="26"/>
      <c r="AH9" s="26"/>
      <c r="AI9" s="26"/>
      <c r="AJ9" s="26">
        <f t="shared" si="9"/>
        <v>28084.027777777781</v>
      </c>
      <c r="AK9" s="26">
        <f t="shared" si="9"/>
        <v>17354.954954954956</v>
      </c>
      <c r="AL9" s="26">
        <f t="shared" si="13"/>
        <v>25555.520169851385</v>
      </c>
      <c r="AM9" s="26">
        <f t="shared" si="10"/>
        <v>54990.083333333336</v>
      </c>
      <c r="AN9" s="165">
        <v>374</v>
      </c>
      <c r="AO9" s="479">
        <v>371</v>
      </c>
    </row>
    <row r="10" spans="1:41" ht="12.75" customHeight="1" x14ac:dyDescent="0.2">
      <c r="A10" s="24">
        <v>1111</v>
      </c>
      <c r="B10" s="24">
        <v>3111</v>
      </c>
      <c r="C10" s="30"/>
      <c r="D10" s="296" t="s">
        <v>764</v>
      </c>
      <c r="E10" s="32" t="s">
        <v>594</v>
      </c>
      <c r="F10" s="26"/>
      <c r="G10" s="26">
        <v>1</v>
      </c>
      <c r="H10" s="26">
        <v>12</v>
      </c>
      <c r="I10" s="27">
        <f t="shared" si="15"/>
        <v>12</v>
      </c>
      <c r="J10" s="27">
        <f t="shared" si="0"/>
        <v>2.91</v>
      </c>
      <c r="K10" s="27">
        <f t="shared" si="1"/>
        <v>0.55000000000000004</v>
      </c>
      <c r="L10" s="27">
        <f t="shared" si="2"/>
        <v>3.46</v>
      </c>
      <c r="M10" s="26">
        <f t="shared" si="3"/>
        <v>980693</v>
      </c>
      <c r="N10" s="26">
        <f t="shared" si="4"/>
        <v>114543</v>
      </c>
      <c r="O10" s="26"/>
      <c r="P10" s="26"/>
      <c r="Q10" s="26">
        <f t="shared" si="11"/>
        <v>1095236</v>
      </c>
      <c r="R10" s="26">
        <f t="shared" si="5"/>
        <v>0</v>
      </c>
      <c r="S10" s="26">
        <f t="shared" si="6"/>
        <v>1095236</v>
      </c>
      <c r="T10" s="26">
        <f t="shared" si="12"/>
        <v>372380</v>
      </c>
      <c r="U10" s="26">
        <f t="shared" si="7"/>
        <v>21905</v>
      </c>
      <c r="V10" s="26">
        <f t="shared" si="8"/>
        <v>10200</v>
      </c>
      <c r="W10" s="28">
        <f t="shared" si="16"/>
        <v>1499721</v>
      </c>
      <c r="X10" s="28"/>
      <c r="Y10" s="27">
        <f>'soust.uk.JMK př.č.2'!$G$375</f>
        <v>4.12</v>
      </c>
      <c r="Z10" s="27">
        <f>'soust.uk.JMK př.č.2'!$K$375</f>
        <v>21.65</v>
      </c>
      <c r="AA10" s="26">
        <f>'soust.uk.JMK př.č.2'!$M$375</f>
        <v>26884</v>
      </c>
      <c r="AB10" s="26">
        <f>'soust.uk.JMK př.č.2'!$N$375</f>
        <v>1200</v>
      </c>
      <c r="AC10" s="26">
        <f>'soust.uk.JMK př.č.2'!$O$375</f>
        <v>16435</v>
      </c>
      <c r="AD10" s="26">
        <f>'soust.uk.JMK př.č.2'!$P$375</f>
        <v>920</v>
      </c>
      <c r="AE10" s="26">
        <f>'soust.uk.JMK př.č.2'!$L$375</f>
        <v>850</v>
      </c>
      <c r="AF10" s="29">
        <v>1</v>
      </c>
      <c r="AG10" s="26"/>
      <c r="AH10" s="26"/>
      <c r="AI10" s="26"/>
      <c r="AJ10" s="26">
        <f t="shared" si="9"/>
        <v>28083.991981672396</v>
      </c>
      <c r="AK10" s="26">
        <f t="shared" si="9"/>
        <v>17354.999999999996</v>
      </c>
      <c r="AL10" s="26">
        <f t="shared" si="13"/>
        <v>26378.516377649328</v>
      </c>
      <c r="AM10" s="26">
        <f t="shared" si="10"/>
        <v>124976.75</v>
      </c>
      <c r="AN10" s="165">
        <v>377</v>
      </c>
      <c r="AO10" s="479">
        <v>375</v>
      </c>
    </row>
    <row r="11" spans="1:41" ht="12.75" customHeight="1" x14ac:dyDescent="0.2">
      <c r="A11" s="24">
        <v>1111</v>
      </c>
      <c r="B11" s="24">
        <v>3111</v>
      </c>
      <c r="C11" s="30"/>
      <c r="D11" s="296" t="s">
        <v>749</v>
      </c>
      <c r="E11" s="32" t="s">
        <v>594</v>
      </c>
      <c r="F11" s="26"/>
      <c r="G11" s="26">
        <v>1</v>
      </c>
      <c r="H11" s="26">
        <v>12</v>
      </c>
      <c r="I11" s="27">
        <f t="shared" si="15"/>
        <v>12</v>
      </c>
      <c r="J11" s="27">
        <f t="shared" si="0"/>
        <v>1.46</v>
      </c>
      <c r="K11" s="27">
        <f t="shared" si="1"/>
        <v>0.55000000000000004</v>
      </c>
      <c r="L11" s="27">
        <f t="shared" si="2"/>
        <v>2.0099999999999998</v>
      </c>
      <c r="M11" s="26">
        <f t="shared" si="3"/>
        <v>492032</v>
      </c>
      <c r="N11" s="26">
        <f t="shared" si="4"/>
        <v>114543</v>
      </c>
      <c r="O11" s="26"/>
      <c r="P11" s="26"/>
      <c r="Q11" s="26">
        <f t="shared" si="11"/>
        <v>606575</v>
      </c>
      <c r="R11" s="26">
        <f t="shared" si="5"/>
        <v>0</v>
      </c>
      <c r="S11" s="26">
        <f t="shared" si="6"/>
        <v>606575</v>
      </c>
      <c r="T11" s="26">
        <f t="shared" si="12"/>
        <v>206236</v>
      </c>
      <c r="U11" s="26">
        <f t="shared" si="7"/>
        <v>12132</v>
      </c>
      <c r="V11" s="26">
        <f t="shared" si="8"/>
        <v>10200</v>
      </c>
      <c r="W11" s="28">
        <f t="shared" si="16"/>
        <v>835143</v>
      </c>
      <c r="X11" s="28"/>
      <c r="Y11" s="27">
        <f>'soust.uk.JMK př.č.2'!$G$377</f>
        <v>8.24</v>
      </c>
      <c r="Z11" s="27">
        <f>'soust.uk.JMK př.č.2'!$K$377</f>
        <v>21.65</v>
      </c>
      <c r="AA11" s="26">
        <f>'soust.uk.JMK př.č.2'!$M$377</f>
        <v>26884</v>
      </c>
      <c r="AB11" s="26">
        <f>'soust.uk.JMK př.č.2'!$N$377</f>
        <v>1200</v>
      </c>
      <c r="AC11" s="26">
        <f>'soust.uk.JMK př.č.2'!$O$377</f>
        <v>16435</v>
      </c>
      <c r="AD11" s="26">
        <f>'soust.uk.JMK př.č.2'!$P$377</f>
        <v>920</v>
      </c>
      <c r="AE11" s="26">
        <f>'soust.uk.JMK př.č.2'!$L$377</f>
        <v>850</v>
      </c>
      <c r="AF11" s="29">
        <v>1</v>
      </c>
      <c r="AG11" s="26"/>
      <c r="AH11" s="26"/>
      <c r="AI11" s="26"/>
      <c r="AJ11" s="26">
        <f t="shared" si="9"/>
        <v>28084.018264840182</v>
      </c>
      <c r="AK11" s="26">
        <f t="shared" si="9"/>
        <v>17354.999999999996</v>
      </c>
      <c r="AL11" s="26">
        <f t="shared" si="13"/>
        <v>25148.217247097844</v>
      </c>
      <c r="AM11" s="26">
        <f t="shared" si="10"/>
        <v>69595.25</v>
      </c>
      <c r="AN11" s="165">
        <v>379</v>
      </c>
      <c r="AO11" s="479">
        <v>377</v>
      </c>
    </row>
    <row r="12" spans="1:41" ht="12.75" customHeight="1" x14ac:dyDescent="0.2">
      <c r="A12" s="24">
        <v>1111</v>
      </c>
      <c r="B12" s="24">
        <v>3111</v>
      </c>
      <c r="C12" s="30"/>
      <c r="D12" s="296" t="s">
        <v>519</v>
      </c>
      <c r="E12" s="32" t="s">
        <v>594</v>
      </c>
      <c r="F12" s="26"/>
      <c r="G12" s="26">
        <v>1</v>
      </c>
      <c r="H12" s="26">
        <v>12</v>
      </c>
      <c r="I12" s="27">
        <f t="shared" si="15"/>
        <v>12</v>
      </c>
      <c r="J12" s="27">
        <f t="shared" si="0"/>
        <v>3.88</v>
      </c>
      <c r="K12" s="27">
        <f t="shared" si="1"/>
        <v>0.74</v>
      </c>
      <c r="L12" s="27">
        <f t="shared" si="2"/>
        <v>4.62</v>
      </c>
      <c r="M12" s="26">
        <f t="shared" si="3"/>
        <v>1307591</v>
      </c>
      <c r="N12" s="26">
        <f t="shared" si="4"/>
        <v>154112</v>
      </c>
      <c r="O12" s="26"/>
      <c r="P12" s="26"/>
      <c r="Q12" s="26">
        <f t="shared" si="11"/>
        <v>1461703</v>
      </c>
      <c r="R12" s="26">
        <f t="shared" si="5"/>
        <v>0</v>
      </c>
      <c r="S12" s="26">
        <f t="shared" si="6"/>
        <v>1461703</v>
      </c>
      <c r="T12" s="26">
        <f t="shared" si="12"/>
        <v>496979</v>
      </c>
      <c r="U12" s="26">
        <f t="shared" si="7"/>
        <v>29234</v>
      </c>
      <c r="V12" s="26">
        <f t="shared" si="8"/>
        <v>10200</v>
      </c>
      <c r="W12" s="28">
        <f t="shared" si="16"/>
        <v>1998116</v>
      </c>
      <c r="X12" s="28"/>
      <c r="Y12" s="27">
        <f>'soust.uk.JMK př.č.2'!$G$378</f>
        <v>3.09</v>
      </c>
      <c r="Z12" s="27">
        <f>'soust.uk.JMK př.č.2'!$K$378</f>
        <v>16.25</v>
      </c>
      <c r="AA12" s="26">
        <f>'soust.uk.JMK př.č.2'!$M$378</f>
        <v>26884</v>
      </c>
      <c r="AB12" s="26">
        <f>'soust.uk.JMK př.č.2'!$N$378</f>
        <v>1200</v>
      </c>
      <c r="AC12" s="26">
        <f>'soust.uk.JMK př.č.2'!$O$378</f>
        <v>16435</v>
      </c>
      <c r="AD12" s="26">
        <f>'soust.uk.JMK př.č.2'!$P$378</f>
        <v>920</v>
      </c>
      <c r="AE12" s="26">
        <f>'soust.uk.JMK př.č.2'!$L$378</f>
        <v>850</v>
      </c>
      <c r="AF12" s="29">
        <v>1</v>
      </c>
      <c r="AG12" s="26"/>
      <c r="AH12" s="26"/>
      <c r="AI12" s="26"/>
      <c r="AJ12" s="26">
        <f t="shared" si="9"/>
        <v>28083.999140893473</v>
      </c>
      <c r="AK12" s="26">
        <f t="shared" si="9"/>
        <v>17354.954954954956</v>
      </c>
      <c r="AL12" s="26">
        <f t="shared" si="13"/>
        <v>26365.49422799423</v>
      </c>
      <c r="AM12" s="26">
        <f t="shared" si="10"/>
        <v>166509.66666666666</v>
      </c>
      <c r="AN12" s="165">
        <v>380</v>
      </c>
      <c r="AO12" s="479">
        <v>378</v>
      </c>
    </row>
    <row r="13" spans="1:41" ht="12.75" customHeight="1" x14ac:dyDescent="0.2">
      <c r="A13" s="24">
        <v>1111</v>
      </c>
      <c r="B13" s="24">
        <v>3111</v>
      </c>
      <c r="C13" s="30"/>
      <c r="D13" s="296" t="s">
        <v>510</v>
      </c>
      <c r="E13" s="32" t="s">
        <v>524</v>
      </c>
      <c r="F13" s="26"/>
      <c r="G13" s="26"/>
      <c r="H13" s="26">
        <v>2</v>
      </c>
      <c r="I13" s="27"/>
      <c r="J13" s="27">
        <f t="shared" si="0"/>
        <v>0.09</v>
      </c>
      <c r="K13" s="27"/>
      <c r="L13" s="27">
        <f t="shared" si="2"/>
        <v>0.09</v>
      </c>
      <c r="M13" s="26">
        <f t="shared" si="3"/>
        <v>31371</v>
      </c>
      <c r="N13" s="26">
        <f t="shared" si="4"/>
        <v>0</v>
      </c>
      <c r="O13" s="26"/>
      <c r="P13" s="26"/>
      <c r="Q13" s="26">
        <f t="shared" si="11"/>
        <v>31371</v>
      </c>
      <c r="R13" s="26">
        <f t="shared" si="5"/>
        <v>0</v>
      </c>
      <c r="S13" s="26">
        <f t="shared" si="6"/>
        <v>31371</v>
      </c>
      <c r="T13" s="26">
        <f t="shared" si="12"/>
        <v>10666</v>
      </c>
      <c r="U13" s="26">
        <f t="shared" si="7"/>
        <v>627</v>
      </c>
      <c r="V13" s="26">
        <f t="shared" si="8"/>
        <v>426</v>
      </c>
      <c r="W13" s="28">
        <f t="shared" si="16"/>
        <v>43090</v>
      </c>
      <c r="X13" s="28"/>
      <c r="Y13" s="27">
        <f>'soust.uk.JMK př.č.2'!$G$437</f>
        <v>23.44</v>
      </c>
      <c r="Z13" s="27">
        <f>'soust.uk.JMK př.č.2'!$K$437</f>
        <v>0</v>
      </c>
      <c r="AA13" s="26">
        <f>'soust.uk.JMK př.č.2'!$M$437</f>
        <v>27847</v>
      </c>
      <c r="AB13" s="26">
        <f>'soust.uk.JMK př.č.2'!$N$437</f>
        <v>1200</v>
      </c>
      <c r="AC13" s="26">
        <f>'soust.uk.JMK př.č.2'!$O$437</f>
        <v>15500</v>
      </c>
      <c r="AD13" s="26">
        <f>'soust.uk.JMK př.č.2'!$P$437</f>
        <v>690</v>
      </c>
      <c r="AE13" s="26">
        <f>'soust.uk.JMK př.č.2'!$L$437</f>
        <v>213</v>
      </c>
      <c r="AF13" s="29">
        <v>1</v>
      </c>
      <c r="AG13" s="26"/>
      <c r="AH13" s="26"/>
      <c r="AI13" s="26"/>
      <c r="AJ13" s="26">
        <f t="shared" si="9"/>
        <v>29047.222222222223</v>
      </c>
      <c r="AK13" s="26"/>
      <c r="AL13" s="26">
        <f t="shared" si="13"/>
        <v>29047.222222222223</v>
      </c>
      <c r="AM13" s="26">
        <f t="shared" si="10"/>
        <v>21545</v>
      </c>
      <c r="AN13" s="165">
        <v>438</v>
      </c>
      <c r="AO13" s="479">
        <v>437</v>
      </c>
    </row>
    <row r="14" spans="1:41" ht="12.75" customHeight="1" x14ac:dyDescent="0.2">
      <c r="A14" s="24">
        <v>1111</v>
      </c>
      <c r="B14" s="24">
        <v>3111</v>
      </c>
      <c r="C14" s="30"/>
      <c r="D14" s="296" t="s">
        <v>511</v>
      </c>
      <c r="E14" s="32" t="s">
        <v>524</v>
      </c>
      <c r="F14" s="26"/>
      <c r="G14" s="26"/>
      <c r="H14" s="26">
        <v>2</v>
      </c>
      <c r="I14" s="27"/>
      <c r="J14" s="27">
        <f t="shared" si="0"/>
        <v>0.24</v>
      </c>
      <c r="K14" s="27"/>
      <c r="L14" s="27">
        <f t="shared" si="2"/>
        <v>0.24</v>
      </c>
      <c r="M14" s="26">
        <f t="shared" si="3"/>
        <v>83655</v>
      </c>
      <c r="N14" s="26">
        <f t="shared" si="4"/>
        <v>0</v>
      </c>
      <c r="O14" s="26"/>
      <c r="P14" s="26"/>
      <c r="Q14" s="26">
        <f t="shared" si="11"/>
        <v>83655</v>
      </c>
      <c r="R14" s="26">
        <f t="shared" si="5"/>
        <v>0</v>
      </c>
      <c r="S14" s="26">
        <f t="shared" si="6"/>
        <v>83655</v>
      </c>
      <c r="T14" s="26">
        <f t="shared" si="12"/>
        <v>28443</v>
      </c>
      <c r="U14" s="26">
        <f t="shared" si="7"/>
        <v>1673</v>
      </c>
      <c r="V14" s="26">
        <f t="shared" si="8"/>
        <v>1276</v>
      </c>
      <c r="W14" s="28">
        <f t="shared" si="16"/>
        <v>115047</v>
      </c>
      <c r="X14" s="28"/>
      <c r="Y14" s="27">
        <f>'soust.uk.JMK př.č.2'!$G$438</f>
        <v>8.44</v>
      </c>
      <c r="Z14" s="27">
        <f>'soust.uk.JMK př.č.2'!$K$438</f>
        <v>0</v>
      </c>
      <c r="AA14" s="26">
        <f>'soust.uk.JMK př.č.2'!$M$438</f>
        <v>27847</v>
      </c>
      <c r="AB14" s="26">
        <f>'soust.uk.JMK př.č.2'!$N$438</f>
        <v>1200</v>
      </c>
      <c r="AC14" s="26">
        <f>'soust.uk.JMK př.č.2'!$O$438</f>
        <v>15500</v>
      </c>
      <c r="AD14" s="26">
        <f>'soust.uk.JMK př.č.2'!$P$438</f>
        <v>690</v>
      </c>
      <c r="AE14" s="26">
        <f>'soust.uk.JMK př.č.2'!$L$438</f>
        <v>638</v>
      </c>
      <c r="AF14" s="29">
        <v>1</v>
      </c>
      <c r="AG14" s="26"/>
      <c r="AH14" s="26"/>
      <c r="AI14" s="26"/>
      <c r="AJ14" s="26">
        <f t="shared" si="9"/>
        <v>29046.875</v>
      </c>
      <c r="AK14" s="26"/>
      <c r="AL14" s="26">
        <f t="shared" si="13"/>
        <v>29046.875</v>
      </c>
      <c r="AM14" s="26">
        <f t="shared" si="10"/>
        <v>57523.5</v>
      </c>
      <c r="AN14" s="165">
        <v>439</v>
      </c>
      <c r="AO14" s="479">
        <v>438</v>
      </c>
    </row>
    <row r="15" spans="1:41" ht="12.75" customHeight="1" x14ac:dyDescent="0.2">
      <c r="A15" s="24">
        <v>1111</v>
      </c>
      <c r="B15" s="24">
        <v>3111</v>
      </c>
      <c r="C15" s="30"/>
      <c r="D15" s="296" t="s">
        <v>512</v>
      </c>
      <c r="E15" s="32" t="s">
        <v>524</v>
      </c>
      <c r="F15" s="26"/>
      <c r="G15" s="26"/>
      <c r="H15" s="26">
        <v>2</v>
      </c>
      <c r="I15" s="27"/>
      <c r="J15" s="27">
        <f t="shared" si="0"/>
        <v>0.09</v>
      </c>
      <c r="K15" s="27"/>
      <c r="L15" s="27">
        <f t="shared" si="2"/>
        <v>0.09</v>
      </c>
      <c r="M15" s="26">
        <f t="shared" si="3"/>
        <v>31371</v>
      </c>
      <c r="N15" s="26">
        <f t="shared" si="4"/>
        <v>0</v>
      </c>
      <c r="O15" s="26"/>
      <c r="P15" s="26"/>
      <c r="Q15" s="26">
        <f t="shared" si="11"/>
        <v>31371</v>
      </c>
      <c r="R15" s="26">
        <f t="shared" si="5"/>
        <v>0</v>
      </c>
      <c r="S15" s="26">
        <f t="shared" si="6"/>
        <v>31371</v>
      </c>
      <c r="T15" s="26">
        <f t="shared" si="12"/>
        <v>10666</v>
      </c>
      <c r="U15" s="26">
        <f t="shared" si="7"/>
        <v>627</v>
      </c>
      <c r="V15" s="26">
        <f t="shared" si="8"/>
        <v>848</v>
      </c>
      <c r="W15" s="28">
        <f t="shared" si="16"/>
        <v>43512</v>
      </c>
      <c r="X15" s="28"/>
      <c r="Y15" s="27">
        <f>'soust.uk.JMK př.č.2'!$G$439</f>
        <v>21.1</v>
      </c>
      <c r="Z15" s="27">
        <f>'soust.uk.JMK př.č.2'!$K$439</f>
        <v>0</v>
      </c>
      <c r="AA15" s="26">
        <f>'soust.uk.JMK př.č.2'!$M$439</f>
        <v>27847</v>
      </c>
      <c r="AB15" s="26">
        <f>'soust.uk.JMK př.č.2'!$N$439</f>
        <v>1200</v>
      </c>
      <c r="AC15" s="26">
        <f>'soust.uk.JMK př.č.2'!$O$439</f>
        <v>15500</v>
      </c>
      <c r="AD15" s="26">
        <f>'soust.uk.JMK př.č.2'!$P$439</f>
        <v>690</v>
      </c>
      <c r="AE15" s="26">
        <f>'soust.uk.JMK př.č.2'!$L$439</f>
        <v>424</v>
      </c>
      <c r="AF15" s="29">
        <v>1</v>
      </c>
      <c r="AG15" s="26"/>
      <c r="AH15" s="26"/>
      <c r="AI15" s="26"/>
      <c r="AJ15" s="26">
        <f t="shared" si="9"/>
        <v>29047.222222222223</v>
      </c>
      <c r="AK15" s="26"/>
      <c r="AL15" s="26">
        <f t="shared" si="13"/>
        <v>29047.222222222223</v>
      </c>
      <c r="AM15" s="26">
        <f t="shared" si="10"/>
        <v>21756</v>
      </c>
      <c r="AN15" s="165">
        <v>440</v>
      </c>
      <c r="AO15" s="479">
        <v>439</v>
      </c>
    </row>
    <row r="16" spans="1:41" ht="12.75" customHeight="1" x14ac:dyDescent="0.2">
      <c r="A16" s="24">
        <v>1111</v>
      </c>
      <c r="B16" s="24">
        <v>3111</v>
      </c>
      <c r="C16" s="30"/>
      <c r="D16" s="296" t="s">
        <v>513</v>
      </c>
      <c r="E16" s="32" t="s">
        <v>524</v>
      </c>
      <c r="F16" s="26"/>
      <c r="G16" s="26"/>
      <c r="H16" s="26">
        <v>2</v>
      </c>
      <c r="I16" s="27"/>
      <c r="J16" s="27">
        <f t="shared" si="0"/>
        <v>0.17</v>
      </c>
      <c r="K16" s="27"/>
      <c r="L16" s="27">
        <f t="shared" si="2"/>
        <v>0.17</v>
      </c>
      <c r="M16" s="26">
        <f t="shared" si="3"/>
        <v>59256</v>
      </c>
      <c r="N16" s="26">
        <f t="shared" si="4"/>
        <v>0</v>
      </c>
      <c r="O16" s="26"/>
      <c r="P16" s="26"/>
      <c r="Q16" s="26">
        <f t="shared" si="11"/>
        <v>59256</v>
      </c>
      <c r="R16" s="26">
        <f t="shared" si="5"/>
        <v>0</v>
      </c>
      <c r="S16" s="26">
        <f t="shared" si="6"/>
        <v>59256</v>
      </c>
      <c r="T16" s="26">
        <f t="shared" si="12"/>
        <v>20147</v>
      </c>
      <c r="U16" s="26">
        <f t="shared" si="7"/>
        <v>1185</v>
      </c>
      <c r="V16" s="26">
        <f t="shared" si="8"/>
        <v>1276</v>
      </c>
      <c r="W16" s="28">
        <f t="shared" si="16"/>
        <v>81864</v>
      </c>
      <c r="X16" s="28"/>
      <c r="Y16" s="27">
        <f>'soust.uk.JMK př.č.2'!$G$440</f>
        <v>12.06</v>
      </c>
      <c r="Z16" s="27">
        <f>'soust.uk.JMK př.č.2'!$K$440</f>
        <v>0</v>
      </c>
      <c r="AA16" s="26">
        <f>'soust.uk.JMK př.č.2'!$M$440</f>
        <v>27847</v>
      </c>
      <c r="AB16" s="26">
        <f>'soust.uk.JMK př.č.2'!$N$440</f>
        <v>1200</v>
      </c>
      <c r="AC16" s="26">
        <f>'soust.uk.JMK př.č.2'!$O$440</f>
        <v>15500</v>
      </c>
      <c r="AD16" s="26">
        <f>'soust.uk.JMK př.č.2'!$P$440</f>
        <v>690</v>
      </c>
      <c r="AE16" s="26">
        <f>'soust.uk.JMK př.č.2'!$L$440</f>
        <v>638</v>
      </c>
      <c r="AF16" s="29">
        <v>1</v>
      </c>
      <c r="AG16" s="26"/>
      <c r="AH16" s="26"/>
      <c r="AI16" s="26"/>
      <c r="AJ16" s="26">
        <f t="shared" si="9"/>
        <v>29047.058823529409</v>
      </c>
      <c r="AK16" s="26"/>
      <c r="AL16" s="26">
        <f t="shared" si="13"/>
        <v>29047.058823529409</v>
      </c>
      <c r="AM16" s="26">
        <f t="shared" si="10"/>
        <v>40932</v>
      </c>
      <c r="AN16" s="165">
        <v>441</v>
      </c>
      <c r="AO16" s="479">
        <v>440</v>
      </c>
    </row>
    <row r="17" spans="1:41" ht="12.75" customHeight="1" x14ac:dyDescent="0.2">
      <c r="A17" s="24">
        <v>1111</v>
      </c>
      <c r="B17" s="24">
        <v>3111</v>
      </c>
      <c r="C17" s="30"/>
      <c r="D17" s="296" t="s">
        <v>514</v>
      </c>
      <c r="E17" s="32" t="s">
        <v>524</v>
      </c>
      <c r="F17" s="26"/>
      <c r="G17" s="26"/>
      <c r="H17" s="26">
        <v>2</v>
      </c>
      <c r="I17" s="27"/>
      <c r="J17" s="27">
        <f t="shared" si="0"/>
        <v>0.09</v>
      </c>
      <c r="K17" s="27"/>
      <c r="L17" s="27">
        <f t="shared" si="2"/>
        <v>0.09</v>
      </c>
      <c r="M17" s="26">
        <f t="shared" si="3"/>
        <v>31371</v>
      </c>
      <c r="N17" s="26">
        <f t="shared" si="4"/>
        <v>0</v>
      </c>
      <c r="O17" s="26"/>
      <c r="P17" s="26"/>
      <c r="Q17" s="26">
        <f t="shared" si="11"/>
        <v>31371</v>
      </c>
      <c r="R17" s="26">
        <f t="shared" si="5"/>
        <v>0</v>
      </c>
      <c r="S17" s="26">
        <f t="shared" si="6"/>
        <v>31371</v>
      </c>
      <c r="T17" s="26">
        <f t="shared" si="12"/>
        <v>10666</v>
      </c>
      <c r="U17" s="26">
        <f t="shared" si="7"/>
        <v>627</v>
      </c>
      <c r="V17" s="26">
        <f t="shared" si="8"/>
        <v>848</v>
      </c>
      <c r="W17" s="28">
        <f t="shared" si="16"/>
        <v>43512</v>
      </c>
      <c r="X17" s="28"/>
      <c r="Y17" s="27">
        <f>'soust.uk.JMK př.č.2'!$G$441</f>
        <v>21.1</v>
      </c>
      <c r="Z17" s="27">
        <f>'soust.uk.JMK př.č.2'!$K$441</f>
        <v>0</v>
      </c>
      <c r="AA17" s="26">
        <f>'soust.uk.JMK př.č.2'!$M$441</f>
        <v>27847</v>
      </c>
      <c r="AB17" s="26">
        <f>'soust.uk.JMK př.č.2'!$N$441</f>
        <v>1200</v>
      </c>
      <c r="AC17" s="26">
        <f>'soust.uk.JMK př.č.2'!$O$441</f>
        <v>15500</v>
      </c>
      <c r="AD17" s="26">
        <f>'soust.uk.JMK př.č.2'!$P$441</f>
        <v>690</v>
      </c>
      <c r="AE17" s="26">
        <f>'soust.uk.JMK př.č.2'!$L$441</f>
        <v>424</v>
      </c>
      <c r="AF17" s="29">
        <v>1</v>
      </c>
      <c r="AG17" s="26"/>
      <c r="AH17" s="26"/>
      <c r="AI17" s="26"/>
      <c r="AJ17" s="26">
        <f t="shared" si="9"/>
        <v>29047.222222222223</v>
      </c>
      <c r="AK17" s="26"/>
      <c r="AL17" s="26">
        <f t="shared" si="13"/>
        <v>29047.222222222223</v>
      </c>
      <c r="AM17" s="26">
        <f t="shared" si="10"/>
        <v>21756</v>
      </c>
      <c r="AN17" s="165">
        <v>442</v>
      </c>
      <c r="AO17" s="479">
        <v>441</v>
      </c>
    </row>
    <row r="18" spans="1:41" ht="12.75" customHeight="1" x14ac:dyDescent="0.2">
      <c r="A18" s="24">
        <v>1111</v>
      </c>
      <c r="B18" s="24">
        <v>3111</v>
      </c>
      <c r="C18" s="30"/>
      <c r="D18" s="296" t="s">
        <v>515</v>
      </c>
      <c r="E18" s="32" t="s">
        <v>524</v>
      </c>
      <c r="F18" s="26"/>
      <c r="G18" s="26"/>
      <c r="H18" s="26">
        <v>2</v>
      </c>
      <c r="I18" s="27"/>
      <c r="J18" s="27">
        <f t="shared" si="0"/>
        <v>0.17</v>
      </c>
      <c r="K18" s="27"/>
      <c r="L18" s="27">
        <f>J18+K18</f>
        <v>0.17</v>
      </c>
      <c r="M18" s="26">
        <f t="shared" si="3"/>
        <v>59256</v>
      </c>
      <c r="N18" s="26">
        <f t="shared" si="4"/>
        <v>0</v>
      </c>
      <c r="O18" s="29"/>
      <c r="P18" s="29"/>
      <c r="Q18" s="26">
        <f t="shared" si="11"/>
        <v>59256</v>
      </c>
      <c r="R18" s="26">
        <f t="shared" si="5"/>
        <v>0</v>
      </c>
      <c r="S18" s="26">
        <f t="shared" si="6"/>
        <v>59256</v>
      </c>
      <c r="T18" s="26">
        <f t="shared" si="12"/>
        <v>20147</v>
      </c>
      <c r="U18" s="26">
        <f t="shared" si="7"/>
        <v>1185</v>
      </c>
      <c r="V18" s="26">
        <f t="shared" si="8"/>
        <v>1276</v>
      </c>
      <c r="W18" s="28">
        <f t="shared" si="16"/>
        <v>81864</v>
      </c>
      <c r="X18" s="28"/>
      <c r="Y18" s="27">
        <f>'soust.uk.JMK př.č.2'!$G$442</f>
        <v>12.06</v>
      </c>
      <c r="Z18" s="27">
        <f>'soust.uk.JMK př.č.2'!$K$442</f>
        <v>0</v>
      </c>
      <c r="AA18" s="26">
        <f>'soust.uk.JMK př.č.2'!$M$442</f>
        <v>27847</v>
      </c>
      <c r="AB18" s="26">
        <f>'soust.uk.JMK př.č.2'!$N$442</f>
        <v>1200</v>
      </c>
      <c r="AC18" s="26">
        <f>'soust.uk.JMK př.č.2'!$O$442</f>
        <v>15500</v>
      </c>
      <c r="AD18" s="26">
        <f>'soust.uk.JMK př.č.2'!$P$442</f>
        <v>690</v>
      </c>
      <c r="AE18" s="26">
        <f>'soust.uk.JMK př.č.2'!$L$442</f>
        <v>638</v>
      </c>
      <c r="AF18" s="29">
        <v>1</v>
      </c>
      <c r="AG18" s="29"/>
      <c r="AH18" s="29"/>
      <c r="AI18" s="29"/>
      <c r="AJ18" s="26">
        <f t="shared" si="9"/>
        <v>29047.058823529409</v>
      </c>
      <c r="AK18" s="26"/>
      <c r="AL18" s="26">
        <f t="shared" si="13"/>
        <v>29047.058823529409</v>
      </c>
      <c r="AM18" s="26">
        <f t="shared" si="10"/>
        <v>40932</v>
      </c>
      <c r="AN18" s="165">
        <v>443</v>
      </c>
      <c r="AO18" s="479">
        <v>442</v>
      </c>
    </row>
    <row r="19" spans="1:41" ht="12.6" customHeight="1" x14ac:dyDescent="0.2">
      <c r="A19" s="24">
        <v>1111</v>
      </c>
      <c r="B19" s="24">
        <v>3111</v>
      </c>
      <c r="C19" s="30"/>
      <c r="D19" s="296" t="s">
        <v>748</v>
      </c>
      <c r="E19" s="32" t="s">
        <v>524</v>
      </c>
      <c r="F19" s="26"/>
      <c r="G19" s="26"/>
      <c r="H19" s="26">
        <v>2</v>
      </c>
      <c r="I19" s="27"/>
      <c r="J19" s="27">
        <f t="shared" si="0"/>
        <v>0.09</v>
      </c>
      <c r="K19" s="27"/>
      <c r="L19" s="27">
        <f t="shared" si="2"/>
        <v>0.09</v>
      </c>
      <c r="M19" s="26">
        <f t="shared" si="3"/>
        <v>31371</v>
      </c>
      <c r="N19" s="26">
        <f t="shared" si="4"/>
        <v>0</v>
      </c>
      <c r="O19" s="26"/>
      <c r="P19" s="26"/>
      <c r="Q19" s="26">
        <f t="shared" si="11"/>
        <v>31371</v>
      </c>
      <c r="R19" s="26">
        <f t="shared" si="5"/>
        <v>0</v>
      </c>
      <c r="S19" s="26">
        <f t="shared" si="6"/>
        <v>31371</v>
      </c>
      <c r="T19" s="26">
        <f t="shared" si="12"/>
        <v>10666</v>
      </c>
      <c r="U19" s="26">
        <f t="shared" si="7"/>
        <v>627</v>
      </c>
      <c r="V19" s="26">
        <f t="shared" si="8"/>
        <v>426</v>
      </c>
      <c r="W19" s="28">
        <f t="shared" si="16"/>
        <v>43090</v>
      </c>
      <c r="X19" s="28"/>
      <c r="Y19" s="27">
        <f>'soust.uk.JMK př.č.2'!$G$443</f>
        <v>23.44</v>
      </c>
      <c r="Z19" s="27">
        <f>'soust.uk.JMK př.č.2'!$K$443</f>
        <v>0</v>
      </c>
      <c r="AA19" s="26">
        <f>'soust.uk.JMK př.č.2'!$M$443</f>
        <v>27847</v>
      </c>
      <c r="AB19" s="26">
        <f>'soust.uk.JMK př.č.2'!$N$443</f>
        <v>1200</v>
      </c>
      <c r="AC19" s="26">
        <f>'soust.uk.JMK př.č.2'!$O$443</f>
        <v>15500</v>
      </c>
      <c r="AD19" s="26">
        <f>'soust.uk.JMK př.č.2'!$P$443</f>
        <v>690</v>
      </c>
      <c r="AE19" s="26">
        <f>'soust.uk.JMK př.č.2'!$L$443</f>
        <v>213</v>
      </c>
      <c r="AF19" s="29">
        <v>1</v>
      </c>
      <c r="AG19" s="26"/>
      <c r="AH19" s="26"/>
      <c r="AI19" s="26"/>
      <c r="AJ19" s="26">
        <f t="shared" si="9"/>
        <v>29047.222222222223</v>
      </c>
      <c r="AK19" s="26"/>
      <c r="AL19" s="26">
        <f t="shared" si="13"/>
        <v>29047.222222222223</v>
      </c>
      <c r="AM19" s="26">
        <f t="shared" si="10"/>
        <v>21545</v>
      </c>
      <c r="AN19" s="165">
        <v>444</v>
      </c>
      <c r="AO19" s="479">
        <v>443</v>
      </c>
    </row>
    <row r="20" spans="1:41" ht="12.6" customHeight="1" x14ac:dyDescent="0.2">
      <c r="A20" s="24">
        <v>1111</v>
      </c>
      <c r="B20" s="24">
        <v>3111</v>
      </c>
      <c r="C20" s="30"/>
      <c r="D20" s="296" t="s">
        <v>916</v>
      </c>
      <c r="E20" s="32" t="s">
        <v>524</v>
      </c>
      <c r="F20" s="26"/>
      <c r="G20" s="26"/>
      <c r="H20" s="26">
        <v>2</v>
      </c>
      <c r="I20" s="27"/>
      <c r="J20" s="27">
        <f t="shared" si="0"/>
        <v>0.12</v>
      </c>
      <c r="K20" s="27"/>
      <c r="L20" s="27">
        <f t="shared" si="2"/>
        <v>0.12</v>
      </c>
      <c r="M20" s="26">
        <f t="shared" si="3"/>
        <v>41828</v>
      </c>
      <c r="N20" s="26">
        <f t="shared" si="4"/>
        <v>0</v>
      </c>
      <c r="O20" s="26"/>
      <c r="P20" s="26"/>
      <c r="Q20" s="26">
        <f t="shared" si="11"/>
        <v>41828</v>
      </c>
      <c r="R20" s="26">
        <f t="shared" si="5"/>
        <v>0</v>
      </c>
      <c r="S20" s="26">
        <f t="shared" si="6"/>
        <v>41828</v>
      </c>
      <c r="T20" s="26">
        <f t="shared" si="12"/>
        <v>14222</v>
      </c>
      <c r="U20" s="26">
        <f t="shared" si="7"/>
        <v>837</v>
      </c>
      <c r="V20" s="26">
        <f t="shared" si="8"/>
        <v>848</v>
      </c>
      <c r="W20" s="28">
        <f>SUM(S20:V20)</f>
        <v>57735</v>
      </c>
      <c r="X20" s="28"/>
      <c r="Y20" s="27">
        <f>'soust.uk.JMK př.č.2'!$G$444</f>
        <v>16.88</v>
      </c>
      <c r="Z20" s="27">
        <f>'soust.uk.JMK př.č.2'!$K$444</f>
        <v>0</v>
      </c>
      <c r="AA20" s="26">
        <f>'soust.uk.JMK př.č.2'!$M$444</f>
        <v>27847</v>
      </c>
      <c r="AB20" s="26">
        <f>'soust.uk.JMK př.č.2'!$N$444</f>
        <v>1200</v>
      </c>
      <c r="AC20" s="26">
        <f>'soust.uk.JMK př.č.2'!$O$444</f>
        <v>15500</v>
      </c>
      <c r="AD20" s="26">
        <f>'soust.uk.JMK př.č.2'!$P$444</f>
        <v>690</v>
      </c>
      <c r="AE20" s="26">
        <f>'soust.uk.JMK př.č.2'!$L$444</f>
        <v>424</v>
      </c>
      <c r="AF20" s="29">
        <v>1</v>
      </c>
      <c r="AG20" s="26"/>
      <c r="AH20" s="26"/>
      <c r="AI20" s="26"/>
      <c r="AJ20" s="26">
        <f t="shared" si="9"/>
        <v>29047.222222222223</v>
      </c>
      <c r="AK20" s="26"/>
      <c r="AL20" s="26">
        <f t="shared" si="13"/>
        <v>29047.222222222223</v>
      </c>
      <c r="AM20" s="26">
        <f t="shared" si="10"/>
        <v>28867.5</v>
      </c>
      <c r="AO20" s="165">
        <v>444</v>
      </c>
    </row>
    <row r="21" spans="1:41" ht="12.75" customHeight="1" x14ac:dyDescent="0.2">
      <c r="A21" s="24">
        <v>1111</v>
      </c>
      <c r="B21" s="24">
        <v>3111</v>
      </c>
      <c r="C21" s="30"/>
      <c r="D21" s="296" t="s">
        <v>516</v>
      </c>
      <c r="E21" s="32" t="s">
        <v>524</v>
      </c>
      <c r="F21" s="26"/>
      <c r="G21" s="26"/>
      <c r="H21" s="26">
        <v>2</v>
      </c>
      <c r="I21" s="27"/>
      <c r="J21" s="27">
        <f t="shared" si="0"/>
        <v>0.09</v>
      </c>
      <c r="K21" s="27"/>
      <c r="L21" s="27">
        <f t="shared" si="2"/>
        <v>0.09</v>
      </c>
      <c r="M21" s="26">
        <f t="shared" si="3"/>
        <v>31371</v>
      </c>
      <c r="N21" s="26">
        <f t="shared" si="4"/>
        <v>0</v>
      </c>
      <c r="O21" s="26"/>
      <c r="P21" s="26"/>
      <c r="Q21" s="26">
        <f t="shared" si="11"/>
        <v>31371</v>
      </c>
      <c r="R21" s="26">
        <f t="shared" si="5"/>
        <v>0</v>
      </c>
      <c r="S21" s="26">
        <f t="shared" si="6"/>
        <v>31371</v>
      </c>
      <c r="T21" s="26">
        <f t="shared" si="12"/>
        <v>10666</v>
      </c>
      <c r="U21" s="26">
        <f t="shared" si="7"/>
        <v>627</v>
      </c>
      <c r="V21" s="26">
        <f t="shared" si="8"/>
        <v>848</v>
      </c>
      <c r="W21" s="28">
        <f t="shared" si="16"/>
        <v>43512</v>
      </c>
      <c r="X21" s="28"/>
      <c r="Y21" s="27">
        <f>'soust.uk.JMK př.č.2'!$G$445</f>
        <v>21.1</v>
      </c>
      <c r="Z21" s="27">
        <f>'soust.uk.JMK př.č.2'!$K$445</f>
        <v>0</v>
      </c>
      <c r="AA21" s="26">
        <f>'soust.uk.JMK př.č.2'!$M$445</f>
        <v>27847</v>
      </c>
      <c r="AB21" s="26">
        <f>'soust.uk.JMK př.č.2'!$N$445</f>
        <v>1200</v>
      </c>
      <c r="AC21" s="26">
        <f>'soust.uk.JMK př.č.2'!$O$445</f>
        <v>15500</v>
      </c>
      <c r="AD21" s="26">
        <f>'soust.uk.JMK př.č.2'!$P$445</f>
        <v>690</v>
      </c>
      <c r="AE21" s="26">
        <f>'soust.uk.JMK př.č.2'!$L$445</f>
        <v>424</v>
      </c>
      <c r="AF21" s="29">
        <v>1</v>
      </c>
      <c r="AG21" s="26"/>
      <c r="AH21" s="26"/>
      <c r="AI21" s="26"/>
      <c r="AJ21" s="26">
        <f t="shared" si="9"/>
        <v>29047.222222222223</v>
      </c>
      <c r="AK21" s="26"/>
      <c r="AL21" s="26">
        <f t="shared" si="13"/>
        <v>29047.222222222223</v>
      </c>
      <c r="AM21" s="26">
        <f t="shared" si="10"/>
        <v>21756</v>
      </c>
      <c r="AN21" s="165">
        <v>445</v>
      </c>
      <c r="AO21" s="165">
        <v>445</v>
      </c>
    </row>
    <row r="22" spans="1:41" ht="12.75" customHeight="1" x14ac:dyDescent="0.2">
      <c r="A22" s="24">
        <v>1111</v>
      </c>
      <c r="B22" s="24">
        <v>3111</v>
      </c>
      <c r="C22" s="30"/>
      <c r="D22" s="296" t="s">
        <v>517</v>
      </c>
      <c r="E22" s="32" t="s">
        <v>524</v>
      </c>
      <c r="F22" s="26"/>
      <c r="G22" s="26"/>
      <c r="H22" s="26">
        <v>2</v>
      </c>
      <c r="I22" s="27"/>
      <c r="J22" s="27">
        <f t="shared" si="0"/>
        <v>0.24</v>
      </c>
      <c r="K22" s="27"/>
      <c r="L22" s="27">
        <f>J22+K22</f>
        <v>0.24</v>
      </c>
      <c r="M22" s="26">
        <f t="shared" si="3"/>
        <v>83655</v>
      </c>
      <c r="N22" s="26">
        <f t="shared" si="4"/>
        <v>0</v>
      </c>
      <c r="O22" s="26"/>
      <c r="P22" s="26"/>
      <c r="Q22" s="26">
        <f t="shared" si="11"/>
        <v>83655</v>
      </c>
      <c r="R22" s="26">
        <f t="shared" si="5"/>
        <v>0</v>
      </c>
      <c r="S22" s="26">
        <f t="shared" si="6"/>
        <v>83655</v>
      </c>
      <c r="T22" s="26">
        <f t="shared" si="12"/>
        <v>28443</v>
      </c>
      <c r="U22" s="26">
        <f t="shared" si="7"/>
        <v>1673</v>
      </c>
      <c r="V22" s="26">
        <f t="shared" si="8"/>
        <v>1276</v>
      </c>
      <c r="W22" s="28">
        <f t="shared" si="16"/>
        <v>115047</v>
      </c>
      <c r="X22" s="28"/>
      <c r="Y22" s="27">
        <f>'soust.uk.JMK př.č.2'!$G$446</f>
        <v>8.44</v>
      </c>
      <c r="Z22" s="27">
        <f>'soust.uk.JMK př.č.2'!$K$446</f>
        <v>0</v>
      </c>
      <c r="AA22" s="26">
        <f>'soust.uk.JMK př.č.2'!$M$446</f>
        <v>27847</v>
      </c>
      <c r="AB22" s="26">
        <f>'soust.uk.JMK př.č.2'!$N$446</f>
        <v>1200</v>
      </c>
      <c r="AC22" s="26">
        <f>'soust.uk.JMK př.č.2'!$O$446</f>
        <v>15500</v>
      </c>
      <c r="AD22" s="26">
        <f>'soust.uk.JMK př.č.2'!$P$446</f>
        <v>690</v>
      </c>
      <c r="AE22" s="26">
        <f>'soust.uk.JMK př.č.2'!$L$446</f>
        <v>638</v>
      </c>
      <c r="AF22" s="29">
        <v>1</v>
      </c>
      <c r="AG22" s="26"/>
      <c r="AH22" s="26"/>
      <c r="AI22" s="26"/>
      <c r="AJ22" s="26">
        <f t="shared" si="9"/>
        <v>29046.875</v>
      </c>
      <c r="AK22" s="26"/>
      <c r="AL22" s="26">
        <f t="shared" si="13"/>
        <v>29046.875</v>
      </c>
      <c r="AM22" s="26">
        <f t="shared" si="10"/>
        <v>57523.5</v>
      </c>
      <c r="AN22" s="165">
        <v>446</v>
      </c>
      <c r="AO22" s="165">
        <v>446</v>
      </c>
    </row>
    <row r="23" spans="1:41" ht="12.75" customHeight="1" x14ac:dyDescent="0.2">
      <c r="A23" s="24">
        <v>1111</v>
      </c>
      <c r="B23" s="24">
        <v>3111</v>
      </c>
      <c r="C23" s="30"/>
      <c r="D23" s="296" t="s">
        <v>764</v>
      </c>
      <c r="E23" s="32" t="s">
        <v>524</v>
      </c>
      <c r="F23" s="26"/>
      <c r="G23" s="26"/>
      <c r="H23" s="26">
        <v>2</v>
      </c>
      <c r="I23" s="27"/>
      <c r="J23" s="27">
        <f t="shared" si="0"/>
        <v>0.28000000000000003</v>
      </c>
      <c r="K23" s="27"/>
      <c r="L23" s="27">
        <f t="shared" si="2"/>
        <v>0.28000000000000003</v>
      </c>
      <c r="M23" s="26">
        <f t="shared" si="3"/>
        <v>97598</v>
      </c>
      <c r="N23" s="26">
        <f t="shared" si="4"/>
        <v>0</v>
      </c>
      <c r="O23" s="26"/>
      <c r="P23" s="26"/>
      <c r="Q23" s="26">
        <f t="shared" si="11"/>
        <v>97598</v>
      </c>
      <c r="R23" s="26">
        <f t="shared" si="5"/>
        <v>0</v>
      </c>
      <c r="S23" s="26">
        <f t="shared" si="6"/>
        <v>97598</v>
      </c>
      <c r="T23" s="26">
        <f t="shared" si="12"/>
        <v>33183</v>
      </c>
      <c r="U23" s="26">
        <f t="shared" si="7"/>
        <v>1952</v>
      </c>
      <c r="V23" s="26">
        <f t="shared" si="8"/>
        <v>1276</v>
      </c>
      <c r="W23" s="28">
        <f t="shared" si="16"/>
        <v>134009</v>
      </c>
      <c r="X23" s="28"/>
      <c r="Y23" s="27">
        <f>'soust.uk.JMK př.č.2'!$G$447</f>
        <v>7.03</v>
      </c>
      <c r="Z23" s="27">
        <f>'soust.uk.JMK př.č.2'!$K$447</f>
        <v>0</v>
      </c>
      <c r="AA23" s="26">
        <f>'soust.uk.JMK př.č.2'!$M$447</f>
        <v>27847</v>
      </c>
      <c r="AB23" s="26">
        <f>'soust.uk.JMK př.č.2'!$N$447</f>
        <v>1200</v>
      </c>
      <c r="AC23" s="26">
        <f>'soust.uk.JMK př.č.2'!$O$447</f>
        <v>15500</v>
      </c>
      <c r="AD23" s="26">
        <f>'soust.uk.JMK př.č.2'!$P$447</f>
        <v>690</v>
      </c>
      <c r="AE23" s="26">
        <f>'soust.uk.JMK př.č.2'!$L$447</f>
        <v>638</v>
      </c>
      <c r="AF23" s="29">
        <v>1</v>
      </c>
      <c r="AG23" s="26"/>
      <c r="AH23" s="26"/>
      <c r="AI23" s="26"/>
      <c r="AJ23" s="26">
        <f t="shared" si="9"/>
        <v>29047.023809523806</v>
      </c>
      <c r="AK23" s="26"/>
      <c r="AL23" s="26">
        <f t="shared" si="13"/>
        <v>29047.023809523806</v>
      </c>
      <c r="AM23" s="26">
        <f t="shared" si="10"/>
        <v>67004.5</v>
      </c>
      <c r="AN23" s="165">
        <v>447</v>
      </c>
      <c r="AO23" s="165">
        <v>447</v>
      </c>
    </row>
    <row r="24" spans="1:41" ht="12.75" customHeight="1" x14ac:dyDescent="0.2">
      <c r="A24" s="24">
        <v>1111</v>
      </c>
      <c r="B24" s="24">
        <v>3111</v>
      </c>
      <c r="C24" s="30"/>
      <c r="D24" s="296" t="s">
        <v>749</v>
      </c>
      <c r="E24" s="32" t="s">
        <v>524</v>
      </c>
      <c r="F24" s="26"/>
      <c r="G24" s="26"/>
      <c r="H24" s="26">
        <v>2</v>
      </c>
      <c r="I24" s="27"/>
      <c r="J24" s="27">
        <f t="shared" si="0"/>
        <v>0.2</v>
      </c>
      <c r="K24" s="27"/>
      <c r="L24" s="27">
        <f t="shared" si="2"/>
        <v>0.2</v>
      </c>
      <c r="M24" s="26">
        <f t="shared" si="3"/>
        <v>69713</v>
      </c>
      <c r="N24" s="26">
        <f t="shared" si="4"/>
        <v>0</v>
      </c>
      <c r="O24" s="26"/>
      <c r="P24" s="26"/>
      <c r="Q24" s="26">
        <f t="shared" si="11"/>
        <v>69713</v>
      </c>
      <c r="R24" s="26">
        <f t="shared" si="5"/>
        <v>0</v>
      </c>
      <c r="S24" s="26">
        <f t="shared" si="6"/>
        <v>69713</v>
      </c>
      <c r="T24" s="26">
        <f t="shared" si="12"/>
        <v>23702</v>
      </c>
      <c r="U24" s="26">
        <f t="shared" si="7"/>
        <v>1394</v>
      </c>
      <c r="V24" s="26">
        <f t="shared" si="8"/>
        <v>848</v>
      </c>
      <c r="W24" s="28">
        <f t="shared" si="16"/>
        <v>95657</v>
      </c>
      <c r="X24" s="28"/>
      <c r="Y24" s="27">
        <f>'soust.uk.JMK př.č.2'!$G$448</f>
        <v>9.9700000000000006</v>
      </c>
      <c r="Z24" s="27">
        <f>'soust.uk.JMK př.č.2'!$K$448</f>
        <v>0</v>
      </c>
      <c r="AA24" s="26">
        <f>'soust.uk.JMK př.č.2'!$M$448</f>
        <v>27847</v>
      </c>
      <c r="AB24" s="26">
        <f>'soust.uk.JMK př.č.2'!$N$448</f>
        <v>1200</v>
      </c>
      <c r="AC24" s="26">
        <f>'soust.uk.JMK př.č.2'!$O$448</f>
        <v>15500</v>
      </c>
      <c r="AD24" s="26">
        <f>'soust.uk.JMK př.č.2'!$P$448</f>
        <v>690</v>
      </c>
      <c r="AE24" s="26">
        <f>'soust.uk.JMK př.č.2'!$L$448</f>
        <v>424</v>
      </c>
      <c r="AF24" s="29">
        <v>1</v>
      </c>
      <c r="AG24" s="26"/>
      <c r="AH24" s="26"/>
      <c r="AI24" s="26"/>
      <c r="AJ24" s="26">
        <f t="shared" si="9"/>
        <v>29047.083333333332</v>
      </c>
      <c r="AK24" s="26"/>
      <c r="AL24" s="26">
        <f t="shared" si="13"/>
        <v>29047.083333333332</v>
      </c>
      <c r="AM24" s="26">
        <f t="shared" si="10"/>
        <v>47828.5</v>
      </c>
      <c r="AN24" s="165">
        <v>448</v>
      </c>
      <c r="AO24" s="165">
        <v>448</v>
      </c>
    </row>
    <row r="25" spans="1:41" ht="12.75" customHeight="1" x14ac:dyDescent="0.2">
      <c r="A25" s="24">
        <v>1111</v>
      </c>
      <c r="B25" s="24">
        <v>3111</v>
      </c>
      <c r="C25" s="30"/>
      <c r="D25" s="296" t="s">
        <v>519</v>
      </c>
      <c r="E25" s="32" t="s">
        <v>524</v>
      </c>
      <c r="F25" s="26"/>
      <c r="G25" s="26"/>
      <c r="H25" s="26">
        <v>2</v>
      </c>
      <c r="I25" s="27"/>
      <c r="J25" s="27">
        <f t="shared" si="0"/>
        <v>0.38</v>
      </c>
      <c r="K25" s="27"/>
      <c r="L25" s="27">
        <f t="shared" si="2"/>
        <v>0.38</v>
      </c>
      <c r="M25" s="26">
        <f t="shared" si="3"/>
        <v>132454</v>
      </c>
      <c r="N25" s="26">
        <f t="shared" si="4"/>
        <v>0</v>
      </c>
      <c r="O25" s="26"/>
      <c r="P25" s="26"/>
      <c r="Q25" s="26">
        <f t="shared" si="11"/>
        <v>132454</v>
      </c>
      <c r="R25" s="26">
        <f t="shared" si="5"/>
        <v>0</v>
      </c>
      <c r="S25" s="26">
        <f t="shared" si="6"/>
        <v>132454</v>
      </c>
      <c r="T25" s="26">
        <f t="shared" si="12"/>
        <v>45034</v>
      </c>
      <c r="U25" s="26">
        <f t="shared" si="7"/>
        <v>2649</v>
      </c>
      <c r="V25" s="26">
        <f t="shared" si="8"/>
        <v>1276</v>
      </c>
      <c r="W25" s="28">
        <f t="shared" si="16"/>
        <v>181413</v>
      </c>
      <c r="X25" s="28"/>
      <c r="Y25" s="27">
        <f>'soust.uk.JMK př.č.2'!$G$449</f>
        <v>5.25</v>
      </c>
      <c r="Z25" s="27">
        <f>'soust.uk.JMK př.č.2'!$K$449</f>
        <v>0</v>
      </c>
      <c r="AA25" s="26">
        <f>'soust.uk.JMK př.č.2'!$M$449</f>
        <v>27847</v>
      </c>
      <c r="AB25" s="26">
        <f>'soust.uk.JMK př.č.2'!$N$449</f>
        <v>1200</v>
      </c>
      <c r="AC25" s="26">
        <f>'soust.uk.JMK př.č.2'!$O$449</f>
        <v>15500</v>
      </c>
      <c r="AD25" s="26">
        <f>'soust.uk.JMK př.č.2'!$P$449</f>
        <v>690</v>
      </c>
      <c r="AE25" s="26">
        <f>'soust.uk.JMK př.č.2'!$L$449</f>
        <v>638</v>
      </c>
      <c r="AF25" s="29">
        <v>1</v>
      </c>
      <c r="AG25" s="26"/>
      <c r="AH25" s="26"/>
      <c r="AI25" s="26"/>
      <c r="AJ25" s="26">
        <f t="shared" si="9"/>
        <v>29046.929824561405</v>
      </c>
      <c r="AK25" s="26"/>
      <c r="AL25" s="26">
        <f t="shared" si="13"/>
        <v>29046.929824561405</v>
      </c>
      <c r="AM25" s="26">
        <f t="shared" si="10"/>
        <v>90706.5</v>
      </c>
      <c r="AN25" s="165">
        <v>449</v>
      </c>
      <c r="AO25" s="165">
        <v>449</v>
      </c>
    </row>
    <row r="26" spans="1:41" ht="12.75" customHeight="1" x14ac:dyDescent="0.2">
      <c r="A26" s="24">
        <v>1111</v>
      </c>
      <c r="B26" s="24">
        <v>3111</v>
      </c>
      <c r="C26" s="30"/>
      <c r="D26" s="33" t="s">
        <v>579</v>
      </c>
      <c r="E26" s="11"/>
      <c r="F26" s="26"/>
      <c r="G26" s="26"/>
      <c r="H26" s="26"/>
      <c r="I26" s="27"/>
      <c r="J26" s="27"/>
      <c r="K26" s="27"/>
      <c r="L26" s="27"/>
      <c r="M26" s="34">
        <v>10000</v>
      </c>
      <c r="N26" s="26"/>
      <c r="O26" s="26"/>
      <c r="P26" s="26"/>
      <c r="Q26" s="26">
        <f t="shared" si="11"/>
        <v>10000</v>
      </c>
      <c r="R26" s="26">
        <f t="shared" si="5"/>
        <v>0</v>
      </c>
      <c r="S26" s="26">
        <f t="shared" si="6"/>
        <v>10000</v>
      </c>
      <c r="T26" s="26">
        <f t="shared" si="12"/>
        <v>3400</v>
      </c>
      <c r="U26" s="26">
        <f t="shared" si="7"/>
        <v>200</v>
      </c>
      <c r="V26" s="26">
        <f t="shared" si="8"/>
        <v>0</v>
      </c>
      <c r="W26" s="28">
        <f t="shared" si="16"/>
        <v>13600</v>
      </c>
      <c r="X26" s="28"/>
      <c r="Y26" s="27"/>
      <c r="Z26" s="27"/>
      <c r="AA26" s="26"/>
      <c r="AB26" s="26"/>
      <c r="AC26" s="26"/>
      <c r="AD26" s="26"/>
      <c r="AE26" s="26"/>
      <c r="AF26" s="29"/>
      <c r="AG26" s="26"/>
      <c r="AH26" s="26"/>
      <c r="AI26" s="26"/>
      <c r="AJ26" s="26"/>
      <c r="AK26" s="26"/>
      <c r="AL26" s="26"/>
      <c r="AM26" s="26"/>
    </row>
    <row r="27" spans="1:41" ht="12.75" customHeight="1" x14ac:dyDescent="0.2">
      <c r="A27" s="24">
        <v>1111</v>
      </c>
      <c r="B27" s="24">
        <v>3117</v>
      </c>
      <c r="C27" s="30"/>
      <c r="D27" s="295" t="s">
        <v>31</v>
      </c>
      <c r="E27" s="11"/>
      <c r="F27" s="26">
        <v>100</v>
      </c>
      <c r="G27" s="26">
        <v>2</v>
      </c>
      <c r="H27" s="26">
        <v>51</v>
      </c>
      <c r="I27" s="27">
        <f>H27/G27</f>
        <v>25.5</v>
      </c>
      <c r="J27" s="27">
        <f>ROUND(H27/Y27*AF27,2)</f>
        <v>3.95</v>
      </c>
      <c r="K27" s="27">
        <f>ROUND(H27/Z27*AF27,2)</f>
        <v>1.25</v>
      </c>
      <c r="L27" s="27">
        <f>J27+K27</f>
        <v>5.2</v>
      </c>
      <c r="M27" s="26">
        <f>ROUND(12*(J27*(AA27+AB27)),0)</f>
        <v>1593019</v>
      </c>
      <c r="N27" s="26">
        <f>ROUND(12*(K27*(AC27+AD27)),0)</f>
        <v>274260</v>
      </c>
      <c r="O27" s="26"/>
      <c r="P27" s="26"/>
      <c r="Q27" s="26">
        <f t="shared" si="11"/>
        <v>1867279</v>
      </c>
      <c r="R27" s="26">
        <f t="shared" si="5"/>
        <v>0</v>
      </c>
      <c r="S27" s="26">
        <f t="shared" si="6"/>
        <v>1867279</v>
      </c>
      <c r="T27" s="26">
        <f t="shared" si="12"/>
        <v>634875</v>
      </c>
      <c r="U27" s="26">
        <f t="shared" si="7"/>
        <v>37346</v>
      </c>
      <c r="V27" s="26">
        <f t="shared" si="8"/>
        <v>74256</v>
      </c>
      <c r="W27" s="28">
        <f t="shared" si="16"/>
        <v>2613756</v>
      </c>
      <c r="X27" s="28"/>
      <c r="Y27" s="307">
        <f>'ZŠ př.č.2d'!$B$51</f>
        <v>12.92</v>
      </c>
      <c r="Z27" s="307">
        <f>'ZŠ př.č.2d'!$C$51</f>
        <v>40.65</v>
      </c>
      <c r="AA27" s="26">
        <f>'soust.uk.JMK př.č.2'!$M$24</f>
        <v>31848</v>
      </c>
      <c r="AB27" s="26">
        <f>'soust.uk.JMK př.č.2'!$N$24</f>
        <v>1760</v>
      </c>
      <c r="AC27" s="26">
        <f>'soust.uk.JMK př.č.2'!$O$24</f>
        <v>17554</v>
      </c>
      <c r="AD27" s="26">
        <f>'soust.uk.JMK př.č.2'!$P$24</f>
        <v>730</v>
      </c>
      <c r="AE27" s="26">
        <f>'soust.uk.JMK př.č.2'!$L$24</f>
        <v>1456</v>
      </c>
      <c r="AF27" s="29">
        <v>1</v>
      </c>
      <c r="AG27" s="26"/>
      <c r="AH27" s="26"/>
      <c r="AI27" s="26"/>
      <c r="AJ27" s="26">
        <f t="shared" ref="AJ27:AK29" si="17">M27/J27/12</f>
        <v>33607.995780590718</v>
      </c>
      <c r="AK27" s="26">
        <f t="shared" si="17"/>
        <v>18284</v>
      </c>
      <c r="AL27" s="26">
        <f t="shared" si="13"/>
        <v>29924.342948717949</v>
      </c>
      <c r="AM27" s="26">
        <f>W27/H27</f>
        <v>51250.117647058825</v>
      </c>
      <c r="AN27" s="164" t="s">
        <v>728</v>
      </c>
      <c r="AO27" s="164" t="s">
        <v>728</v>
      </c>
    </row>
    <row r="28" spans="1:41" ht="12.75" customHeight="1" x14ac:dyDescent="0.2">
      <c r="A28" s="24">
        <v>1111</v>
      </c>
      <c r="B28" s="24">
        <v>3117</v>
      </c>
      <c r="C28" s="30"/>
      <c r="D28" s="297" t="s">
        <v>545</v>
      </c>
      <c r="E28" s="11" t="s">
        <v>546</v>
      </c>
      <c r="F28" s="26"/>
      <c r="G28" s="26"/>
      <c r="H28" s="26">
        <v>2</v>
      </c>
      <c r="I28" s="27"/>
      <c r="J28" s="27">
        <f>ROUND(H28/Y28*AF28,2)</f>
        <v>0.04</v>
      </c>
      <c r="K28" s="27">
        <f>ROUND(H28/Z28*AF28,2)</f>
        <v>0.01</v>
      </c>
      <c r="L28" s="27">
        <f>J28+K28</f>
        <v>0.05</v>
      </c>
      <c r="M28" s="26">
        <f>ROUND(12*(J28*(AA28+AB28)),0)</f>
        <v>16132</v>
      </c>
      <c r="N28" s="26">
        <f>ROUND(12*(K28*(AC28+AD28)),0)</f>
        <v>2194</v>
      </c>
      <c r="O28" s="26"/>
      <c r="P28" s="26"/>
      <c r="Q28" s="26">
        <f>M28+N28</f>
        <v>18326</v>
      </c>
      <c r="R28" s="26">
        <f t="shared" si="5"/>
        <v>0</v>
      </c>
      <c r="S28" s="26">
        <f t="shared" si="6"/>
        <v>18326</v>
      </c>
      <c r="T28" s="26">
        <f t="shared" si="12"/>
        <v>6231</v>
      </c>
      <c r="U28" s="26">
        <f t="shared" si="7"/>
        <v>367</v>
      </c>
      <c r="V28" s="26">
        <f t="shared" si="8"/>
        <v>728</v>
      </c>
      <c r="W28" s="28">
        <f t="shared" si="16"/>
        <v>25652</v>
      </c>
      <c r="X28" s="28"/>
      <c r="Y28" s="307">
        <f>'ZŠ př.č.2d'!$B$51</f>
        <v>12.92</v>
      </c>
      <c r="Z28" s="307">
        <f>'ZŠ př.č.2d'!$C$51</f>
        <v>40.65</v>
      </c>
      <c r="AA28" s="26">
        <f>'soust.uk.JMK př.č.2'!$M$24</f>
        <v>31848</v>
      </c>
      <c r="AB28" s="26">
        <f>'soust.uk.JMK př.č.2'!$N$24</f>
        <v>1760</v>
      </c>
      <c r="AC28" s="26">
        <f>'soust.uk.JMK př.č.2'!$O$24</f>
        <v>17554</v>
      </c>
      <c r="AD28" s="26">
        <f>'soust.uk.JMK př.č.2'!$P$24</f>
        <v>730</v>
      </c>
      <c r="AE28" s="26">
        <f>'soust.uk.JMK př.č.2'!$L$24*AF28</f>
        <v>364</v>
      </c>
      <c r="AF28" s="31">
        <v>0.25</v>
      </c>
      <c r="AG28" s="26"/>
      <c r="AH28" s="26"/>
      <c r="AI28" s="26"/>
      <c r="AJ28" s="26">
        <f t="shared" si="17"/>
        <v>33608.333333333336</v>
      </c>
      <c r="AK28" s="26">
        <f t="shared" si="17"/>
        <v>18283.333333333332</v>
      </c>
      <c r="AL28" s="26">
        <f>Q28/L28/12</f>
        <v>30543.333333333332</v>
      </c>
      <c r="AM28" s="26">
        <f>W28/H28</f>
        <v>12826</v>
      </c>
      <c r="AN28" s="164" t="s">
        <v>728</v>
      </c>
      <c r="AO28" s="164" t="s">
        <v>728</v>
      </c>
    </row>
    <row r="29" spans="1:41" ht="12.75" customHeight="1" x14ac:dyDescent="0.2">
      <c r="A29" s="24">
        <v>1111</v>
      </c>
      <c r="B29" s="24">
        <v>3117</v>
      </c>
      <c r="C29" s="30"/>
      <c r="D29" s="297" t="s">
        <v>647</v>
      </c>
      <c r="E29" s="11" t="s">
        <v>546</v>
      </c>
      <c r="F29" s="26"/>
      <c r="G29" s="26"/>
      <c r="H29" s="26">
        <v>5</v>
      </c>
      <c r="I29" s="27"/>
      <c r="J29" s="27">
        <f>ROUND(H29/Y29*AF29,2)</f>
        <v>0.1</v>
      </c>
      <c r="K29" s="27">
        <f>ROUND(H29/Z29*AF29,2)</f>
        <v>0.03</v>
      </c>
      <c r="L29" s="27">
        <f>J29+K29</f>
        <v>0.13</v>
      </c>
      <c r="M29" s="26">
        <f>ROUND(12*(J29*(AA29+AB29)),0)</f>
        <v>40330</v>
      </c>
      <c r="N29" s="26">
        <f>ROUND(12*(K29*(AC29+AD29)),0)</f>
        <v>6582</v>
      </c>
      <c r="O29" s="26"/>
      <c r="P29" s="26"/>
      <c r="Q29" s="26">
        <f>M29+N29</f>
        <v>46912</v>
      </c>
      <c r="R29" s="26">
        <f t="shared" si="5"/>
        <v>0</v>
      </c>
      <c r="S29" s="26">
        <f t="shared" si="6"/>
        <v>46912</v>
      </c>
      <c r="T29" s="26">
        <f t="shared" si="12"/>
        <v>15950</v>
      </c>
      <c r="U29" s="26">
        <f t="shared" si="7"/>
        <v>938</v>
      </c>
      <c r="V29" s="26">
        <f>ROUND(H29*AE29,0)</f>
        <v>1820</v>
      </c>
      <c r="W29" s="28">
        <f t="shared" si="16"/>
        <v>65620</v>
      </c>
      <c r="X29" s="28"/>
      <c r="Y29" s="307">
        <f>'ZŠ př.č.2d'!$B$51</f>
        <v>12.92</v>
      </c>
      <c r="Z29" s="307">
        <f>'ZŠ př.č.2d'!$C$51</f>
        <v>40.65</v>
      </c>
      <c r="AA29" s="26">
        <f>'soust.uk.JMK př.č.2'!$M$24</f>
        <v>31848</v>
      </c>
      <c r="AB29" s="26">
        <f>'soust.uk.JMK př.č.2'!$N$24</f>
        <v>1760</v>
      </c>
      <c r="AC29" s="26">
        <f>'soust.uk.JMK př.č.2'!$O$24</f>
        <v>17554</v>
      </c>
      <c r="AD29" s="26">
        <f>'soust.uk.JMK př.č.2'!$P$24</f>
        <v>730</v>
      </c>
      <c r="AE29" s="26">
        <f>'soust.uk.JMK př.č.2'!$L$24*AF29</f>
        <v>364</v>
      </c>
      <c r="AF29" s="31">
        <v>0.25</v>
      </c>
      <c r="AG29" s="26"/>
      <c r="AH29" s="26"/>
      <c r="AI29" s="26"/>
      <c r="AJ29" s="26">
        <f t="shared" si="17"/>
        <v>33608.333333333336</v>
      </c>
      <c r="AK29" s="26">
        <f t="shared" si="17"/>
        <v>18283.333333333332</v>
      </c>
      <c r="AL29" s="26">
        <f>Q29/L29/12</f>
        <v>30071.794871794871</v>
      </c>
      <c r="AM29" s="26">
        <f>W29/H29</f>
        <v>13124</v>
      </c>
      <c r="AN29" s="164" t="s">
        <v>728</v>
      </c>
      <c r="AO29" s="164" t="s">
        <v>728</v>
      </c>
    </row>
    <row r="30" spans="1:41" ht="12.75" customHeight="1" x14ac:dyDescent="0.2">
      <c r="A30" s="24">
        <v>1111</v>
      </c>
      <c r="B30" s="24">
        <v>3117</v>
      </c>
      <c r="C30" s="30"/>
      <c r="D30" s="33" t="s">
        <v>579</v>
      </c>
      <c r="E30" s="11"/>
      <c r="F30" s="26"/>
      <c r="G30" s="26"/>
      <c r="H30" s="26"/>
      <c r="I30" s="27"/>
      <c r="J30" s="27"/>
      <c r="K30" s="27"/>
      <c r="L30" s="27"/>
      <c r="M30" s="34">
        <v>10000</v>
      </c>
      <c r="N30" s="26"/>
      <c r="O30" s="26"/>
      <c r="P30" s="26"/>
      <c r="Q30" s="26">
        <f t="shared" si="11"/>
        <v>10000</v>
      </c>
      <c r="R30" s="26">
        <f t="shared" si="5"/>
        <v>0</v>
      </c>
      <c r="S30" s="26">
        <f t="shared" si="6"/>
        <v>10000</v>
      </c>
      <c r="T30" s="26">
        <f t="shared" si="12"/>
        <v>3400</v>
      </c>
      <c r="U30" s="26">
        <f t="shared" si="7"/>
        <v>200</v>
      </c>
      <c r="V30" s="26">
        <f t="shared" si="8"/>
        <v>0</v>
      </c>
      <c r="W30" s="28">
        <f t="shared" si="16"/>
        <v>13600</v>
      </c>
      <c r="X30" s="28"/>
      <c r="Y30" s="27"/>
      <c r="Z30" s="27"/>
      <c r="AA30" s="26"/>
      <c r="AB30" s="26"/>
      <c r="AC30" s="26"/>
      <c r="AD30" s="26"/>
      <c r="AE30" s="26"/>
      <c r="AF30" s="29"/>
      <c r="AG30" s="26"/>
      <c r="AH30" s="26"/>
      <c r="AI30" s="26"/>
      <c r="AJ30" s="26"/>
      <c r="AK30" s="26"/>
      <c r="AL30" s="26"/>
      <c r="AM30" s="26"/>
      <c r="AN30" s="164"/>
      <c r="AO30" s="164"/>
    </row>
    <row r="31" spans="1:41" ht="12.75" customHeight="1" x14ac:dyDescent="0.2">
      <c r="A31" s="24">
        <v>1111</v>
      </c>
      <c r="B31" s="24">
        <v>3113</v>
      </c>
      <c r="C31" s="30"/>
      <c r="D31" s="295" t="s">
        <v>37</v>
      </c>
      <c r="E31" s="11"/>
      <c r="F31" s="26">
        <v>1000</v>
      </c>
      <c r="G31" s="26">
        <v>10</v>
      </c>
      <c r="H31" s="26">
        <v>155</v>
      </c>
      <c r="I31" s="27">
        <f t="shared" ref="I31:I42" si="18">H31/G31</f>
        <v>15.5</v>
      </c>
      <c r="J31" s="27">
        <f t="shared" ref="J31:J56" si="19">ROUND(H31/Y31*AF31,2)</f>
        <v>8.9</v>
      </c>
      <c r="K31" s="27">
        <f>ROUND(H31/Z31*AF31,2)</f>
        <v>2.66</v>
      </c>
      <c r="L31" s="27">
        <f t="shared" si="2"/>
        <v>11.56</v>
      </c>
      <c r="M31" s="26">
        <f t="shared" ref="M31:M56" si="20">ROUND(12*(J31*(AA31+AB31)),0)</f>
        <v>3589334</v>
      </c>
      <c r="N31" s="26">
        <f t="shared" ref="N31:N56" si="21">ROUND(12*(K31*(AC31+AD31)),0)</f>
        <v>583625</v>
      </c>
      <c r="O31" s="26"/>
      <c r="P31" s="26"/>
      <c r="Q31" s="26">
        <f t="shared" si="11"/>
        <v>4172959</v>
      </c>
      <c r="R31" s="26">
        <f t="shared" si="5"/>
        <v>0</v>
      </c>
      <c r="S31" s="26">
        <f t="shared" si="6"/>
        <v>4172959</v>
      </c>
      <c r="T31" s="26">
        <f t="shared" si="12"/>
        <v>1418806</v>
      </c>
      <c r="U31" s="26">
        <f t="shared" si="7"/>
        <v>83459</v>
      </c>
      <c r="V31" s="26">
        <f t="shared" si="8"/>
        <v>155775</v>
      </c>
      <c r="W31" s="28">
        <f t="shared" si="16"/>
        <v>5830999</v>
      </c>
      <c r="X31" s="28"/>
      <c r="Y31" s="307">
        <f>'ZŠ 1.st.Np př.č.2e'!$B$155</f>
        <v>17.420000000000002</v>
      </c>
      <c r="Z31" s="307">
        <f>'ZŠ No př.č.2g'!$B$375</f>
        <v>58.25</v>
      </c>
      <c r="AA31" s="26">
        <f>'soust.uk.JMK př.č.2'!$M$29</f>
        <v>31848</v>
      </c>
      <c r="AB31" s="26">
        <f>'soust.uk.JMK př.č.2'!$N$29</f>
        <v>1760</v>
      </c>
      <c r="AC31" s="26">
        <f>'soust.uk.JMK př.č.2'!$O$29</f>
        <v>17554</v>
      </c>
      <c r="AD31" s="26">
        <f>'soust.uk.JMK př.č.2'!$P$29</f>
        <v>730</v>
      </c>
      <c r="AE31" s="26">
        <f>'soust.uk.JMK př.č.2'!$L$29</f>
        <v>1005</v>
      </c>
      <c r="AF31" s="29">
        <v>1</v>
      </c>
      <c r="AG31" s="26"/>
      <c r="AH31" s="26"/>
      <c r="AI31" s="26"/>
      <c r="AJ31" s="26">
        <f t="shared" ref="AJ31:AK46" si="22">M31/J31/12</f>
        <v>33607.996254681646</v>
      </c>
      <c r="AK31" s="26">
        <f t="shared" si="22"/>
        <v>18283.991228070176</v>
      </c>
      <c r="AL31" s="26">
        <f t="shared" si="13"/>
        <v>30081.884371395616</v>
      </c>
      <c r="AM31" s="26">
        <f t="shared" ref="AM31:AM56" si="23">W31/H31</f>
        <v>37619.348387096776</v>
      </c>
      <c r="AN31" s="164" t="s">
        <v>729</v>
      </c>
      <c r="AO31" s="164" t="s">
        <v>729</v>
      </c>
    </row>
    <row r="32" spans="1:41" ht="12.75" customHeight="1" x14ac:dyDescent="0.2">
      <c r="A32" s="24">
        <v>1111</v>
      </c>
      <c r="B32" s="24">
        <v>3113</v>
      </c>
      <c r="C32" s="30"/>
      <c r="D32" s="297" t="s">
        <v>545</v>
      </c>
      <c r="E32" s="11" t="s">
        <v>546</v>
      </c>
      <c r="F32" s="26"/>
      <c r="G32" s="26"/>
      <c r="H32" s="26">
        <v>2</v>
      </c>
      <c r="I32" s="27"/>
      <c r="J32" s="27">
        <f t="shared" si="19"/>
        <v>0.03</v>
      </c>
      <c r="K32" s="27">
        <f>ROUND(H32/Z32*AF32,2)</f>
        <v>0.01</v>
      </c>
      <c r="L32" s="27">
        <f>J32+K32</f>
        <v>0.04</v>
      </c>
      <c r="M32" s="26">
        <f t="shared" si="20"/>
        <v>12099</v>
      </c>
      <c r="N32" s="26">
        <f t="shared" si="21"/>
        <v>2194</v>
      </c>
      <c r="O32" s="26"/>
      <c r="P32" s="26"/>
      <c r="Q32" s="26">
        <f>M32+N32</f>
        <v>14293</v>
      </c>
      <c r="R32" s="26">
        <f>O32+P32</f>
        <v>0</v>
      </c>
      <c r="S32" s="26">
        <f>Q32+R32</f>
        <v>14293</v>
      </c>
      <c r="T32" s="26">
        <f>ROUND(S32*34%,0)</f>
        <v>4860</v>
      </c>
      <c r="U32" s="26">
        <f t="shared" si="7"/>
        <v>286</v>
      </c>
      <c r="V32" s="26">
        <f t="shared" si="8"/>
        <v>503</v>
      </c>
      <c r="W32" s="28">
        <f>SUM(S32:V32)</f>
        <v>19942</v>
      </c>
      <c r="X32" s="28"/>
      <c r="Y32" s="307">
        <f>'ZŠ 1.st.Np př.č.2e'!$B$155</f>
        <v>17.420000000000002</v>
      </c>
      <c r="Z32" s="307">
        <f>'ZŠ No př.č.2g'!$B$375</f>
        <v>58.25</v>
      </c>
      <c r="AA32" s="26">
        <f>'soust.uk.JMK př.č.2'!$M$29</f>
        <v>31848</v>
      </c>
      <c r="AB32" s="26">
        <f>'soust.uk.JMK př.č.2'!$N$29</f>
        <v>1760</v>
      </c>
      <c r="AC32" s="26">
        <f>'soust.uk.JMK př.č.2'!$O$29</f>
        <v>17554</v>
      </c>
      <c r="AD32" s="26">
        <f>'soust.uk.JMK př.č.2'!$P$29</f>
        <v>730</v>
      </c>
      <c r="AE32" s="26">
        <f>'soust.uk.JMK př.č.2'!$L$29*AF32</f>
        <v>251.25</v>
      </c>
      <c r="AF32" s="31">
        <v>0.25</v>
      </c>
      <c r="AG32" s="26"/>
      <c r="AH32" s="26"/>
      <c r="AI32" s="26"/>
      <c r="AJ32" s="26">
        <f>M32/J32/12</f>
        <v>33608.333333333336</v>
      </c>
      <c r="AK32" s="26">
        <f>N32/K32/12</f>
        <v>18283.333333333332</v>
      </c>
      <c r="AL32" s="26">
        <f>Q32/L32/12</f>
        <v>29777.083333333332</v>
      </c>
      <c r="AM32" s="26">
        <f t="shared" si="23"/>
        <v>9971</v>
      </c>
      <c r="AN32" s="164" t="s">
        <v>729</v>
      </c>
      <c r="AO32" s="164" t="s">
        <v>729</v>
      </c>
    </row>
    <row r="33" spans="1:41" ht="12.75" customHeight="1" x14ac:dyDescent="0.2">
      <c r="A33" s="24">
        <v>1111</v>
      </c>
      <c r="B33" s="24">
        <v>3113</v>
      </c>
      <c r="C33" s="30"/>
      <c r="D33" s="295" t="s">
        <v>45</v>
      </c>
      <c r="E33" s="11"/>
      <c r="F33" s="26"/>
      <c r="G33" s="26">
        <v>8</v>
      </c>
      <c r="H33" s="26">
        <v>220</v>
      </c>
      <c r="I33" s="27">
        <f t="shared" si="18"/>
        <v>27.5</v>
      </c>
      <c r="J33" s="27">
        <f t="shared" si="19"/>
        <v>16.38</v>
      </c>
      <c r="K33" s="27">
        <f>ROUND(H33/Z33*AF33,2)</f>
        <v>3.78</v>
      </c>
      <c r="L33" s="27">
        <f t="shared" si="2"/>
        <v>20.16</v>
      </c>
      <c r="M33" s="26">
        <f t="shared" si="20"/>
        <v>6605988</v>
      </c>
      <c r="N33" s="26">
        <f t="shared" si="21"/>
        <v>829362</v>
      </c>
      <c r="O33" s="26"/>
      <c r="P33" s="26"/>
      <c r="Q33" s="26">
        <f t="shared" si="11"/>
        <v>7435350</v>
      </c>
      <c r="R33" s="26">
        <f t="shared" si="5"/>
        <v>0</v>
      </c>
      <c r="S33" s="26">
        <f t="shared" si="6"/>
        <v>7435350</v>
      </c>
      <c r="T33" s="26">
        <f t="shared" si="12"/>
        <v>2528019</v>
      </c>
      <c r="U33" s="26">
        <f t="shared" si="7"/>
        <v>148707</v>
      </c>
      <c r="V33" s="26">
        <f t="shared" si="8"/>
        <v>221100</v>
      </c>
      <c r="W33" s="28">
        <f t="shared" si="16"/>
        <v>10333176</v>
      </c>
      <c r="X33" s="28"/>
      <c r="Y33" s="307">
        <f>'ZŠ 2.st.Np př.č.2f'!$B$220</f>
        <v>13.43</v>
      </c>
      <c r="Z33" s="307">
        <f>'ZŠ No př.č.2g'!$B$375</f>
        <v>58.25</v>
      </c>
      <c r="AA33" s="26">
        <f>'soust.uk.JMK př.č.2'!$M$36</f>
        <v>31848</v>
      </c>
      <c r="AB33" s="26">
        <f>'soust.uk.JMK př.č.2'!$N$36</f>
        <v>1760</v>
      </c>
      <c r="AC33" s="26">
        <f>'soust.uk.JMK př.č.2'!$O$36</f>
        <v>17554</v>
      </c>
      <c r="AD33" s="26">
        <f>'soust.uk.JMK př.č.2'!$P$36</f>
        <v>730</v>
      </c>
      <c r="AE33" s="26">
        <f>'soust.uk.JMK př.č.2'!$L$36</f>
        <v>1005</v>
      </c>
      <c r="AF33" s="29">
        <v>1</v>
      </c>
      <c r="AG33" s="26"/>
      <c r="AH33" s="26"/>
      <c r="AI33" s="26"/>
      <c r="AJ33" s="26">
        <f t="shared" si="22"/>
        <v>33607.997557997558</v>
      </c>
      <c r="AK33" s="26">
        <f t="shared" si="22"/>
        <v>18283.994708994709</v>
      </c>
      <c r="AL33" s="26">
        <f t="shared" si="13"/>
        <v>30734.747023809523</v>
      </c>
      <c r="AM33" s="26">
        <f t="shared" si="23"/>
        <v>46968.981818181819</v>
      </c>
      <c r="AN33" s="164" t="s">
        <v>730</v>
      </c>
      <c r="AO33" s="164" t="s">
        <v>730</v>
      </c>
    </row>
    <row r="34" spans="1:41" ht="12.75" customHeight="1" x14ac:dyDescent="0.2">
      <c r="A34" s="24">
        <v>1111</v>
      </c>
      <c r="B34" s="24">
        <v>3113</v>
      </c>
      <c r="C34" s="30"/>
      <c r="D34" s="297" t="s">
        <v>647</v>
      </c>
      <c r="E34" s="11" t="s">
        <v>546</v>
      </c>
      <c r="F34" s="26"/>
      <c r="G34" s="26"/>
      <c r="H34" s="26">
        <v>5</v>
      </c>
      <c r="I34" s="27"/>
      <c r="J34" s="27">
        <f t="shared" si="19"/>
        <v>0.09</v>
      </c>
      <c r="K34" s="27">
        <f>ROUND(H34/Z34*AF34,2)</f>
        <v>0.02</v>
      </c>
      <c r="L34" s="27">
        <f>J34+K34</f>
        <v>0.11</v>
      </c>
      <c r="M34" s="26">
        <f t="shared" si="20"/>
        <v>36297</v>
      </c>
      <c r="N34" s="26">
        <f t="shared" si="21"/>
        <v>4388</v>
      </c>
      <c r="O34" s="26"/>
      <c r="P34" s="26"/>
      <c r="Q34" s="26">
        <f>M34+N34</f>
        <v>40685</v>
      </c>
      <c r="R34" s="26">
        <f t="shared" si="5"/>
        <v>0</v>
      </c>
      <c r="S34" s="26">
        <f t="shared" si="6"/>
        <v>40685</v>
      </c>
      <c r="T34" s="26">
        <f t="shared" si="12"/>
        <v>13833</v>
      </c>
      <c r="U34" s="26">
        <f t="shared" si="7"/>
        <v>814</v>
      </c>
      <c r="V34" s="26">
        <f t="shared" si="8"/>
        <v>1256</v>
      </c>
      <c r="W34" s="28">
        <f t="shared" si="16"/>
        <v>56588</v>
      </c>
      <c r="X34" s="28"/>
      <c r="Y34" s="307">
        <f>'ZŠ 2.st.Np př.č.2f'!$B$220</f>
        <v>13.43</v>
      </c>
      <c r="Z34" s="307">
        <f>'ZŠ No př.č.2g'!$B$375</f>
        <v>58.25</v>
      </c>
      <c r="AA34" s="26">
        <f>'soust.uk.JMK př.č.2'!$M$36</f>
        <v>31848</v>
      </c>
      <c r="AB34" s="26">
        <f>'soust.uk.JMK př.č.2'!$N$36</f>
        <v>1760</v>
      </c>
      <c r="AC34" s="26">
        <f>'soust.uk.JMK př.č.2'!$O$36</f>
        <v>17554</v>
      </c>
      <c r="AD34" s="26">
        <f>'soust.uk.JMK př.č.2'!$P$36</f>
        <v>730</v>
      </c>
      <c r="AE34" s="26">
        <f>'soust.uk.JMK př.č.2'!$L$36*AF34</f>
        <v>251.25</v>
      </c>
      <c r="AF34" s="31">
        <v>0.25</v>
      </c>
      <c r="AG34" s="26"/>
      <c r="AH34" s="26"/>
      <c r="AI34" s="26"/>
      <c r="AJ34" s="26">
        <f t="shared" si="22"/>
        <v>33608.333333333336</v>
      </c>
      <c r="AK34" s="26">
        <f t="shared" si="22"/>
        <v>18283.333333333332</v>
      </c>
      <c r="AL34" s="26">
        <f>Q34/L34/12</f>
        <v>30821.969696969696</v>
      </c>
      <c r="AM34" s="26">
        <f t="shared" si="23"/>
        <v>11317.6</v>
      </c>
      <c r="AN34" s="164" t="s">
        <v>730</v>
      </c>
      <c r="AO34" s="164" t="s">
        <v>730</v>
      </c>
    </row>
    <row r="35" spans="1:41" ht="12.75" customHeight="1" x14ac:dyDescent="0.2">
      <c r="A35" s="24">
        <v>1111</v>
      </c>
      <c r="B35" s="24">
        <v>3113</v>
      </c>
      <c r="C35" s="30"/>
      <c r="D35" s="298" t="s">
        <v>49</v>
      </c>
      <c r="E35" s="11"/>
      <c r="F35" s="26"/>
      <c r="G35" s="26">
        <v>2</v>
      </c>
      <c r="H35" s="26">
        <v>34</v>
      </c>
      <c r="I35" s="27">
        <f t="shared" si="18"/>
        <v>17</v>
      </c>
      <c r="J35" s="27">
        <f t="shared" si="19"/>
        <v>1.86</v>
      </c>
      <c r="K35" s="27"/>
      <c r="L35" s="27">
        <f t="shared" si="2"/>
        <v>1.86</v>
      </c>
      <c r="M35" s="26">
        <f t="shared" si="20"/>
        <v>743010</v>
      </c>
      <c r="N35" s="26">
        <f t="shared" si="21"/>
        <v>0</v>
      </c>
      <c r="O35" s="26"/>
      <c r="P35" s="26"/>
      <c r="Q35" s="26">
        <f t="shared" si="11"/>
        <v>743010</v>
      </c>
      <c r="R35" s="26">
        <f t="shared" si="5"/>
        <v>0</v>
      </c>
      <c r="S35" s="26">
        <f t="shared" si="6"/>
        <v>743010</v>
      </c>
      <c r="T35" s="26">
        <f t="shared" si="12"/>
        <v>252623</v>
      </c>
      <c r="U35" s="26">
        <f t="shared" si="7"/>
        <v>14860</v>
      </c>
      <c r="V35" s="26">
        <f t="shared" si="8"/>
        <v>8840</v>
      </c>
      <c r="W35" s="28">
        <f t="shared" si="16"/>
        <v>1019333</v>
      </c>
      <c r="X35" s="28"/>
      <c r="Y35" s="27">
        <f>'soust.uk.JMK př.č.2'!$G$44</f>
        <v>18.248999999999999</v>
      </c>
      <c r="Z35" s="27"/>
      <c r="AA35" s="26">
        <f>'soust.uk.JMK př.č.2'!$M$44</f>
        <v>31379</v>
      </c>
      <c r="AB35" s="26">
        <f>'soust.uk.JMK př.č.2'!$N$44</f>
        <v>1910</v>
      </c>
      <c r="AC35" s="26"/>
      <c r="AD35" s="26"/>
      <c r="AE35" s="26">
        <f>'soust.uk.JMK př.č.2'!$L$44</f>
        <v>260</v>
      </c>
      <c r="AF35" s="29">
        <v>1</v>
      </c>
      <c r="AG35" s="26"/>
      <c r="AH35" s="26"/>
      <c r="AI35" s="26"/>
      <c r="AJ35" s="26">
        <f t="shared" si="22"/>
        <v>33288.978494623654</v>
      </c>
      <c r="AK35" s="26"/>
      <c r="AL35" s="26">
        <f t="shared" si="13"/>
        <v>33288.978494623654</v>
      </c>
      <c r="AM35" s="26">
        <f t="shared" si="23"/>
        <v>29980.382352941175</v>
      </c>
      <c r="AN35" s="165">
        <v>44</v>
      </c>
      <c r="AO35" s="165">
        <v>44</v>
      </c>
    </row>
    <row r="36" spans="1:41" ht="12.75" customHeight="1" x14ac:dyDescent="0.2">
      <c r="A36" s="24">
        <v>1111</v>
      </c>
      <c r="B36" s="24">
        <v>3113</v>
      </c>
      <c r="C36" s="30"/>
      <c r="D36" s="298" t="s">
        <v>52</v>
      </c>
      <c r="E36" s="11"/>
      <c r="F36" s="26"/>
      <c r="G36" s="26">
        <v>1</v>
      </c>
      <c r="H36" s="26">
        <v>20</v>
      </c>
      <c r="I36" s="27">
        <f t="shared" si="18"/>
        <v>20</v>
      </c>
      <c r="J36" s="27">
        <f t="shared" si="19"/>
        <v>1.82</v>
      </c>
      <c r="K36" s="27">
        <f t="shared" ref="K36:K42" si="24">ROUND(H36/Z36*AF36,2)</f>
        <v>0.61</v>
      </c>
      <c r="L36" s="27">
        <f t="shared" si="2"/>
        <v>2.4300000000000002</v>
      </c>
      <c r="M36" s="26">
        <f t="shared" si="20"/>
        <v>733999</v>
      </c>
      <c r="N36" s="26">
        <f t="shared" si="21"/>
        <v>133839</v>
      </c>
      <c r="O36" s="26"/>
      <c r="P36" s="26"/>
      <c r="Q36" s="26">
        <f t="shared" si="11"/>
        <v>867838</v>
      </c>
      <c r="R36" s="26">
        <f t="shared" si="5"/>
        <v>0</v>
      </c>
      <c r="S36" s="26">
        <f t="shared" si="6"/>
        <v>867838</v>
      </c>
      <c r="T36" s="26">
        <f t="shared" si="12"/>
        <v>295065</v>
      </c>
      <c r="U36" s="26">
        <f t="shared" si="7"/>
        <v>17357</v>
      </c>
      <c r="V36" s="26">
        <f t="shared" si="8"/>
        <v>17700</v>
      </c>
      <c r="W36" s="28">
        <f t="shared" si="16"/>
        <v>1197960</v>
      </c>
      <c r="X36" s="28"/>
      <c r="Y36" s="27">
        <f>'soust.uk.JMK př.č.2'!$G$47</f>
        <v>11</v>
      </c>
      <c r="Z36" s="27">
        <f>'soust.uk.JMK př.č.2'!$K$47</f>
        <v>33</v>
      </c>
      <c r="AA36" s="26">
        <f>'soust.uk.JMK př.č.2'!$M$47</f>
        <v>31848</v>
      </c>
      <c r="AB36" s="26">
        <f>'soust.uk.JMK př.č.2'!$N$47</f>
        <v>1760</v>
      </c>
      <c r="AC36" s="26">
        <f>'soust.uk.JMK př.č.2'!$O$47</f>
        <v>17554</v>
      </c>
      <c r="AD36" s="26">
        <f>'soust.uk.JMK př.č.2'!$P$47</f>
        <v>730</v>
      </c>
      <c r="AE36" s="26">
        <f>'soust.uk.JMK př.č.2'!$L$47</f>
        <v>885</v>
      </c>
      <c r="AF36" s="29">
        <v>1</v>
      </c>
      <c r="AG36" s="26"/>
      <c r="AH36" s="26"/>
      <c r="AI36" s="26"/>
      <c r="AJ36" s="26">
        <f t="shared" si="22"/>
        <v>33608.01282051282</v>
      </c>
      <c r="AK36" s="26">
        <f t="shared" si="22"/>
        <v>18284.016393442624</v>
      </c>
      <c r="AL36" s="26">
        <f t="shared" si="13"/>
        <v>29761.248285322359</v>
      </c>
      <c r="AM36" s="26">
        <f t="shared" si="23"/>
        <v>59898</v>
      </c>
      <c r="AN36" s="165">
        <v>47</v>
      </c>
      <c r="AO36" s="165">
        <v>47</v>
      </c>
    </row>
    <row r="37" spans="1:41" ht="12.75" customHeight="1" x14ac:dyDescent="0.2">
      <c r="A37" s="24">
        <v>1111</v>
      </c>
      <c r="B37" s="24">
        <v>3113</v>
      </c>
      <c r="C37" s="30"/>
      <c r="D37" s="296" t="s">
        <v>510</v>
      </c>
      <c r="E37" s="32" t="s">
        <v>595</v>
      </c>
      <c r="F37" s="26"/>
      <c r="G37" s="26">
        <v>1</v>
      </c>
      <c r="H37" s="26">
        <v>12</v>
      </c>
      <c r="I37" s="27">
        <f t="shared" si="18"/>
        <v>12</v>
      </c>
      <c r="J37" s="27">
        <f t="shared" si="19"/>
        <v>0.96</v>
      </c>
      <c r="K37" s="27">
        <f t="shared" si="24"/>
        <v>0.25</v>
      </c>
      <c r="L37" s="27">
        <f t="shared" si="2"/>
        <v>1.21</v>
      </c>
      <c r="M37" s="26">
        <f t="shared" si="20"/>
        <v>383489</v>
      </c>
      <c r="N37" s="26">
        <f t="shared" si="21"/>
        <v>61422</v>
      </c>
      <c r="O37" s="26"/>
      <c r="P37" s="26"/>
      <c r="Q37" s="26">
        <f t="shared" si="11"/>
        <v>444911</v>
      </c>
      <c r="R37" s="26">
        <f t="shared" si="5"/>
        <v>0</v>
      </c>
      <c r="S37" s="26">
        <f t="shared" si="6"/>
        <v>444911</v>
      </c>
      <c r="T37" s="26">
        <f t="shared" si="12"/>
        <v>151270</v>
      </c>
      <c r="U37" s="26">
        <f t="shared" si="7"/>
        <v>8898</v>
      </c>
      <c r="V37" s="26">
        <f t="shared" si="8"/>
        <v>12060</v>
      </c>
      <c r="W37" s="28">
        <f t="shared" si="16"/>
        <v>617139</v>
      </c>
      <c r="X37" s="28"/>
      <c r="Y37" s="27">
        <f>'soust.uk.JMK př.č.2'!$G$379</f>
        <v>12.44</v>
      </c>
      <c r="Z37" s="27">
        <f>'soust.uk.JMK př.č.2'!$K$379</f>
        <v>47.22</v>
      </c>
      <c r="AA37" s="26">
        <f>'soust.uk.JMK př.č.2'!$M$379</f>
        <v>31379</v>
      </c>
      <c r="AB37" s="26">
        <f>'soust.uk.JMK př.č.2'!$N$379</f>
        <v>1910</v>
      </c>
      <c r="AC37" s="26">
        <f>'soust.uk.JMK př.č.2'!$O$379</f>
        <v>19424</v>
      </c>
      <c r="AD37" s="26">
        <f>'soust.uk.JMK př.č.2'!$P$379</f>
        <v>1050</v>
      </c>
      <c r="AE37" s="26">
        <f>'soust.uk.JMK př.č.2'!$L$379</f>
        <v>1005</v>
      </c>
      <c r="AF37" s="29">
        <v>1</v>
      </c>
      <c r="AG37" s="26"/>
      <c r="AH37" s="26"/>
      <c r="AI37" s="26"/>
      <c r="AJ37" s="26">
        <f t="shared" si="22"/>
        <v>33288.975694444445</v>
      </c>
      <c r="AK37" s="26">
        <f t="shared" si="22"/>
        <v>20474</v>
      </c>
      <c r="AL37" s="26">
        <f t="shared" si="13"/>
        <v>30641.253443526173</v>
      </c>
      <c r="AM37" s="26">
        <f t="shared" si="23"/>
        <v>51428.25</v>
      </c>
      <c r="AN37" s="165">
        <v>381</v>
      </c>
      <c r="AO37" s="479">
        <v>379</v>
      </c>
    </row>
    <row r="38" spans="1:41" ht="12.75" customHeight="1" x14ac:dyDescent="0.2">
      <c r="A38" s="24">
        <v>1111</v>
      </c>
      <c r="B38" s="24">
        <v>3113</v>
      </c>
      <c r="C38" s="30"/>
      <c r="D38" s="296" t="s">
        <v>748</v>
      </c>
      <c r="E38" s="32" t="s">
        <v>595</v>
      </c>
      <c r="F38" s="26"/>
      <c r="G38" s="26">
        <v>1</v>
      </c>
      <c r="H38" s="26">
        <v>12</v>
      </c>
      <c r="I38" s="27">
        <f t="shared" si="18"/>
        <v>12</v>
      </c>
      <c r="J38" s="27">
        <f t="shared" si="19"/>
        <v>0.96</v>
      </c>
      <c r="K38" s="27">
        <f t="shared" si="24"/>
        <v>0.25</v>
      </c>
      <c r="L38" s="27">
        <f t="shared" si="2"/>
        <v>1.21</v>
      </c>
      <c r="M38" s="26">
        <f t="shared" si="20"/>
        <v>383489</v>
      </c>
      <c r="N38" s="26">
        <f t="shared" si="21"/>
        <v>61422</v>
      </c>
      <c r="O38" s="26"/>
      <c r="P38" s="26"/>
      <c r="Q38" s="26">
        <f t="shared" si="11"/>
        <v>444911</v>
      </c>
      <c r="R38" s="26">
        <f t="shared" si="5"/>
        <v>0</v>
      </c>
      <c r="S38" s="26">
        <f t="shared" si="6"/>
        <v>444911</v>
      </c>
      <c r="T38" s="26">
        <f t="shared" si="12"/>
        <v>151270</v>
      </c>
      <c r="U38" s="26">
        <f t="shared" si="7"/>
        <v>8898</v>
      </c>
      <c r="V38" s="26">
        <f t="shared" si="8"/>
        <v>12060</v>
      </c>
      <c r="W38" s="28">
        <f t="shared" si="16"/>
        <v>617139</v>
      </c>
      <c r="X38" s="28"/>
      <c r="Y38" s="27">
        <f>'soust.uk.JMK př.č.2'!$G$386</f>
        <v>12.44</v>
      </c>
      <c r="Z38" s="27">
        <f>'soust.uk.JMK př.č.2'!$K$386</f>
        <v>47.22</v>
      </c>
      <c r="AA38" s="26">
        <f>'soust.uk.JMK př.č.2'!$M$386</f>
        <v>31379</v>
      </c>
      <c r="AB38" s="26">
        <f>'soust.uk.JMK př.č.2'!$N$386</f>
        <v>1910</v>
      </c>
      <c r="AC38" s="26">
        <f>'soust.uk.JMK př.č.2'!$O$386</f>
        <v>19424</v>
      </c>
      <c r="AD38" s="26">
        <f>'soust.uk.JMK př.č.2'!$P$386</f>
        <v>1050</v>
      </c>
      <c r="AE38" s="26">
        <f>'soust.uk.JMK př.č.2'!$L$386</f>
        <v>1005</v>
      </c>
      <c r="AF38" s="29">
        <v>1</v>
      </c>
      <c r="AG38" s="26"/>
      <c r="AH38" s="26"/>
      <c r="AI38" s="26"/>
      <c r="AJ38" s="26">
        <f t="shared" si="22"/>
        <v>33288.975694444445</v>
      </c>
      <c r="AK38" s="26">
        <f t="shared" si="22"/>
        <v>20474</v>
      </c>
      <c r="AL38" s="26">
        <f t="shared" si="13"/>
        <v>30641.253443526173</v>
      </c>
      <c r="AM38" s="26">
        <f t="shared" si="23"/>
        <v>51428.25</v>
      </c>
      <c r="AN38" s="165">
        <v>388</v>
      </c>
      <c r="AO38" s="479">
        <v>386</v>
      </c>
    </row>
    <row r="39" spans="1:41" ht="12.75" customHeight="1" x14ac:dyDescent="0.2">
      <c r="A39" s="24">
        <v>1111</v>
      </c>
      <c r="B39" s="24">
        <v>3113</v>
      </c>
      <c r="C39" s="30"/>
      <c r="D39" s="296" t="s">
        <v>764</v>
      </c>
      <c r="E39" s="32" t="s">
        <v>595</v>
      </c>
      <c r="F39" s="26"/>
      <c r="G39" s="26">
        <v>1</v>
      </c>
      <c r="H39" s="26">
        <v>12</v>
      </c>
      <c r="I39" s="27">
        <f t="shared" si="18"/>
        <v>12</v>
      </c>
      <c r="J39" s="27">
        <f t="shared" si="19"/>
        <v>2.68</v>
      </c>
      <c r="K39" s="27">
        <f t="shared" si="24"/>
        <v>0.38</v>
      </c>
      <c r="L39" s="27">
        <f t="shared" si="2"/>
        <v>3.06</v>
      </c>
      <c r="M39" s="26">
        <f t="shared" si="20"/>
        <v>1070574</v>
      </c>
      <c r="N39" s="26">
        <f t="shared" si="21"/>
        <v>93361</v>
      </c>
      <c r="O39" s="26"/>
      <c r="P39" s="26"/>
      <c r="Q39" s="26">
        <f t="shared" si="11"/>
        <v>1163935</v>
      </c>
      <c r="R39" s="26">
        <f t="shared" si="5"/>
        <v>0</v>
      </c>
      <c r="S39" s="26">
        <f t="shared" si="6"/>
        <v>1163935</v>
      </c>
      <c r="T39" s="26">
        <f t="shared" si="12"/>
        <v>395738</v>
      </c>
      <c r="U39" s="26">
        <f t="shared" si="7"/>
        <v>23279</v>
      </c>
      <c r="V39" s="26">
        <f t="shared" si="8"/>
        <v>24108</v>
      </c>
      <c r="W39" s="28">
        <f t="shared" si="16"/>
        <v>1607060</v>
      </c>
      <c r="X39" s="28"/>
      <c r="Y39" s="27">
        <f>'soust.uk.JMK př.č.2'!$G$390</f>
        <v>4.4800000000000004</v>
      </c>
      <c r="Z39" s="27">
        <f>'soust.uk.JMK př.č.2'!$K$390</f>
        <v>31.48</v>
      </c>
      <c r="AA39" s="26">
        <f>'soust.uk.JMK př.č.2'!$M$390</f>
        <v>31379</v>
      </c>
      <c r="AB39" s="26">
        <f>'soust.uk.JMK př.č.2'!$N$390</f>
        <v>1910</v>
      </c>
      <c r="AC39" s="26">
        <f>'soust.uk.JMK př.č.2'!$O$390</f>
        <v>19424</v>
      </c>
      <c r="AD39" s="26">
        <f>'soust.uk.JMK př.č.2'!$P$390</f>
        <v>1050</v>
      </c>
      <c r="AE39" s="26">
        <f>'soust.uk.JMK př.č.2'!$L$390</f>
        <v>2009</v>
      </c>
      <c r="AF39" s="29">
        <v>1</v>
      </c>
      <c r="AG39" s="26"/>
      <c r="AH39" s="26"/>
      <c r="AI39" s="26"/>
      <c r="AJ39" s="26">
        <f t="shared" si="22"/>
        <v>33288.992537313432</v>
      </c>
      <c r="AK39" s="26">
        <f t="shared" si="22"/>
        <v>20473.903508771928</v>
      </c>
      <c r="AL39" s="26">
        <f t="shared" si="13"/>
        <v>31697.576252723313</v>
      </c>
      <c r="AM39" s="26">
        <f t="shared" si="23"/>
        <v>133921.66666666666</v>
      </c>
      <c r="AN39" s="165">
        <v>391</v>
      </c>
      <c r="AO39" s="479">
        <v>390</v>
      </c>
    </row>
    <row r="40" spans="1:41" ht="12.75" customHeight="1" x14ac:dyDescent="0.2">
      <c r="A40" s="24">
        <v>1111</v>
      </c>
      <c r="B40" s="24">
        <v>3113</v>
      </c>
      <c r="C40" s="30"/>
      <c r="D40" s="296" t="s">
        <v>765</v>
      </c>
      <c r="E40" s="32" t="s">
        <v>595</v>
      </c>
      <c r="F40" s="26"/>
      <c r="G40" s="26">
        <v>1</v>
      </c>
      <c r="H40" s="26">
        <v>12</v>
      </c>
      <c r="I40" s="27">
        <f t="shared" si="18"/>
        <v>12</v>
      </c>
      <c r="J40" s="27">
        <f t="shared" si="19"/>
        <v>0.77</v>
      </c>
      <c r="K40" s="27">
        <f t="shared" si="24"/>
        <v>0.21</v>
      </c>
      <c r="L40" s="27">
        <f t="shared" si="2"/>
        <v>0.98</v>
      </c>
      <c r="M40" s="26">
        <f t="shared" si="20"/>
        <v>307590</v>
      </c>
      <c r="N40" s="26">
        <f t="shared" si="21"/>
        <v>51594</v>
      </c>
      <c r="O40" s="26"/>
      <c r="P40" s="26"/>
      <c r="Q40" s="26">
        <f t="shared" si="11"/>
        <v>359184</v>
      </c>
      <c r="R40" s="26">
        <f t="shared" si="5"/>
        <v>0</v>
      </c>
      <c r="S40" s="26">
        <f t="shared" si="6"/>
        <v>359184</v>
      </c>
      <c r="T40" s="26">
        <f t="shared" si="12"/>
        <v>122123</v>
      </c>
      <c r="U40" s="26">
        <f t="shared" si="7"/>
        <v>7184</v>
      </c>
      <c r="V40" s="26">
        <f t="shared" si="8"/>
        <v>12060</v>
      </c>
      <c r="W40" s="28">
        <f t="shared" si="16"/>
        <v>500551</v>
      </c>
      <c r="X40" s="28"/>
      <c r="Y40" s="27">
        <f>'soust.uk.JMK př.č.2'!$G$392</f>
        <v>15.5</v>
      </c>
      <c r="Z40" s="27">
        <f>'soust.uk.JMK př.č.2'!$K$392</f>
        <v>57.1</v>
      </c>
      <c r="AA40" s="26">
        <f>'soust.uk.JMK př.č.2'!$M$392</f>
        <v>31379</v>
      </c>
      <c r="AB40" s="26">
        <f>'soust.uk.JMK př.č.2'!$N$392</f>
        <v>1910</v>
      </c>
      <c r="AC40" s="26">
        <f>'soust.uk.JMK př.č.2'!$O$392</f>
        <v>19424</v>
      </c>
      <c r="AD40" s="26">
        <f>'soust.uk.JMK př.č.2'!$P$392</f>
        <v>1050</v>
      </c>
      <c r="AE40" s="26">
        <f>'soust.uk.JMK př.č.2'!$L$392</f>
        <v>1005</v>
      </c>
      <c r="AF40" s="29">
        <v>1</v>
      </c>
      <c r="AG40" s="26"/>
      <c r="AH40" s="26"/>
      <c r="AI40" s="26"/>
      <c r="AJ40" s="26">
        <f t="shared" si="22"/>
        <v>33288.961038961039</v>
      </c>
      <c r="AK40" s="26">
        <f t="shared" si="22"/>
        <v>20473.809523809523</v>
      </c>
      <c r="AL40" s="26">
        <f t="shared" si="13"/>
        <v>30542.857142857145</v>
      </c>
      <c r="AM40" s="26">
        <f t="shared" si="23"/>
        <v>41712.583333333336</v>
      </c>
      <c r="AN40" s="165">
        <v>393</v>
      </c>
      <c r="AO40" s="479">
        <v>392</v>
      </c>
    </row>
    <row r="41" spans="1:41" ht="12.75" customHeight="1" x14ac:dyDescent="0.2">
      <c r="A41" s="24">
        <v>1111</v>
      </c>
      <c r="B41" s="24">
        <v>3113</v>
      </c>
      <c r="C41" s="30"/>
      <c r="D41" s="296" t="s">
        <v>766</v>
      </c>
      <c r="E41" s="32" t="s">
        <v>595</v>
      </c>
      <c r="F41" s="26"/>
      <c r="G41" s="26">
        <v>1</v>
      </c>
      <c r="H41" s="26">
        <v>12</v>
      </c>
      <c r="I41" s="27">
        <f t="shared" si="18"/>
        <v>12</v>
      </c>
      <c r="J41" s="27">
        <f t="shared" si="19"/>
        <v>1.48</v>
      </c>
      <c r="K41" s="27">
        <f t="shared" si="24"/>
        <v>0.21</v>
      </c>
      <c r="L41" s="27">
        <f t="shared" si="2"/>
        <v>1.69</v>
      </c>
      <c r="M41" s="26">
        <f t="shared" si="20"/>
        <v>591213</v>
      </c>
      <c r="N41" s="26">
        <f t="shared" si="21"/>
        <v>51594</v>
      </c>
      <c r="O41" s="26"/>
      <c r="P41" s="26"/>
      <c r="Q41" s="26">
        <f t="shared" si="11"/>
        <v>642807</v>
      </c>
      <c r="R41" s="26">
        <f t="shared" si="5"/>
        <v>0</v>
      </c>
      <c r="S41" s="26">
        <f t="shared" si="6"/>
        <v>642807</v>
      </c>
      <c r="T41" s="26">
        <f t="shared" si="12"/>
        <v>218554</v>
      </c>
      <c r="U41" s="26">
        <f t="shared" si="7"/>
        <v>12856</v>
      </c>
      <c r="V41" s="26">
        <f t="shared" si="8"/>
        <v>18072</v>
      </c>
      <c r="W41" s="28">
        <f t="shared" si="16"/>
        <v>892289</v>
      </c>
      <c r="X41" s="28"/>
      <c r="Y41" s="27">
        <f>'soust.uk.JMK př.č.2'!$G$393</f>
        <v>8.09</v>
      </c>
      <c r="Z41" s="27">
        <f>'soust.uk.JMK př.č.2'!$K$393</f>
        <v>57.1</v>
      </c>
      <c r="AA41" s="26">
        <f>'soust.uk.JMK př.č.2'!$M$393</f>
        <v>31379</v>
      </c>
      <c r="AB41" s="26">
        <f>'soust.uk.JMK př.č.2'!$N$393</f>
        <v>1910</v>
      </c>
      <c r="AC41" s="26">
        <f>'soust.uk.JMK př.č.2'!$O$393</f>
        <v>19424</v>
      </c>
      <c r="AD41" s="26">
        <f>'soust.uk.JMK př.č.2'!$P$393</f>
        <v>1050</v>
      </c>
      <c r="AE41" s="26">
        <f>'soust.uk.JMK př.č.2'!$L$393</f>
        <v>1506</v>
      </c>
      <c r="AF41" s="29">
        <v>1</v>
      </c>
      <c r="AG41" s="26"/>
      <c r="AH41" s="26"/>
      <c r="AI41" s="26"/>
      <c r="AJ41" s="26">
        <f t="shared" si="22"/>
        <v>33289.020270270274</v>
      </c>
      <c r="AK41" s="26">
        <f t="shared" si="22"/>
        <v>20473.809523809523</v>
      </c>
      <c r="AL41" s="26">
        <f t="shared" si="13"/>
        <v>31696.597633136098</v>
      </c>
      <c r="AM41" s="26">
        <f t="shared" si="23"/>
        <v>74357.416666666672</v>
      </c>
      <c r="AN41" s="165">
        <v>394</v>
      </c>
      <c r="AO41" s="479">
        <v>393</v>
      </c>
    </row>
    <row r="42" spans="1:41" ht="12.75" customHeight="1" x14ac:dyDescent="0.2">
      <c r="A42" s="24">
        <v>1111</v>
      </c>
      <c r="B42" s="24">
        <v>3113</v>
      </c>
      <c r="C42" s="30"/>
      <c r="D42" s="296" t="s">
        <v>519</v>
      </c>
      <c r="E42" s="32" t="s">
        <v>595</v>
      </c>
      <c r="F42" s="26"/>
      <c r="G42" s="26">
        <v>1</v>
      </c>
      <c r="H42" s="26">
        <v>12</v>
      </c>
      <c r="I42" s="27">
        <f t="shared" si="18"/>
        <v>12</v>
      </c>
      <c r="J42" s="27">
        <f t="shared" si="19"/>
        <v>3.57</v>
      </c>
      <c r="K42" s="27">
        <f t="shared" si="24"/>
        <v>0.51</v>
      </c>
      <c r="L42" s="27">
        <f t="shared" si="2"/>
        <v>4.08</v>
      </c>
      <c r="M42" s="26">
        <f t="shared" si="20"/>
        <v>1426101</v>
      </c>
      <c r="N42" s="26">
        <f t="shared" si="21"/>
        <v>125301</v>
      </c>
      <c r="O42" s="26"/>
      <c r="P42" s="26"/>
      <c r="Q42" s="26">
        <f t="shared" si="11"/>
        <v>1551402</v>
      </c>
      <c r="R42" s="26">
        <f t="shared" si="5"/>
        <v>0</v>
      </c>
      <c r="S42" s="26">
        <f t="shared" si="6"/>
        <v>1551402</v>
      </c>
      <c r="T42" s="26">
        <f t="shared" si="12"/>
        <v>527477</v>
      </c>
      <c r="U42" s="26">
        <f t="shared" si="7"/>
        <v>31028</v>
      </c>
      <c r="V42" s="26">
        <f t="shared" si="8"/>
        <v>24108</v>
      </c>
      <c r="W42" s="28">
        <f t="shared" si="16"/>
        <v>2134015</v>
      </c>
      <c r="X42" s="28"/>
      <c r="Y42" s="27">
        <f>'soust.uk.JMK př.č.2'!$G$394</f>
        <v>3.36</v>
      </c>
      <c r="Z42" s="27">
        <f>'soust.uk.JMK př.č.2'!$K$394</f>
        <v>23.61</v>
      </c>
      <c r="AA42" s="26">
        <f>'soust.uk.JMK př.č.2'!$M$394</f>
        <v>31379</v>
      </c>
      <c r="AB42" s="26">
        <f>'soust.uk.JMK př.č.2'!$N$394</f>
        <v>1910</v>
      </c>
      <c r="AC42" s="26">
        <f>'soust.uk.JMK př.č.2'!$O$394</f>
        <v>19424</v>
      </c>
      <c r="AD42" s="26">
        <f>'soust.uk.JMK př.č.2'!$P$394</f>
        <v>1050</v>
      </c>
      <c r="AE42" s="26">
        <f>'soust.uk.JMK př.č.2'!$L$394</f>
        <v>2009</v>
      </c>
      <c r="AF42" s="29">
        <v>1</v>
      </c>
      <c r="AG42" s="26"/>
      <c r="AH42" s="26"/>
      <c r="AI42" s="26"/>
      <c r="AJ42" s="26">
        <f t="shared" si="22"/>
        <v>33289.005602240897</v>
      </c>
      <c r="AK42" s="26">
        <f t="shared" si="22"/>
        <v>20474.019607843136</v>
      </c>
      <c r="AL42" s="26">
        <f t="shared" si="13"/>
        <v>31687.132352941175</v>
      </c>
      <c r="AM42" s="26">
        <f t="shared" si="23"/>
        <v>177834.58333333334</v>
      </c>
      <c r="AN42" s="165">
        <v>395</v>
      </c>
      <c r="AO42" s="479">
        <v>394</v>
      </c>
    </row>
    <row r="43" spans="1:41" ht="12.75" customHeight="1" x14ac:dyDescent="0.2">
      <c r="A43" s="24">
        <v>1111</v>
      </c>
      <c r="B43" s="24">
        <v>3113</v>
      </c>
      <c r="C43" s="30"/>
      <c r="D43" s="296" t="s">
        <v>510</v>
      </c>
      <c r="E43" s="32" t="s">
        <v>526</v>
      </c>
      <c r="F43" s="26"/>
      <c r="G43" s="26"/>
      <c r="H43" s="26">
        <v>2</v>
      </c>
      <c r="I43" s="27"/>
      <c r="J43" s="27">
        <f t="shared" si="19"/>
        <v>0.08</v>
      </c>
      <c r="K43" s="27"/>
      <c r="L43" s="27">
        <f>J43+K43</f>
        <v>0.08</v>
      </c>
      <c r="M43" s="26">
        <f t="shared" si="20"/>
        <v>32264</v>
      </c>
      <c r="N43" s="26">
        <f t="shared" si="21"/>
        <v>0</v>
      </c>
      <c r="O43" s="26"/>
      <c r="P43" s="26"/>
      <c r="Q43" s="26">
        <f t="shared" si="11"/>
        <v>32264</v>
      </c>
      <c r="R43" s="26">
        <f t="shared" si="5"/>
        <v>0</v>
      </c>
      <c r="S43" s="26">
        <f t="shared" si="6"/>
        <v>32264</v>
      </c>
      <c r="T43" s="26">
        <f t="shared" si="12"/>
        <v>10970</v>
      </c>
      <c r="U43" s="26">
        <f t="shared" si="7"/>
        <v>645</v>
      </c>
      <c r="V43" s="26">
        <f t="shared" si="8"/>
        <v>1004</v>
      </c>
      <c r="W43" s="28">
        <f t="shared" si="16"/>
        <v>44883</v>
      </c>
      <c r="X43" s="28"/>
      <c r="Y43" s="27">
        <f>'soust.uk.JMK př.č.2'!$G$450</f>
        <v>24.68</v>
      </c>
      <c r="Z43" s="27">
        <f>'soust.uk.JMK př.č.2'!$K$450</f>
        <v>0</v>
      </c>
      <c r="AA43" s="26">
        <f>'soust.uk.JMK př.č.2'!$M$450</f>
        <v>31848</v>
      </c>
      <c r="AB43" s="26">
        <f>'soust.uk.JMK př.č.2'!$N$450</f>
        <v>1760</v>
      </c>
      <c r="AC43" s="26">
        <f>'soust.uk.JMK př.č.2'!$O$450</f>
        <v>17554</v>
      </c>
      <c r="AD43" s="26">
        <f>'soust.uk.JMK př.č.2'!$P$450</f>
        <v>730</v>
      </c>
      <c r="AE43" s="26">
        <f>'soust.uk.JMK př.č.2'!$L$450</f>
        <v>502</v>
      </c>
      <c r="AF43" s="29">
        <v>1</v>
      </c>
      <c r="AG43" s="26"/>
      <c r="AH43" s="26"/>
      <c r="AI43" s="26"/>
      <c r="AJ43" s="26">
        <f t="shared" si="22"/>
        <v>33608.333333333336</v>
      </c>
      <c r="AK43" s="26"/>
      <c r="AL43" s="26">
        <f t="shared" si="13"/>
        <v>33608.333333333336</v>
      </c>
      <c r="AM43" s="26">
        <f t="shared" si="23"/>
        <v>22441.5</v>
      </c>
      <c r="AN43" s="165">
        <v>450</v>
      </c>
      <c r="AO43" s="165">
        <v>450</v>
      </c>
    </row>
    <row r="44" spans="1:41" ht="12.75" customHeight="1" x14ac:dyDescent="0.2">
      <c r="A44" s="24">
        <v>1111</v>
      </c>
      <c r="B44" s="24">
        <v>3113</v>
      </c>
      <c r="C44" s="30"/>
      <c r="D44" s="296" t="s">
        <v>511</v>
      </c>
      <c r="E44" s="32" t="s">
        <v>526</v>
      </c>
      <c r="F44" s="26"/>
      <c r="G44" s="26"/>
      <c r="H44" s="26">
        <v>2</v>
      </c>
      <c r="I44" s="27"/>
      <c r="J44" s="27">
        <f t="shared" si="19"/>
        <v>0.23</v>
      </c>
      <c r="K44" s="27"/>
      <c r="L44" s="27">
        <f>J44+K44</f>
        <v>0.23</v>
      </c>
      <c r="M44" s="26">
        <f t="shared" si="20"/>
        <v>92758</v>
      </c>
      <c r="N44" s="26">
        <f t="shared" si="21"/>
        <v>0</v>
      </c>
      <c r="O44" s="26"/>
      <c r="P44" s="26"/>
      <c r="Q44" s="26">
        <f t="shared" si="11"/>
        <v>92758</v>
      </c>
      <c r="R44" s="26">
        <f t="shared" si="5"/>
        <v>0</v>
      </c>
      <c r="S44" s="26">
        <f t="shared" si="6"/>
        <v>92758</v>
      </c>
      <c r="T44" s="26">
        <f t="shared" si="12"/>
        <v>31538</v>
      </c>
      <c r="U44" s="26">
        <f t="shared" si="7"/>
        <v>1855</v>
      </c>
      <c r="V44" s="26">
        <f t="shared" si="8"/>
        <v>3012</v>
      </c>
      <c r="W44" s="28">
        <f t="shared" si="16"/>
        <v>129163</v>
      </c>
      <c r="X44" s="28"/>
      <c r="Y44" s="27">
        <f>'soust.uk.JMK př.č.2'!$G$451</f>
        <v>8.8800000000000008</v>
      </c>
      <c r="Z44" s="27">
        <f>'soust.uk.JMK př.č.2'!$K$451</f>
        <v>0</v>
      </c>
      <c r="AA44" s="26">
        <f>'soust.uk.JMK př.č.2'!$M$451</f>
        <v>31848</v>
      </c>
      <c r="AB44" s="26">
        <f>'soust.uk.JMK př.č.2'!$N$451</f>
        <v>1760</v>
      </c>
      <c r="AC44" s="26">
        <f>'soust.uk.JMK př.č.2'!$O$451</f>
        <v>17554</v>
      </c>
      <c r="AD44" s="26">
        <f>'soust.uk.JMK př.č.2'!$P$451</f>
        <v>730</v>
      </c>
      <c r="AE44" s="26">
        <f>'soust.uk.JMK př.č.2'!$L$451</f>
        <v>1506</v>
      </c>
      <c r="AF44" s="29">
        <v>1</v>
      </c>
      <c r="AG44" s="26"/>
      <c r="AH44" s="26"/>
      <c r="AI44" s="26"/>
      <c r="AJ44" s="26">
        <f t="shared" si="22"/>
        <v>33607.971014492752</v>
      </c>
      <c r="AK44" s="26"/>
      <c r="AL44" s="26">
        <f t="shared" si="13"/>
        <v>33607.971014492752</v>
      </c>
      <c r="AM44" s="26">
        <f t="shared" si="23"/>
        <v>64581.5</v>
      </c>
      <c r="AN44" s="165">
        <v>451</v>
      </c>
      <c r="AO44" s="165">
        <v>451</v>
      </c>
    </row>
    <row r="45" spans="1:41" ht="12.75" customHeight="1" x14ac:dyDescent="0.2">
      <c r="A45" s="24">
        <v>1111</v>
      </c>
      <c r="B45" s="24">
        <v>3113</v>
      </c>
      <c r="C45" s="30"/>
      <c r="D45" s="296" t="s">
        <v>512</v>
      </c>
      <c r="E45" s="32" t="s">
        <v>526</v>
      </c>
      <c r="F45" s="26"/>
      <c r="G45" s="26"/>
      <c r="H45" s="26">
        <v>2</v>
      </c>
      <c r="I45" s="27"/>
      <c r="J45" s="27">
        <f t="shared" si="19"/>
        <v>0.09</v>
      </c>
      <c r="K45" s="27"/>
      <c r="L45" s="27">
        <f t="shared" si="2"/>
        <v>0.09</v>
      </c>
      <c r="M45" s="26">
        <f t="shared" si="20"/>
        <v>36297</v>
      </c>
      <c r="N45" s="26">
        <f t="shared" si="21"/>
        <v>0</v>
      </c>
      <c r="O45" s="26"/>
      <c r="P45" s="26"/>
      <c r="Q45" s="26">
        <f t="shared" si="11"/>
        <v>36297</v>
      </c>
      <c r="R45" s="26">
        <f t="shared" si="5"/>
        <v>0</v>
      </c>
      <c r="S45" s="26">
        <f t="shared" si="6"/>
        <v>36297</v>
      </c>
      <c r="T45" s="26">
        <f t="shared" si="12"/>
        <v>12341</v>
      </c>
      <c r="U45" s="26">
        <f t="shared" si="7"/>
        <v>726</v>
      </c>
      <c r="V45" s="26">
        <f t="shared" si="8"/>
        <v>2010</v>
      </c>
      <c r="W45" s="28">
        <f t="shared" si="16"/>
        <v>51374</v>
      </c>
      <c r="X45" s="28"/>
      <c r="Y45" s="27">
        <f>'soust.uk.JMK př.č.2'!$G$452</f>
        <v>22.21</v>
      </c>
      <c r="Z45" s="27">
        <f>'soust.uk.JMK př.č.2'!$K$452</f>
        <v>0</v>
      </c>
      <c r="AA45" s="26">
        <f>'soust.uk.JMK př.č.2'!$M$452</f>
        <v>31848</v>
      </c>
      <c r="AB45" s="26">
        <f>'soust.uk.JMK př.č.2'!$N$452</f>
        <v>1760</v>
      </c>
      <c r="AC45" s="26">
        <f>'soust.uk.JMK př.č.2'!$O$452</f>
        <v>17554</v>
      </c>
      <c r="AD45" s="26">
        <f>'soust.uk.JMK př.č.2'!$P$452</f>
        <v>730</v>
      </c>
      <c r="AE45" s="26">
        <f>'soust.uk.JMK př.č.2'!$L$452</f>
        <v>1005</v>
      </c>
      <c r="AF45" s="29">
        <v>1</v>
      </c>
      <c r="AG45" s="26"/>
      <c r="AH45" s="26"/>
      <c r="AI45" s="26"/>
      <c r="AJ45" s="26">
        <f t="shared" si="22"/>
        <v>33608.333333333336</v>
      </c>
      <c r="AK45" s="26"/>
      <c r="AL45" s="26">
        <f t="shared" si="13"/>
        <v>33608.333333333336</v>
      </c>
      <c r="AM45" s="26">
        <f t="shared" si="23"/>
        <v>25687</v>
      </c>
      <c r="AN45" s="165">
        <v>452</v>
      </c>
      <c r="AO45" s="165">
        <v>452</v>
      </c>
    </row>
    <row r="46" spans="1:41" ht="12.75" customHeight="1" x14ac:dyDescent="0.2">
      <c r="A46" s="24">
        <v>1111</v>
      </c>
      <c r="B46" s="24">
        <v>3113</v>
      </c>
      <c r="C46" s="30"/>
      <c r="D46" s="296" t="s">
        <v>513</v>
      </c>
      <c r="E46" s="32" t="s">
        <v>526</v>
      </c>
      <c r="F46" s="26"/>
      <c r="G46" s="26"/>
      <c r="H46" s="26">
        <v>2</v>
      </c>
      <c r="I46" s="27"/>
      <c r="J46" s="27">
        <f t="shared" si="19"/>
        <v>0.16</v>
      </c>
      <c r="K46" s="27"/>
      <c r="L46" s="27">
        <f t="shared" si="2"/>
        <v>0.16</v>
      </c>
      <c r="M46" s="26">
        <f t="shared" si="20"/>
        <v>64527</v>
      </c>
      <c r="N46" s="26">
        <f t="shared" si="21"/>
        <v>0</v>
      </c>
      <c r="O46" s="26"/>
      <c r="P46" s="26"/>
      <c r="Q46" s="26">
        <f t="shared" si="11"/>
        <v>64527</v>
      </c>
      <c r="R46" s="26">
        <f t="shared" si="5"/>
        <v>0</v>
      </c>
      <c r="S46" s="26">
        <f t="shared" si="6"/>
        <v>64527</v>
      </c>
      <c r="T46" s="26">
        <f t="shared" si="12"/>
        <v>21939</v>
      </c>
      <c r="U46" s="26">
        <f t="shared" si="7"/>
        <v>1291</v>
      </c>
      <c r="V46" s="26">
        <f t="shared" si="8"/>
        <v>3012</v>
      </c>
      <c r="W46" s="28">
        <f t="shared" si="16"/>
        <v>90769</v>
      </c>
      <c r="X46" s="28"/>
      <c r="Y46" s="27">
        <f>'soust.uk.JMK př.č.2'!$G$453</f>
        <v>12.69</v>
      </c>
      <c r="Z46" s="27">
        <f>'soust.uk.JMK př.č.2'!$K$453</f>
        <v>0</v>
      </c>
      <c r="AA46" s="26">
        <f>'soust.uk.JMK př.č.2'!$M$453</f>
        <v>31848</v>
      </c>
      <c r="AB46" s="26">
        <f>'soust.uk.JMK př.č.2'!$N$453</f>
        <v>1760</v>
      </c>
      <c r="AC46" s="26">
        <f>'soust.uk.JMK př.č.2'!$O$453</f>
        <v>17554</v>
      </c>
      <c r="AD46" s="26">
        <f>'soust.uk.JMK př.č.2'!$P$453</f>
        <v>730</v>
      </c>
      <c r="AE46" s="26">
        <f>'soust.uk.JMK př.č.2'!$L$453</f>
        <v>1506</v>
      </c>
      <c r="AF46" s="29">
        <v>1</v>
      </c>
      <c r="AG46" s="26"/>
      <c r="AH46" s="26"/>
      <c r="AI46" s="26"/>
      <c r="AJ46" s="26">
        <f t="shared" si="22"/>
        <v>33607.8125</v>
      </c>
      <c r="AK46" s="26"/>
      <c r="AL46" s="26">
        <f t="shared" si="13"/>
        <v>33607.8125</v>
      </c>
      <c r="AM46" s="26">
        <f t="shared" si="23"/>
        <v>45384.5</v>
      </c>
      <c r="AN46" s="165">
        <v>453</v>
      </c>
      <c r="AO46" s="165">
        <v>453</v>
      </c>
    </row>
    <row r="47" spans="1:41" ht="12.75" customHeight="1" x14ac:dyDescent="0.2">
      <c r="A47" s="24">
        <v>1111</v>
      </c>
      <c r="B47" s="24">
        <v>3113</v>
      </c>
      <c r="C47" s="30"/>
      <c r="D47" s="296" t="s">
        <v>514</v>
      </c>
      <c r="E47" s="32" t="s">
        <v>526</v>
      </c>
      <c r="F47" s="26"/>
      <c r="G47" s="26"/>
      <c r="H47" s="26">
        <v>2</v>
      </c>
      <c r="I47" s="27"/>
      <c r="J47" s="27">
        <f t="shared" si="19"/>
        <v>0.09</v>
      </c>
      <c r="K47" s="27"/>
      <c r="L47" s="27">
        <f t="shared" si="2"/>
        <v>0.09</v>
      </c>
      <c r="M47" s="26">
        <f t="shared" si="20"/>
        <v>36297</v>
      </c>
      <c r="N47" s="26">
        <f t="shared" si="21"/>
        <v>0</v>
      </c>
      <c r="O47" s="26"/>
      <c r="P47" s="26"/>
      <c r="Q47" s="26">
        <f t="shared" si="11"/>
        <v>36297</v>
      </c>
      <c r="R47" s="26">
        <f t="shared" si="5"/>
        <v>0</v>
      </c>
      <c r="S47" s="26">
        <f t="shared" si="6"/>
        <v>36297</v>
      </c>
      <c r="T47" s="26">
        <f t="shared" si="12"/>
        <v>12341</v>
      </c>
      <c r="U47" s="26">
        <f t="shared" si="7"/>
        <v>726</v>
      </c>
      <c r="V47" s="26">
        <f t="shared" si="8"/>
        <v>2010</v>
      </c>
      <c r="W47" s="28">
        <f t="shared" si="16"/>
        <v>51374</v>
      </c>
      <c r="X47" s="28"/>
      <c r="Y47" s="27">
        <f>'soust.uk.JMK př.č.2'!$G$454</f>
        <v>22.21</v>
      </c>
      <c r="Z47" s="27">
        <f>'soust.uk.JMK př.č.2'!$K$454</f>
        <v>0</v>
      </c>
      <c r="AA47" s="26">
        <f>'soust.uk.JMK př.č.2'!$M$454</f>
        <v>31848</v>
      </c>
      <c r="AB47" s="26">
        <f>'soust.uk.JMK př.č.2'!$N$454</f>
        <v>1760</v>
      </c>
      <c r="AC47" s="26">
        <f>'soust.uk.JMK př.č.2'!$O$454</f>
        <v>17554</v>
      </c>
      <c r="AD47" s="26">
        <f>'soust.uk.JMK př.č.2'!$P$454</f>
        <v>730</v>
      </c>
      <c r="AE47" s="26">
        <f>'soust.uk.JMK př.č.2'!$L$454</f>
        <v>1005</v>
      </c>
      <c r="AF47" s="29">
        <v>1</v>
      </c>
      <c r="AG47" s="26"/>
      <c r="AH47" s="26"/>
      <c r="AI47" s="26"/>
      <c r="AJ47" s="26">
        <f t="shared" ref="AJ47:AJ56" si="25">M47/J47/12</f>
        <v>33608.333333333336</v>
      </c>
      <c r="AK47" s="26"/>
      <c r="AL47" s="26">
        <f t="shared" si="13"/>
        <v>33608.333333333336</v>
      </c>
      <c r="AM47" s="26">
        <f t="shared" si="23"/>
        <v>25687</v>
      </c>
      <c r="AN47" s="165">
        <v>454</v>
      </c>
      <c r="AO47" s="165">
        <v>454</v>
      </c>
    </row>
    <row r="48" spans="1:41" ht="12.75" customHeight="1" x14ac:dyDescent="0.2">
      <c r="A48" s="24">
        <v>1111</v>
      </c>
      <c r="B48" s="24">
        <v>3113</v>
      </c>
      <c r="C48" s="30"/>
      <c r="D48" s="296" t="s">
        <v>515</v>
      </c>
      <c r="E48" s="32" t="s">
        <v>526</v>
      </c>
      <c r="F48" s="26"/>
      <c r="G48" s="26"/>
      <c r="H48" s="26">
        <v>2</v>
      </c>
      <c r="I48" s="27"/>
      <c r="J48" s="27">
        <f t="shared" si="19"/>
        <v>0.16</v>
      </c>
      <c r="K48" s="27"/>
      <c r="L48" s="27">
        <f t="shared" si="2"/>
        <v>0.16</v>
      </c>
      <c r="M48" s="26">
        <f t="shared" si="20"/>
        <v>64527</v>
      </c>
      <c r="N48" s="26">
        <f t="shared" si="21"/>
        <v>0</v>
      </c>
      <c r="O48" s="26"/>
      <c r="P48" s="26"/>
      <c r="Q48" s="26">
        <f t="shared" si="11"/>
        <v>64527</v>
      </c>
      <c r="R48" s="26">
        <f t="shared" si="5"/>
        <v>0</v>
      </c>
      <c r="S48" s="26">
        <f t="shared" si="6"/>
        <v>64527</v>
      </c>
      <c r="T48" s="26">
        <f t="shared" si="12"/>
        <v>21939</v>
      </c>
      <c r="U48" s="26">
        <f t="shared" si="7"/>
        <v>1291</v>
      </c>
      <c r="V48" s="26">
        <f t="shared" si="8"/>
        <v>3012</v>
      </c>
      <c r="W48" s="28">
        <f t="shared" si="16"/>
        <v>90769</v>
      </c>
      <c r="X48" s="28"/>
      <c r="Y48" s="27">
        <f>'soust.uk.JMK př.č.2'!$G$455</f>
        <v>12.69</v>
      </c>
      <c r="Z48" s="27">
        <f>'soust.uk.JMK př.č.2'!$K$455</f>
        <v>0</v>
      </c>
      <c r="AA48" s="26">
        <f>'soust.uk.JMK př.č.2'!$M$455</f>
        <v>31848</v>
      </c>
      <c r="AB48" s="26">
        <f>'soust.uk.JMK př.č.2'!$N$455</f>
        <v>1760</v>
      </c>
      <c r="AC48" s="26">
        <f>'soust.uk.JMK př.č.2'!$O$455</f>
        <v>17554</v>
      </c>
      <c r="AD48" s="26">
        <f>'soust.uk.JMK př.č.2'!$P$455</f>
        <v>730</v>
      </c>
      <c r="AE48" s="26">
        <f>'soust.uk.JMK př.č.2'!$L$455</f>
        <v>1506</v>
      </c>
      <c r="AF48" s="29">
        <v>1</v>
      </c>
      <c r="AG48" s="26"/>
      <c r="AH48" s="26"/>
      <c r="AI48" s="26"/>
      <c r="AJ48" s="26">
        <f t="shared" si="25"/>
        <v>33607.8125</v>
      </c>
      <c r="AK48" s="26"/>
      <c r="AL48" s="26">
        <f t="shared" si="13"/>
        <v>33607.8125</v>
      </c>
      <c r="AM48" s="26">
        <f t="shared" si="23"/>
        <v>45384.5</v>
      </c>
      <c r="AN48" s="165">
        <v>455</v>
      </c>
      <c r="AO48" s="165">
        <v>455</v>
      </c>
    </row>
    <row r="49" spans="1:41" ht="12.75" customHeight="1" x14ac:dyDescent="0.2">
      <c r="A49" s="24">
        <v>1111</v>
      </c>
      <c r="B49" s="24">
        <v>3113</v>
      </c>
      <c r="C49" s="30"/>
      <c r="D49" s="296" t="s">
        <v>748</v>
      </c>
      <c r="E49" s="32" t="s">
        <v>526</v>
      </c>
      <c r="F49" s="26"/>
      <c r="G49" s="26"/>
      <c r="H49" s="26">
        <v>2</v>
      </c>
      <c r="I49" s="27"/>
      <c r="J49" s="27">
        <f t="shared" si="19"/>
        <v>0.08</v>
      </c>
      <c r="K49" s="27"/>
      <c r="L49" s="27">
        <f t="shared" si="2"/>
        <v>0.08</v>
      </c>
      <c r="M49" s="26">
        <f t="shared" si="20"/>
        <v>32264</v>
      </c>
      <c r="N49" s="26">
        <f t="shared" si="21"/>
        <v>0</v>
      </c>
      <c r="O49" s="26"/>
      <c r="P49" s="26"/>
      <c r="Q49" s="26">
        <f t="shared" si="11"/>
        <v>32264</v>
      </c>
      <c r="R49" s="26">
        <f t="shared" si="5"/>
        <v>0</v>
      </c>
      <c r="S49" s="26">
        <f t="shared" si="6"/>
        <v>32264</v>
      </c>
      <c r="T49" s="26">
        <f t="shared" si="12"/>
        <v>10970</v>
      </c>
      <c r="U49" s="26">
        <f t="shared" si="7"/>
        <v>645</v>
      </c>
      <c r="V49" s="26">
        <f t="shared" si="8"/>
        <v>1004</v>
      </c>
      <c r="W49" s="28">
        <f t="shared" si="16"/>
        <v>44883</v>
      </c>
      <c r="X49" s="28"/>
      <c r="Y49" s="27">
        <f>'soust.uk.JMK př.č.2'!$G$456</f>
        <v>24.68</v>
      </c>
      <c r="Z49" s="27">
        <f>'soust.uk.JMK př.č.2'!$K$456</f>
        <v>0</v>
      </c>
      <c r="AA49" s="26">
        <f>'soust.uk.JMK př.č.2'!$M$456</f>
        <v>31848</v>
      </c>
      <c r="AB49" s="26">
        <f>'soust.uk.JMK př.č.2'!$N$456</f>
        <v>1760</v>
      </c>
      <c r="AC49" s="26">
        <f>'soust.uk.JMK př.č.2'!$O$456</f>
        <v>17554</v>
      </c>
      <c r="AD49" s="26">
        <f>'soust.uk.JMK př.č.2'!$P$456</f>
        <v>730</v>
      </c>
      <c r="AE49" s="26">
        <f>'soust.uk.JMK př.č.2'!$L$456</f>
        <v>502</v>
      </c>
      <c r="AF49" s="29">
        <v>1</v>
      </c>
      <c r="AG49" s="26"/>
      <c r="AH49" s="26"/>
      <c r="AI49" s="26"/>
      <c r="AJ49" s="26">
        <f t="shared" si="25"/>
        <v>33608.333333333336</v>
      </c>
      <c r="AK49" s="26"/>
      <c r="AL49" s="26">
        <f t="shared" si="13"/>
        <v>33608.333333333336</v>
      </c>
      <c r="AM49" s="26">
        <f t="shared" si="23"/>
        <v>22441.5</v>
      </c>
      <c r="AN49" s="165">
        <v>456</v>
      </c>
      <c r="AO49" s="165">
        <v>456</v>
      </c>
    </row>
    <row r="50" spans="1:41" ht="12.75" customHeight="1" x14ac:dyDescent="0.2">
      <c r="A50" s="24">
        <v>1111</v>
      </c>
      <c r="B50" s="24">
        <v>3113</v>
      </c>
      <c r="C50" s="30"/>
      <c r="D50" s="296" t="s">
        <v>916</v>
      </c>
      <c r="E50" s="32" t="s">
        <v>526</v>
      </c>
      <c r="F50" s="26"/>
      <c r="G50" s="26"/>
      <c r="H50" s="26">
        <v>2</v>
      </c>
      <c r="I50" s="27"/>
      <c r="J50" s="27">
        <f t="shared" si="19"/>
        <v>0.11</v>
      </c>
      <c r="K50" s="27"/>
      <c r="L50" s="27">
        <f t="shared" si="2"/>
        <v>0.11</v>
      </c>
      <c r="M50" s="26">
        <f t="shared" si="20"/>
        <v>44363</v>
      </c>
      <c r="N50" s="26">
        <f t="shared" si="21"/>
        <v>0</v>
      </c>
      <c r="O50" s="26"/>
      <c r="P50" s="26"/>
      <c r="Q50" s="26">
        <f t="shared" si="11"/>
        <v>44363</v>
      </c>
      <c r="R50" s="26">
        <f t="shared" si="5"/>
        <v>0</v>
      </c>
      <c r="S50" s="26">
        <f t="shared" si="6"/>
        <v>44363</v>
      </c>
      <c r="T50" s="26">
        <f t="shared" si="12"/>
        <v>15083</v>
      </c>
      <c r="U50" s="26">
        <f t="shared" si="7"/>
        <v>887</v>
      </c>
      <c r="V50" s="26">
        <f t="shared" si="8"/>
        <v>2010</v>
      </c>
      <c r="W50" s="28">
        <f t="shared" ref="W50" si="26">SUM(S50:V50)</f>
        <v>62343</v>
      </c>
      <c r="X50" s="28"/>
      <c r="Y50" s="27">
        <f>'soust.uk.JMK př.č.2'!$G$457</f>
        <v>17.77</v>
      </c>
      <c r="Z50" s="27">
        <f>'soust.uk.JMK př.č.2'!$K$457</f>
        <v>0</v>
      </c>
      <c r="AA50" s="26">
        <f>'soust.uk.JMK př.č.2'!$M$457</f>
        <v>31848</v>
      </c>
      <c r="AB50" s="26">
        <f>'soust.uk.JMK př.č.2'!$N$457</f>
        <v>1760</v>
      </c>
      <c r="AC50" s="26">
        <f>'soust.uk.JMK př.č.2'!$O$457</f>
        <v>17554</v>
      </c>
      <c r="AD50" s="26">
        <f>'soust.uk.JMK př.č.2'!$P$457</f>
        <v>730</v>
      </c>
      <c r="AE50" s="26">
        <f>'soust.uk.JMK př.č.2'!$L$457</f>
        <v>1005</v>
      </c>
      <c r="AF50" s="29">
        <v>1</v>
      </c>
      <c r="AG50" s="26"/>
      <c r="AH50" s="26"/>
      <c r="AI50" s="26"/>
      <c r="AJ50" s="26">
        <f t="shared" si="25"/>
        <v>33608.333333333336</v>
      </c>
      <c r="AK50" s="26"/>
      <c r="AL50" s="26">
        <f t="shared" si="13"/>
        <v>33608.333333333336</v>
      </c>
      <c r="AM50" s="26">
        <f t="shared" si="23"/>
        <v>31171.5</v>
      </c>
      <c r="AO50" s="165">
        <v>457</v>
      </c>
    </row>
    <row r="51" spans="1:41" ht="12.75" customHeight="1" x14ac:dyDescent="0.2">
      <c r="A51" s="24">
        <v>1111</v>
      </c>
      <c r="B51" s="24">
        <v>3113</v>
      </c>
      <c r="C51" s="30"/>
      <c r="D51" s="296" t="s">
        <v>516</v>
      </c>
      <c r="E51" s="32" t="s">
        <v>526</v>
      </c>
      <c r="F51" s="26"/>
      <c r="G51" s="26"/>
      <c r="H51" s="26">
        <v>2</v>
      </c>
      <c r="I51" s="27"/>
      <c r="J51" s="27">
        <f t="shared" si="19"/>
        <v>0.09</v>
      </c>
      <c r="K51" s="27"/>
      <c r="L51" s="27">
        <f t="shared" si="2"/>
        <v>0.09</v>
      </c>
      <c r="M51" s="26">
        <f t="shared" si="20"/>
        <v>36297</v>
      </c>
      <c r="N51" s="26">
        <f t="shared" si="21"/>
        <v>0</v>
      </c>
      <c r="O51" s="26"/>
      <c r="P51" s="26"/>
      <c r="Q51" s="26">
        <f t="shared" si="11"/>
        <v>36297</v>
      </c>
      <c r="R51" s="26">
        <f t="shared" si="5"/>
        <v>0</v>
      </c>
      <c r="S51" s="26">
        <f t="shared" si="6"/>
        <v>36297</v>
      </c>
      <c r="T51" s="26">
        <f t="shared" si="12"/>
        <v>12341</v>
      </c>
      <c r="U51" s="26">
        <f t="shared" si="7"/>
        <v>726</v>
      </c>
      <c r="V51" s="26">
        <f t="shared" si="8"/>
        <v>2010</v>
      </c>
      <c r="W51" s="28">
        <f t="shared" si="16"/>
        <v>51374</v>
      </c>
      <c r="X51" s="28"/>
      <c r="Y51" s="27">
        <f>'soust.uk.JMK př.č.2'!$G$458</f>
        <v>22.21</v>
      </c>
      <c r="Z51" s="27">
        <f>'soust.uk.JMK př.č.2'!$K$458</f>
        <v>0</v>
      </c>
      <c r="AA51" s="26">
        <f>'soust.uk.JMK př.č.2'!$M$458</f>
        <v>31848</v>
      </c>
      <c r="AB51" s="26">
        <f>'soust.uk.JMK př.č.2'!$N$458</f>
        <v>1760</v>
      </c>
      <c r="AC51" s="26">
        <f>'soust.uk.JMK př.č.2'!$O$458</f>
        <v>17554</v>
      </c>
      <c r="AD51" s="26">
        <f>'soust.uk.JMK př.č.2'!$P$458</f>
        <v>730</v>
      </c>
      <c r="AE51" s="26">
        <f>'soust.uk.JMK př.č.2'!$L$458</f>
        <v>1005</v>
      </c>
      <c r="AF51" s="29">
        <v>1</v>
      </c>
      <c r="AG51" s="26"/>
      <c r="AH51" s="26"/>
      <c r="AI51" s="26"/>
      <c r="AJ51" s="26">
        <f t="shared" si="25"/>
        <v>33608.333333333336</v>
      </c>
      <c r="AK51" s="26"/>
      <c r="AL51" s="26">
        <f t="shared" si="13"/>
        <v>33608.333333333336</v>
      </c>
      <c r="AM51" s="26">
        <f t="shared" si="23"/>
        <v>25687</v>
      </c>
      <c r="AN51" s="165">
        <v>457</v>
      </c>
      <c r="AO51" s="479">
        <v>458</v>
      </c>
    </row>
    <row r="52" spans="1:41" ht="12.75" customHeight="1" x14ac:dyDescent="0.2">
      <c r="A52" s="24">
        <v>1111</v>
      </c>
      <c r="B52" s="24">
        <v>3113</v>
      </c>
      <c r="C52" s="30"/>
      <c r="D52" s="296" t="s">
        <v>517</v>
      </c>
      <c r="E52" s="32" t="s">
        <v>526</v>
      </c>
      <c r="F52" s="26"/>
      <c r="G52" s="26"/>
      <c r="H52" s="26">
        <v>2</v>
      </c>
      <c r="I52" s="27"/>
      <c r="J52" s="27">
        <f t="shared" si="19"/>
        <v>0.23</v>
      </c>
      <c r="K52" s="27"/>
      <c r="L52" s="27">
        <f>J52+K52</f>
        <v>0.23</v>
      </c>
      <c r="M52" s="26">
        <f t="shared" si="20"/>
        <v>92758</v>
      </c>
      <c r="N52" s="26">
        <f t="shared" si="21"/>
        <v>0</v>
      </c>
      <c r="O52" s="26"/>
      <c r="P52" s="26"/>
      <c r="Q52" s="26">
        <f t="shared" si="11"/>
        <v>92758</v>
      </c>
      <c r="R52" s="26">
        <f t="shared" si="5"/>
        <v>0</v>
      </c>
      <c r="S52" s="26">
        <f t="shared" si="6"/>
        <v>92758</v>
      </c>
      <c r="T52" s="26">
        <f t="shared" si="12"/>
        <v>31538</v>
      </c>
      <c r="U52" s="26">
        <f t="shared" si="7"/>
        <v>1855</v>
      </c>
      <c r="V52" s="26">
        <f t="shared" si="8"/>
        <v>3012</v>
      </c>
      <c r="W52" s="28">
        <f t="shared" si="16"/>
        <v>129163</v>
      </c>
      <c r="X52" s="28"/>
      <c r="Y52" s="27">
        <f>'soust.uk.JMK př.č.2'!$G$459</f>
        <v>8.8800000000000008</v>
      </c>
      <c r="Z52" s="27">
        <f>'soust.uk.JMK př.č.2'!$K$459</f>
        <v>0</v>
      </c>
      <c r="AA52" s="26">
        <f>'soust.uk.JMK př.č.2'!$M$459</f>
        <v>31848</v>
      </c>
      <c r="AB52" s="26">
        <f>'soust.uk.JMK př.č.2'!$N$459</f>
        <v>1760</v>
      </c>
      <c r="AC52" s="26">
        <f>'soust.uk.JMK př.č.2'!$O$459</f>
        <v>17554</v>
      </c>
      <c r="AD52" s="26">
        <f>'soust.uk.JMK př.č.2'!$P$459</f>
        <v>730</v>
      </c>
      <c r="AE52" s="26">
        <f>'soust.uk.JMK př.č.2'!$L$459</f>
        <v>1506</v>
      </c>
      <c r="AF52" s="29">
        <v>1</v>
      </c>
      <c r="AG52" s="26"/>
      <c r="AH52" s="26"/>
      <c r="AI52" s="26"/>
      <c r="AJ52" s="26">
        <f t="shared" si="25"/>
        <v>33607.971014492752</v>
      </c>
      <c r="AK52" s="26"/>
      <c r="AL52" s="26">
        <f t="shared" si="13"/>
        <v>33607.971014492752</v>
      </c>
      <c r="AM52" s="26">
        <f t="shared" si="23"/>
        <v>64581.5</v>
      </c>
      <c r="AN52" s="165">
        <v>458</v>
      </c>
      <c r="AO52" s="479">
        <v>459</v>
      </c>
    </row>
    <row r="53" spans="1:41" ht="12.75" customHeight="1" x14ac:dyDescent="0.2">
      <c r="A53" s="24">
        <v>1111</v>
      </c>
      <c r="B53" s="24">
        <v>3113</v>
      </c>
      <c r="C53" s="30"/>
      <c r="D53" s="296" t="s">
        <v>764</v>
      </c>
      <c r="E53" s="32" t="s">
        <v>526</v>
      </c>
      <c r="F53" s="26"/>
      <c r="G53" s="26"/>
      <c r="H53" s="26">
        <v>2</v>
      </c>
      <c r="I53" s="27"/>
      <c r="J53" s="27">
        <f t="shared" si="19"/>
        <v>0.27</v>
      </c>
      <c r="K53" s="27"/>
      <c r="L53" s="27">
        <f t="shared" si="2"/>
        <v>0.27</v>
      </c>
      <c r="M53" s="26">
        <f t="shared" si="20"/>
        <v>108890</v>
      </c>
      <c r="N53" s="26">
        <f t="shared" si="21"/>
        <v>0</v>
      </c>
      <c r="O53" s="26"/>
      <c r="P53" s="26"/>
      <c r="Q53" s="26">
        <f t="shared" si="11"/>
        <v>108890</v>
      </c>
      <c r="R53" s="26">
        <f t="shared" si="5"/>
        <v>0</v>
      </c>
      <c r="S53" s="26">
        <f t="shared" si="6"/>
        <v>108890</v>
      </c>
      <c r="T53" s="26">
        <f t="shared" si="12"/>
        <v>37023</v>
      </c>
      <c r="U53" s="26">
        <f t="shared" si="7"/>
        <v>2178</v>
      </c>
      <c r="V53" s="26">
        <f t="shared" si="8"/>
        <v>3012</v>
      </c>
      <c r="W53" s="28">
        <f t="shared" si="16"/>
        <v>151103</v>
      </c>
      <c r="X53" s="28"/>
      <c r="Y53" s="27">
        <f>'soust.uk.JMK př.č.2'!$G$460</f>
        <v>7.4</v>
      </c>
      <c r="Z53" s="27">
        <f>'soust.uk.JMK př.č.2'!$K$460</f>
        <v>0</v>
      </c>
      <c r="AA53" s="26">
        <f>'soust.uk.JMK př.č.2'!$M$460</f>
        <v>31848</v>
      </c>
      <c r="AB53" s="26">
        <f>'soust.uk.JMK př.č.2'!$N$460</f>
        <v>1760</v>
      </c>
      <c r="AC53" s="26">
        <f>'soust.uk.JMK př.č.2'!$O$460</f>
        <v>17554</v>
      </c>
      <c r="AD53" s="26">
        <f>'soust.uk.JMK př.č.2'!$P$460</f>
        <v>730</v>
      </c>
      <c r="AE53" s="26">
        <f>'soust.uk.JMK př.č.2'!$L$460</f>
        <v>1506</v>
      </c>
      <c r="AF53" s="29">
        <v>1</v>
      </c>
      <c r="AG53" s="26"/>
      <c r="AH53" s="26"/>
      <c r="AI53" s="26"/>
      <c r="AJ53" s="26">
        <f t="shared" si="25"/>
        <v>33608.024691358027</v>
      </c>
      <c r="AK53" s="26"/>
      <c r="AL53" s="26">
        <f t="shared" si="13"/>
        <v>33608.024691358027</v>
      </c>
      <c r="AM53" s="26">
        <f t="shared" si="23"/>
        <v>75551.5</v>
      </c>
      <c r="AN53" s="165">
        <v>459</v>
      </c>
      <c r="AO53" s="479">
        <v>460</v>
      </c>
    </row>
    <row r="54" spans="1:41" ht="12.75" customHeight="1" x14ac:dyDescent="0.2">
      <c r="A54" s="24">
        <v>1111</v>
      </c>
      <c r="B54" s="24">
        <v>3113</v>
      </c>
      <c r="C54" s="30"/>
      <c r="D54" s="296" t="s">
        <v>765</v>
      </c>
      <c r="E54" s="32" t="s">
        <v>526</v>
      </c>
      <c r="F54" s="26"/>
      <c r="G54" s="26"/>
      <c r="H54" s="26">
        <v>2</v>
      </c>
      <c r="I54" s="27"/>
      <c r="J54" s="27">
        <f t="shared" si="19"/>
        <v>0.04</v>
      </c>
      <c r="K54" s="27"/>
      <c r="L54" s="27">
        <f t="shared" si="2"/>
        <v>0.04</v>
      </c>
      <c r="M54" s="26">
        <f t="shared" si="20"/>
        <v>16132</v>
      </c>
      <c r="N54" s="26">
        <f t="shared" si="21"/>
        <v>0</v>
      </c>
      <c r="O54" s="26"/>
      <c r="P54" s="26"/>
      <c r="Q54" s="26">
        <f t="shared" si="11"/>
        <v>16132</v>
      </c>
      <c r="R54" s="26">
        <f t="shared" si="5"/>
        <v>0</v>
      </c>
      <c r="S54" s="26">
        <f t="shared" si="6"/>
        <v>16132</v>
      </c>
      <c r="T54" s="26">
        <f t="shared" si="12"/>
        <v>5485</v>
      </c>
      <c r="U54" s="26">
        <f t="shared" si="7"/>
        <v>323</v>
      </c>
      <c r="V54" s="26">
        <f t="shared" si="8"/>
        <v>1004</v>
      </c>
      <c r="W54" s="28">
        <f t="shared" si="16"/>
        <v>22944</v>
      </c>
      <c r="X54" s="28"/>
      <c r="Y54" s="27">
        <f>'soust.uk.JMK př.č.2'!$G$461</f>
        <v>55.53</v>
      </c>
      <c r="Z54" s="27">
        <f>'soust.uk.JMK př.č.2'!$K$461</f>
        <v>0</v>
      </c>
      <c r="AA54" s="26">
        <f>'soust.uk.JMK př.č.2'!$M$461</f>
        <v>31848</v>
      </c>
      <c r="AB54" s="26">
        <f>'soust.uk.JMK př.č.2'!$N$461</f>
        <v>1760</v>
      </c>
      <c r="AC54" s="26">
        <f>'soust.uk.JMK př.č.2'!$O$461</f>
        <v>17554</v>
      </c>
      <c r="AD54" s="26">
        <f>'soust.uk.JMK př.č.2'!$P$461</f>
        <v>730</v>
      </c>
      <c r="AE54" s="26">
        <f>'soust.uk.JMK př.č.2'!$L$461</f>
        <v>502</v>
      </c>
      <c r="AF54" s="29">
        <v>1</v>
      </c>
      <c r="AG54" s="26"/>
      <c r="AH54" s="26"/>
      <c r="AI54" s="26"/>
      <c r="AJ54" s="26">
        <f t="shared" si="25"/>
        <v>33608.333333333336</v>
      </c>
      <c r="AK54" s="26"/>
      <c r="AL54" s="26">
        <f t="shared" si="13"/>
        <v>33608.333333333336</v>
      </c>
      <c r="AM54" s="26">
        <f t="shared" si="23"/>
        <v>11472</v>
      </c>
      <c r="AN54" s="165">
        <v>460</v>
      </c>
      <c r="AO54" s="479">
        <v>461</v>
      </c>
    </row>
    <row r="55" spans="1:41" ht="12.75" customHeight="1" x14ac:dyDescent="0.2">
      <c r="A55" s="24">
        <v>1111</v>
      </c>
      <c r="B55" s="24">
        <v>3113</v>
      </c>
      <c r="C55" s="30"/>
      <c r="D55" s="296" t="s">
        <v>766</v>
      </c>
      <c r="E55" s="32" t="s">
        <v>526</v>
      </c>
      <c r="F55" s="26"/>
      <c r="G55" s="26"/>
      <c r="H55" s="26">
        <v>2</v>
      </c>
      <c r="I55" s="27"/>
      <c r="J55" s="27">
        <f t="shared" si="19"/>
        <v>0.11</v>
      </c>
      <c r="K55" s="27"/>
      <c r="L55" s="27">
        <f t="shared" si="2"/>
        <v>0.11</v>
      </c>
      <c r="M55" s="26">
        <f t="shared" si="20"/>
        <v>44363</v>
      </c>
      <c r="N55" s="26">
        <f t="shared" si="21"/>
        <v>0</v>
      </c>
      <c r="O55" s="26"/>
      <c r="P55" s="26"/>
      <c r="Q55" s="26">
        <f t="shared" si="11"/>
        <v>44363</v>
      </c>
      <c r="R55" s="26">
        <f t="shared" si="5"/>
        <v>0</v>
      </c>
      <c r="S55" s="26">
        <f t="shared" si="6"/>
        <v>44363</v>
      </c>
      <c r="T55" s="26">
        <f t="shared" si="12"/>
        <v>15083</v>
      </c>
      <c r="U55" s="26">
        <f t="shared" si="7"/>
        <v>887</v>
      </c>
      <c r="V55" s="26">
        <f t="shared" si="8"/>
        <v>2010</v>
      </c>
      <c r="W55" s="28">
        <f t="shared" si="16"/>
        <v>62343</v>
      </c>
      <c r="X55" s="28"/>
      <c r="Y55" s="27">
        <f>'soust.uk.JMK př.č.2'!$G$462</f>
        <v>17.77</v>
      </c>
      <c r="Z55" s="27">
        <f>'soust.uk.JMK př.č.2'!$K$462</f>
        <v>0</v>
      </c>
      <c r="AA55" s="26">
        <f>'soust.uk.JMK př.č.2'!$M$462</f>
        <v>31848</v>
      </c>
      <c r="AB55" s="26">
        <f>'soust.uk.JMK př.č.2'!$N$462</f>
        <v>1760</v>
      </c>
      <c r="AC55" s="26">
        <f>'soust.uk.JMK př.č.2'!$O$462</f>
        <v>17554</v>
      </c>
      <c r="AD55" s="26">
        <f>'soust.uk.JMK př.č.2'!$P$462</f>
        <v>730</v>
      </c>
      <c r="AE55" s="26">
        <f>'soust.uk.JMK př.č.2'!$L$462</f>
        <v>1005</v>
      </c>
      <c r="AF55" s="29">
        <v>1</v>
      </c>
      <c r="AG55" s="26"/>
      <c r="AH55" s="26"/>
      <c r="AI55" s="26"/>
      <c r="AJ55" s="26">
        <f t="shared" si="25"/>
        <v>33608.333333333336</v>
      </c>
      <c r="AK55" s="26"/>
      <c r="AL55" s="26">
        <f t="shared" si="13"/>
        <v>33608.333333333336</v>
      </c>
      <c r="AM55" s="26">
        <f t="shared" si="23"/>
        <v>31171.5</v>
      </c>
      <c r="AN55" s="165">
        <v>461</v>
      </c>
      <c r="AO55" s="479">
        <v>462</v>
      </c>
    </row>
    <row r="56" spans="1:41" ht="12.75" customHeight="1" x14ac:dyDescent="0.2">
      <c r="A56" s="24">
        <v>1111</v>
      </c>
      <c r="B56" s="24">
        <v>3113</v>
      </c>
      <c r="C56" s="30"/>
      <c r="D56" s="296" t="s">
        <v>519</v>
      </c>
      <c r="E56" s="32" t="s">
        <v>526</v>
      </c>
      <c r="F56" s="26"/>
      <c r="G56" s="26"/>
      <c r="H56" s="26">
        <v>2</v>
      </c>
      <c r="I56" s="27"/>
      <c r="J56" s="27">
        <f t="shared" si="19"/>
        <v>0.27</v>
      </c>
      <c r="K56" s="27"/>
      <c r="L56" s="27">
        <f t="shared" si="2"/>
        <v>0.27</v>
      </c>
      <c r="M56" s="26">
        <f t="shared" si="20"/>
        <v>108890</v>
      </c>
      <c r="N56" s="26">
        <f t="shared" si="21"/>
        <v>0</v>
      </c>
      <c r="O56" s="26"/>
      <c r="P56" s="26"/>
      <c r="Q56" s="26">
        <f t="shared" si="11"/>
        <v>108890</v>
      </c>
      <c r="R56" s="26">
        <f t="shared" si="5"/>
        <v>0</v>
      </c>
      <c r="S56" s="26">
        <f t="shared" si="6"/>
        <v>108890</v>
      </c>
      <c r="T56" s="26">
        <f t="shared" si="12"/>
        <v>37023</v>
      </c>
      <c r="U56" s="26">
        <f t="shared" si="7"/>
        <v>2178</v>
      </c>
      <c r="V56" s="26">
        <f t="shared" si="8"/>
        <v>3012</v>
      </c>
      <c r="W56" s="28">
        <f t="shared" si="16"/>
        <v>151103</v>
      </c>
      <c r="X56" s="28"/>
      <c r="Y56" s="27">
        <f>'soust.uk.JMK př.č.2'!$G$463</f>
        <v>7.4</v>
      </c>
      <c r="Z56" s="27">
        <f>'soust.uk.JMK př.č.2'!$K$463</f>
        <v>0</v>
      </c>
      <c r="AA56" s="26">
        <f>'soust.uk.JMK př.č.2'!$M$463</f>
        <v>31848</v>
      </c>
      <c r="AB56" s="26">
        <f>'soust.uk.JMK př.č.2'!$N$463</f>
        <v>1760</v>
      </c>
      <c r="AC56" s="26">
        <f>'soust.uk.JMK př.č.2'!$O$463</f>
        <v>17554</v>
      </c>
      <c r="AD56" s="26">
        <f>'soust.uk.JMK př.č.2'!$P$463</f>
        <v>730</v>
      </c>
      <c r="AE56" s="26">
        <f>'soust.uk.JMK př.č.2'!$L$463</f>
        <v>1506</v>
      </c>
      <c r="AF56" s="29">
        <v>1</v>
      </c>
      <c r="AG56" s="26"/>
      <c r="AH56" s="26"/>
      <c r="AI56" s="26"/>
      <c r="AJ56" s="26">
        <f t="shared" si="25"/>
        <v>33608.024691358027</v>
      </c>
      <c r="AK56" s="26"/>
      <c r="AL56" s="26">
        <f t="shared" si="13"/>
        <v>33608.024691358027</v>
      </c>
      <c r="AM56" s="26">
        <f t="shared" si="23"/>
        <v>75551.5</v>
      </c>
      <c r="AN56" s="165">
        <v>462</v>
      </c>
      <c r="AO56" s="479">
        <v>463</v>
      </c>
    </row>
    <row r="57" spans="1:41" ht="12.75" customHeight="1" x14ac:dyDescent="0.2">
      <c r="A57" s="24">
        <v>1111</v>
      </c>
      <c r="B57" s="24">
        <v>3113</v>
      </c>
      <c r="C57" s="30"/>
      <c r="D57" s="33" t="s">
        <v>579</v>
      </c>
      <c r="E57" s="11"/>
      <c r="F57" s="26"/>
      <c r="G57" s="26"/>
      <c r="H57" s="26"/>
      <c r="I57" s="27"/>
      <c r="J57" s="27"/>
      <c r="K57" s="27"/>
      <c r="L57" s="27"/>
      <c r="M57" s="34">
        <v>10000</v>
      </c>
      <c r="N57" s="26"/>
      <c r="O57" s="26"/>
      <c r="P57" s="26"/>
      <c r="Q57" s="26">
        <f t="shared" si="11"/>
        <v>10000</v>
      </c>
      <c r="R57" s="26">
        <f t="shared" si="5"/>
        <v>0</v>
      </c>
      <c r="S57" s="26">
        <f t="shared" si="6"/>
        <v>10000</v>
      </c>
      <c r="T57" s="26">
        <f t="shared" si="12"/>
        <v>3400</v>
      </c>
      <c r="U57" s="26">
        <f t="shared" si="7"/>
        <v>200</v>
      </c>
      <c r="V57" s="26">
        <f t="shared" si="8"/>
        <v>0</v>
      </c>
      <c r="W57" s="28">
        <f t="shared" si="16"/>
        <v>13600</v>
      </c>
      <c r="X57" s="28"/>
      <c r="Y57" s="27"/>
      <c r="Z57" s="27"/>
      <c r="AA57" s="26"/>
      <c r="AB57" s="26"/>
      <c r="AC57" s="26"/>
      <c r="AD57" s="26"/>
      <c r="AE57" s="26"/>
      <c r="AF57" s="29"/>
      <c r="AG57" s="26"/>
      <c r="AH57" s="26"/>
      <c r="AI57" s="26"/>
      <c r="AJ57" s="26"/>
      <c r="AK57" s="26"/>
      <c r="AL57" s="26"/>
      <c r="AM57" s="26"/>
    </row>
    <row r="58" spans="1:41" ht="12.75" customHeight="1" x14ac:dyDescent="0.2">
      <c r="A58" s="24">
        <v>1111</v>
      </c>
      <c r="B58" s="24">
        <v>3121</v>
      </c>
      <c r="C58" s="35" t="s">
        <v>224</v>
      </c>
      <c r="D58" s="299" t="s">
        <v>225</v>
      </c>
      <c r="E58" s="11" t="s">
        <v>648</v>
      </c>
      <c r="F58" s="26">
        <v>200</v>
      </c>
      <c r="G58" s="26">
        <v>4</v>
      </c>
      <c r="H58" s="26">
        <v>100</v>
      </c>
      <c r="I58" s="27">
        <f t="shared" ref="I58:I63" si="27">H58/G58</f>
        <v>25</v>
      </c>
      <c r="J58" s="27">
        <f t="shared" ref="J58:J63" si="28">ROUND(H58/Y58*AF58,2)</f>
        <v>8.83</v>
      </c>
      <c r="K58" s="27">
        <f t="shared" ref="K58:K72" si="29">ROUND(H58/Z58*AF58,2)</f>
        <v>1.89</v>
      </c>
      <c r="L58" s="27">
        <f>J58+K58</f>
        <v>10.72</v>
      </c>
      <c r="M58" s="26">
        <f t="shared" ref="M58:M63" si="30">ROUND(12*(J58*(AA58+AB58)),0)</f>
        <v>3604123</v>
      </c>
      <c r="N58" s="26">
        <f t="shared" ref="N58:N78" si="31">ROUND(12*(K58*(AC58+AD58)),0)</f>
        <v>446161</v>
      </c>
      <c r="O58" s="26"/>
      <c r="P58" s="26"/>
      <c r="Q58" s="26">
        <f t="shared" si="11"/>
        <v>4050284</v>
      </c>
      <c r="R58" s="26">
        <f t="shared" si="5"/>
        <v>0</v>
      </c>
      <c r="S58" s="26">
        <f t="shared" si="6"/>
        <v>4050284</v>
      </c>
      <c r="T58" s="26">
        <f t="shared" si="12"/>
        <v>1377097</v>
      </c>
      <c r="U58" s="26">
        <f t="shared" si="7"/>
        <v>81006</v>
      </c>
      <c r="V58" s="26">
        <f t="shared" si="8"/>
        <v>60600</v>
      </c>
      <c r="W58" s="28">
        <f t="shared" si="16"/>
        <v>5568987</v>
      </c>
      <c r="X58" s="28"/>
      <c r="Y58" s="27">
        <f>'soust.uk.JMK př.č.2'!$G$141</f>
        <v>11.319942307692308</v>
      </c>
      <c r="Z58" s="27">
        <f>'soust.uk.JMK př.č.2'!$K$141</f>
        <v>52.86</v>
      </c>
      <c r="AA58" s="26">
        <f>'soust.uk.JMK př.č.2'!$M$141</f>
        <v>32054</v>
      </c>
      <c r="AB58" s="26">
        <f>'soust.uk.JMK př.č.2'!$N$141</f>
        <v>1960</v>
      </c>
      <c r="AC58" s="26">
        <f>'soust.uk.JMK př.č.2'!$O$141</f>
        <v>18712</v>
      </c>
      <c r="AD58" s="26">
        <f>'soust.uk.JMK př.č.2'!$P$141</f>
        <v>960</v>
      </c>
      <c r="AE58" s="26">
        <f>'soust.uk.JMK př.č.2'!$L$141</f>
        <v>606</v>
      </c>
      <c r="AF58" s="29">
        <v>1</v>
      </c>
      <c r="AG58" s="26"/>
      <c r="AH58" s="26"/>
      <c r="AI58" s="26"/>
      <c r="AJ58" s="26">
        <f t="shared" ref="AJ58:AK62" si="32">M58/J58/12</f>
        <v>34013.995847489619</v>
      </c>
      <c r="AK58" s="26">
        <f t="shared" si="32"/>
        <v>19672.001763668432</v>
      </c>
      <c r="AL58" s="26">
        <f t="shared" si="13"/>
        <v>31485.416666666668</v>
      </c>
      <c r="AM58" s="26">
        <f t="shared" ref="AM58:AM72" si="33">W58/H58</f>
        <v>55689.87</v>
      </c>
      <c r="AN58" s="165">
        <v>140</v>
      </c>
      <c r="AO58" s="165">
        <v>141</v>
      </c>
    </row>
    <row r="59" spans="1:41" ht="12.75" customHeight="1" x14ac:dyDescent="0.2">
      <c r="A59" s="24">
        <v>1111</v>
      </c>
      <c r="B59" s="24">
        <v>3121</v>
      </c>
      <c r="C59" s="35" t="s">
        <v>233</v>
      </c>
      <c r="D59" s="299" t="s">
        <v>649</v>
      </c>
      <c r="E59" s="11" t="s">
        <v>650</v>
      </c>
      <c r="F59" s="26">
        <v>300</v>
      </c>
      <c r="G59" s="26">
        <v>4</v>
      </c>
      <c r="H59" s="26">
        <v>120</v>
      </c>
      <c r="I59" s="27">
        <f t="shared" si="27"/>
        <v>30</v>
      </c>
      <c r="J59" s="27">
        <f t="shared" si="28"/>
        <v>8.9600000000000009</v>
      </c>
      <c r="K59" s="27">
        <f t="shared" si="29"/>
        <v>2.27</v>
      </c>
      <c r="L59" s="27">
        <f>J59+K59</f>
        <v>11.23</v>
      </c>
      <c r="M59" s="26">
        <f t="shared" si="30"/>
        <v>3657185</v>
      </c>
      <c r="N59" s="26">
        <f t="shared" si="31"/>
        <v>535865</v>
      </c>
      <c r="O59" s="26"/>
      <c r="P59" s="26"/>
      <c r="Q59" s="26">
        <f t="shared" si="11"/>
        <v>4193050</v>
      </c>
      <c r="R59" s="26">
        <f t="shared" si="5"/>
        <v>0</v>
      </c>
      <c r="S59" s="26">
        <f t="shared" si="6"/>
        <v>4193050</v>
      </c>
      <c r="T59" s="26">
        <f t="shared" si="12"/>
        <v>1425637</v>
      </c>
      <c r="U59" s="26">
        <f t="shared" si="7"/>
        <v>83861</v>
      </c>
      <c r="V59" s="26">
        <f t="shared" si="8"/>
        <v>111840</v>
      </c>
      <c r="W59" s="28">
        <f t="shared" si="16"/>
        <v>5814388</v>
      </c>
      <c r="X59" s="28"/>
      <c r="Y59" s="27">
        <f>'soust.uk.JMK př.č.2'!$G$142</f>
        <v>13.393333333333334</v>
      </c>
      <c r="Z59" s="27">
        <f>'soust.uk.JMK př.č.2'!$K$142</f>
        <v>52.86</v>
      </c>
      <c r="AA59" s="26">
        <f>'soust.uk.JMK př.č.2'!$M$142</f>
        <v>32054</v>
      </c>
      <c r="AB59" s="26">
        <f>'soust.uk.JMK př.č.2'!$N$142</f>
        <v>1960</v>
      </c>
      <c r="AC59" s="26">
        <f>'soust.uk.JMK př.č.2'!$O$142</f>
        <v>18712</v>
      </c>
      <c r="AD59" s="26">
        <f>'soust.uk.JMK př.č.2'!$P$142</f>
        <v>960</v>
      </c>
      <c r="AE59" s="26">
        <f>'soust.uk.JMK př.č.2'!$L$142</f>
        <v>932</v>
      </c>
      <c r="AF59" s="29">
        <v>1</v>
      </c>
      <c r="AG59" s="26"/>
      <c r="AH59" s="26"/>
      <c r="AI59" s="26"/>
      <c r="AJ59" s="26">
        <f t="shared" si="32"/>
        <v>34013.997395833328</v>
      </c>
      <c r="AK59" s="26">
        <f t="shared" si="32"/>
        <v>19671.989720998532</v>
      </c>
      <c r="AL59" s="26">
        <f t="shared" si="13"/>
        <v>31114.945087563072</v>
      </c>
      <c r="AM59" s="26">
        <f t="shared" si="33"/>
        <v>48453.23333333333</v>
      </c>
      <c r="AN59" s="165">
        <v>141</v>
      </c>
      <c r="AO59" s="165">
        <v>142</v>
      </c>
    </row>
    <row r="60" spans="1:41" ht="12.75" customHeight="1" x14ac:dyDescent="0.2">
      <c r="A60" s="24">
        <v>1111</v>
      </c>
      <c r="B60" s="24">
        <v>3121</v>
      </c>
      <c r="C60" s="35" t="s">
        <v>233</v>
      </c>
      <c r="D60" s="299" t="s">
        <v>649</v>
      </c>
      <c r="E60" s="11" t="s">
        <v>651</v>
      </c>
      <c r="F60" s="26">
        <v>300</v>
      </c>
      <c r="G60" s="26">
        <v>4</v>
      </c>
      <c r="H60" s="26">
        <v>120</v>
      </c>
      <c r="I60" s="27">
        <f t="shared" si="27"/>
        <v>30</v>
      </c>
      <c r="J60" s="27">
        <f t="shared" si="28"/>
        <v>10.64</v>
      </c>
      <c r="K60" s="27">
        <f t="shared" si="29"/>
        <v>2.27</v>
      </c>
      <c r="L60" s="27">
        <f>J60+K60</f>
        <v>12.91</v>
      </c>
      <c r="M60" s="26">
        <f t="shared" si="30"/>
        <v>4342908</v>
      </c>
      <c r="N60" s="26">
        <f t="shared" si="31"/>
        <v>535865</v>
      </c>
      <c r="O60" s="26"/>
      <c r="P60" s="26"/>
      <c r="Q60" s="26">
        <f>M60+N60</f>
        <v>4878773</v>
      </c>
      <c r="R60" s="26">
        <f>O60+P60</f>
        <v>0</v>
      </c>
      <c r="S60" s="26">
        <f>Q60+R60</f>
        <v>4878773</v>
      </c>
      <c r="T60" s="26">
        <f>ROUND(S60*34%,0)</f>
        <v>1658783</v>
      </c>
      <c r="U60" s="26">
        <f t="shared" si="7"/>
        <v>97575</v>
      </c>
      <c r="V60" s="26">
        <f t="shared" si="8"/>
        <v>72720</v>
      </c>
      <c r="W60" s="28">
        <f>SUM(S60:V60)</f>
        <v>6707851</v>
      </c>
      <c r="X60" s="28"/>
      <c r="Y60" s="27">
        <f>'soust.uk.JMK př.č.2'!$G$143</f>
        <v>11.27744423076923</v>
      </c>
      <c r="Z60" s="27">
        <f>'soust.uk.JMK př.č.2'!$K$143</f>
        <v>52.86</v>
      </c>
      <c r="AA60" s="26">
        <f>'soust.uk.JMK př.č.2'!$M$143</f>
        <v>32054</v>
      </c>
      <c r="AB60" s="26">
        <f>'soust.uk.JMK př.č.2'!$N$143</f>
        <v>1960</v>
      </c>
      <c r="AC60" s="26">
        <f>'soust.uk.JMK př.č.2'!$O$143</f>
        <v>18712</v>
      </c>
      <c r="AD60" s="26">
        <f>'soust.uk.JMK př.č.2'!$P$143</f>
        <v>960</v>
      </c>
      <c r="AE60" s="26">
        <f>'soust.uk.JMK př.č.2'!$L$143</f>
        <v>606</v>
      </c>
      <c r="AF60" s="29">
        <v>1</v>
      </c>
      <c r="AG60" s="26"/>
      <c r="AH60" s="26"/>
      <c r="AI60" s="26"/>
      <c r="AJ60" s="26">
        <f>M60/J60/12</f>
        <v>34014.003759398496</v>
      </c>
      <c r="AK60" s="26">
        <f>N60/K60/12</f>
        <v>19671.989720998532</v>
      </c>
      <c r="AL60" s="26">
        <f>Q60/L60/12</f>
        <v>31492.208882003615</v>
      </c>
      <c r="AM60" s="26">
        <f t="shared" si="33"/>
        <v>55898.758333333331</v>
      </c>
      <c r="AN60" s="165">
        <v>142</v>
      </c>
      <c r="AO60" s="165">
        <v>143</v>
      </c>
    </row>
    <row r="61" spans="1:41" ht="12.75" customHeight="1" x14ac:dyDescent="0.2">
      <c r="A61" s="24">
        <v>1111</v>
      </c>
      <c r="B61" s="24">
        <v>3122</v>
      </c>
      <c r="C61" s="35" t="s">
        <v>151</v>
      </c>
      <c r="D61" s="299" t="s">
        <v>152</v>
      </c>
      <c r="E61" s="8" t="s">
        <v>153</v>
      </c>
      <c r="F61" s="26">
        <v>100</v>
      </c>
      <c r="G61" s="26">
        <v>2</v>
      </c>
      <c r="H61" s="26">
        <v>60</v>
      </c>
      <c r="I61" s="27">
        <f t="shared" si="27"/>
        <v>30</v>
      </c>
      <c r="J61" s="27">
        <f t="shared" si="28"/>
        <v>7.48</v>
      </c>
      <c r="K61" s="27">
        <f t="shared" si="29"/>
        <v>2.11</v>
      </c>
      <c r="L61" s="27">
        <f t="shared" si="2"/>
        <v>9.59</v>
      </c>
      <c r="M61" s="26">
        <f t="shared" si="30"/>
        <v>3082448</v>
      </c>
      <c r="N61" s="26">
        <f t="shared" si="31"/>
        <v>525390</v>
      </c>
      <c r="O61" s="26"/>
      <c r="P61" s="26"/>
      <c r="Q61" s="26">
        <f t="shared" si="11"/>
        <v>3607838</v>
      </c>
      <c r="R61" s="26">
        <f t="shared" si="5"/>
        <v>0</v>
      </c>
      <c r="S61" s="26">
        <f t="shared" si="6"/>
        <v>3607838</v>
      </c>
      <c r="T61" s="26">
        <f t="shared" si="12"/>
        <v>1226665</v>
      </c>
      <c r="U61" s="26">
        <f t="shared" si="7"/>
        <v>72157</v>
      </c>
      <c r="V61" s="26">
        <f t="shared" si="8"/>
        <v>36360</v>
      </c>
      <c r="W61" s="28">
        <f t="shared" si="16"/>
        <v>4943020</v>
      </c>
      <c r="X61" s="28"/>
      <c r="Y61" s="27">
        <f>'soust.uk.JMK př.č.2'!$G$109</f>
        <v>8.0201394736842104</v>
      </c>
      <c r="Z61" s="27">
        <f>'soust.uk.JMK př.č.2'!$K$109</f>
        <v>28.47</v>
      </c>
      <c r="AA61" s="26">
        <f>'soust.uk.JMK př.č.2'!$M$109</f>
        <v>32381</v>
      </c>
      <c r="AB61" s="26">
        <f>'soust.uk.JMK př.č.2'!$N$109</f>
        <v>1960</v>
      </c>
      <c r="AC61" s="26">
        <f>'soust.uk.JMK př.č.2'!$O$109</f>
        <v>19700</v>
      </c>
      <c r="AD61" s="26">
        <f>'soust.uk.JMK př.č.2'!$P$109</f>
        <v>1050</v>
      </c>
      <c r="AE61" s="26">
        <f>'soust.uk.JMK př.č.2'!$L$109</f>
        <v>606</v>
      </c>
      <c r="AF61" s="29">
        <v>1</v>
      </c>
      <c r="AG61" s="26"/>
      <c r="AH61" s="26"/>
      <c r="AI61" s="26"/>
      <c r="AJ61" s="26">
        <f t="shared" si="32"/>
        <v>34340.998217468805</v>
      </c>
      <c r="AK61" s="26">
        <f t="shared" si="32"/>
        <v>20750.000000000004</v>
      </c>
      <c r="AL61" s="26">
        <f t="shared" si="13"/>
        <v>31350.695168578382</v>
      </c>
      <c r="AM61" s="26">
        <f t="shared" si="33"/>
        <v>82383.666666666672</v>
      </c>
      <c r="AN61" s="165">
        <v>109</v>
      </c>
      <c r="AO61" s="165">
        <v>109</v>
      </c>
    </row>
    <row r="62" spans="1:41" ht="12.75" customHeight="1" x14ac:dyDescent="0.2">
      <c r="A62" s="24">
        <v>1111</v>
      </c>
      <c r="B62" s="24">
        <v>3122</v>
      </c>
      <c r="C62" s="35" t="s">
        <v>184</v>
      </c>
      <c r="D62" s="299" t="s">
        <v>185</v>
      </c>
      <c r="E62" s="11" t="s">
        <v>10</v>
      </c>
      <c r="F62" s="26">
        <v>100</v>
      </c>
      <c r="G62" s="26">
        <v>2</v>
      </c>
      <c r="H62" s="26">
        <v>60</v>
      </c>
      <c r="I62" s="27">
        <f t="shared" si="27"/>
        <v>30</v>
      </c>
      <c r="J62" s="27">
        <f t="shared" si="28"/>
        <v>5.43</v>
      </c>
      <c r="K62" s="27">
        <f t="shared" si="29"/>
        <v>1.2</v>
      </c>
      <c r="L62" s="27">
        <f t="shared" si="2"/>
        <v>6.63</v>
      </c>
      <c r="M62" s="26">
        <f t="shared" si="30"/>
        <v>2237660</v>
      </c>
      <c r="N62" s="26">
        <f t="shared" si="31"/>
        <v>298800</v>
      </c>
      <c r="O62" s="26"/>
      <c r="P62" s="26"/>
      <c r="Q62" s="26">
        <f t="shared" si="11"/>
        <v>2536460</v>
      </c>
      <c r="R62" s="26">
        <f t="shared" si="5"/>
        <v>0</v>
      </c>
      <c r="S62" s="26">
        <f t="shared" si="6"/>
        <v>2536460</v>
      </c>
      <c r="T62" s="26">
        <f t="shared" si="12"/>
        <v>862396</v>
      </c>
      <c r="U62" s="26">
        <f t="shared" si="7"/>
        <v>50729</v>
      </c>
      <c r="V62" s="26">
        <f t="shared" si="8"/>
        <v>36360</v>
      </c>
      <c r="W62" s="28">
        <f t="shared" si="16"/>
        <v>3485945</v>
      </c>
      <c r="X62" s="28"/>
      <c r="Y62" s="27">
        <f>'soust.uk.JMK př.č.2'!$G$122</f>
        <v>11.040765217391305</v>
      </c>
      <c r="Z62" s="27">
        <f>'soust.uk.JMK př.č.2'!$K$122</f>
        <v>49.95</v>
      </c>
      <c r="AA62" s="26">
        <f>'soust.uk.JMK př.č.2'!$M$122</f>
        <v>32381</v>
      </c>
      <c r="AB62" s="26">
        <f>'soust.uk.JMK př.č.2'!$N$122</f>
        <v>1960</v>
      </c>
      <c r="AC62" s="26">
        <f>'soust.uk.JMK př.č.2'!$O$122</f>
        <v>19700</v>
      </c>
      <c r="AD62" s="26">
        <f>'soust.uk.JMK př.č.2'!$P$122</f>
        <v>1050</v>
      </c>
      <c r="AE62" s="26">
        <f>'soust.uk.JMK př.č.2'!$L$122</f>
        <v>606</v>
      </c>
      <c r="AF62" s="29">
        <v>1</v>
      </c>
      <c r="AG62" s="26"/>
      <c r="AH62" s="26"/>
      <c r="AI62" s="26"/>
      <c r="AJ62" s="26">
        <f t="shared" si="32"/>
        <v>34341.006752608962</v>
      </c>
      <c r="AK62" s="26">
        <f t="shared" si="32"/>
        <v>20750</v>
      </c>
      <c r="AL62" s="26">
        <f t="shared" si="13"/>
        <v>31881.096028154851</v>
      </c>
      <c r="AM62" s="26">
        <f t="shared" si="33"/>
        <v>58099.083333333336</v>
      </c>
      <c r="AN62" s="165">
        <v>122</v>
      </c>
      <c r="AO62" s="165">
        <v>122</v>
      </c>
    </row>
    <row r="63" spans="1:41" ht="12.75" customHeight="1" x14ac:dyDescent="0.2">
      <c r="A63" s="24">
        <v>1111</v>
      </c>
      <c r="B63" s="24">
        <v>3122</v>
      </c>
      <c r="C63" s="35" t="s">
        <v>98</v>
      </c>
      <c r="D63" s="299" t="s">
        <v>99</v>
      </c>
      <c r="E63" s="11" t="s">
        <v>100</v>
      </c>
      <c r="F63" s="26">
        <v>100</v>
      </c>
      <c r="G63" s="26">
        <v>2</v>
      </c>
      <c r="H63" s="26">
        <v>60</v>
      </c>
      <c r="I63" s="27">
        <f t="shared" si="27"/>
        <v>30</v>
      </c>
      <c r="J63" s="27">
        <f t="shared" si="28"/>
        <v>6.3</v>
      </c>
      <c r="K63" s="27">
        <f t="shared" si="29"/>
        <v>1.45</v>
      </c>
      <c r="L63" s="27">
        <f>J63+K63</f>
        <v>7.75</v>
      </c>
      <c r="M63" s="26">
        <f t="shared" si="30"/>
        <v>2596180</v>
      </c>
      <c r="N63" s="26">
        <f t="shared" si="31"/>
        <v>361050</v>
      </c>
      <c r="O63" s="26"/>
      <c r="P63" s="26"/>
      <c r="Q63" s="26">
        <f>M63+N63</f>
        <v>2957230</v>
      </c>
      <c r="R63" s="26">
        <f>O63+P63</f>
        <v>0</v>
      </c>
      <c r="S63" s="26">
        <f>Q63+R63</f>
        <v>2957230</v>
      </c>
      <c r="T63" s="26">
        <f>ROUND(S63*34%,0)</f>
        <v>1005458</v>
      </c>
      <c r="U63" s="26">
        <f t="shared" si="7"/>
        <v>59145</v>
      </c>
      <c r="V63" s="26">
        <f t="shared" si="8"/>
        <v>36360</v>
      </c>
      <c r="W63" s="28">
        <f>SUM(S63:V63)</f>
        <v>4058193</v>
      </c>
      <c r="X63" s="28"/>
      <c r="Y63" s="27">
        <f>'soust.uk.JMK př.č.2'!$G$85</f>
        <v>9.5199730976172177</v>
      </c>
      <c r="Z63" s="27">
        <f>'soust.uk.JMK př.č.2'!$K$85</f>
        <v>41.4</v>
      </c>
      <c r="AA63" s="26">
        <f>'soust.uk.JMK př.č.2'!$M$85</f>
        <v>32381</v>
      </c>
      <c r="AB63" s="26">
        <f>'soust.uk.JMK př.č.2'!$N$85</f>
        <v>1960</v>
      </c>
      <c r="AC63" s="26">
        <f>'soust.uk.JMK př.č.2'!$O$85</f>
        <v>19700</v>
      </c>
      <c r="AD63" s="26">
        <f>'soust.uk.JMK př.č.2'!$P$85</f>
        <v>1050</v>
      </c>
      <c r="AE63" s="26">
        <f>'soust.uk.JMK př.č.2'!$L$85</f>
        <v>606</v>
      </c>
      <c r="AF63" s="29">
        <v>1</v>
      </c>
      <c r="AG63" s="26"/>
      <c r="AH63" s="26"/>
      <c r="AI63" s="26"/>
      <c r="AJ63" s="26">
        <f>M63/J63/12</f>
        <v>34341.005291005291</v>
      </c>
      <c r="AK63" s="26">
        <f>N63/K63/12</f>
        <v>20750</v>
      </c>
      <c r="AL63" s="26">
        <f>Q63/L63/12</f>
        <v>31798.172043010753</v>
      </c>
      <c r="AM63" s="26">
        <f t="shared" si="33"/>
        <v>67636.55</v>
      </c>
      <c r="AN63" s="165">
        <v>85</v>
      </c>
      <c r="AO63" s="165">
        <v>85</v>
      </c>
    </row>
    <row r="64" spans="1:41" ht="12.75" customHeight="1" x14ac:dyDescent="0.2">
      <c r="A64" s="24">
        <v>1111</v>
      </c>
      <c r="B64" s="24">
        <v>3141</v>
      </c>
      <c r="C64" s="30"/>
      <c r="D64" s="300" t="s">
        <v>81</v>
      </c>
      <c r="E64" s="11"/>
      <c r="F64" s="26">
        <v>100</v>
      </c>
      <c r="G64" s="26"/>
      <c r="H64" s="26">
        <v>18</v>
      </c>
      <c r="I64" s="27"/>
      <c r="J64" s="27"/>
      <c r="K64" s="27">
        <f t="shared" si="29"/>
        <v>0.56999999999999995</v>
      </c>
      <c r="L64" s="27">
        <f t="shared" si="2"/>
        <v>0.56999999999999995</v>
      </c>
      <c r="M64" s="26"/>
      <c r="N64" s="26">
        <f t="shared" si="31"/>
        <v>124296</v>
      </c>
      <c r="O64" s="26"/>
      <c r="P64" s="26"/>
      <c r="Q64" s="26">
        <f t="shared" ref="Q64:Q91" si="34">M64+N64</f>
        <v>124296</v>
      </c>
      <c r="R64" s="26">
        <f t="shared" ref="R64:R99" si="35">O64+P64</f>
        <v>0</v>
      </c>
      <c r="S64" s="26">
        <f t="shared" si="6"/>
        <v>124296</v>
      </c>
      <c r="T64" s="26">
        <f t="shared" ref="T64:T91" si="36">ROUND(S64*34%,0)</f>
        <v>42261</v>
      </c>
      <c r="U64" s="26">
        <f t="shared" si="7"/>
        <v>2486</v>
      </c>
      <c r="V64" s="26">
        <f t="shared" si="8"/>
        <v>1098</v>
      </c>
      <c r="W64" s="28">
        <f t="shared" si="16"/>
        <v>170141</v>
      </c>
      <c r="X64" s="28"/>
      <c r="Y64" s="27"/>
      <c r="Z64" s="307">
        <f>'ŠJ MŠ př.č.2h'!$B$58</f>
        <v>31.77</v>
      </c>
      <c r="AA64" s="26"/>
      <c r="AB64" s="26"/>
      <c r="AC64" s="26">
        <f>'soust.uk.JMK př.č.2'!$O$66</f>
        <v>17702</v>
      </c>
      <c r="AD64" s="26">
        <f>'soust.uk.JMK př.č.2'!$P$66</f>
        <v>470</v>
      </c>
      <c r="AE64" s="26">
        <f>'soust.uk.JMK př.č.2'!$L$66</f>
        <v>61</v>
      </c>
      <c r="AF64" s="29">
        <v>1</v>
      </c>
      <c r="AG64" s="26"/>
      <c r="AH64" s="26"/>
      <c r="AI64" s="26"/>
      <c r="AJ64" s="26"/>
      <c r="AK64" s="26">
        <f t="shared" ref="AK64:AK72" si="37">N64/K64/12</f>
        <v>18171.929824561405</v>
      </c>
      <c r="AL64" s="26">
        <f t="shared" si="13"/>
        <v>18171.929824561405</v>
      </c>
      <c r="AM64" s="26">
        <f t="shared" si="33"/>
        <v>9452.2777777777774</v>
      </c>
      <c r="AN64" s="164" t="s">
        <v>831</v>
      </c>
      <c r="AO64" s="164" t="s">
        <v>831</v>
      </c>
    </row>
    <row r="65" spans="1:41" ht="12.75" customHeight="1" x14ac:dyDescent="0.2">
      <c r="A65" s="24">
        <v>1111</v>
      </c>
      <c r="B65" s="24">
        <v>3141</v>
      </c>
      <c r="C65" s="30"/>
      <c r="D65" s="300" t="s">
        <v>74</v>
      </c>
      <c r="E65" s="11" t="s">
        <v>75</v>
      </c>
      <c r="F65" s="26"/>
      <c r="G65" s="26"/>
      <c r="H65" s="26">
        <v>17</v>
      </c>
      <c r="I65" s="27"/>
      <c r="J65" s="27"/>
      <c r="K65" s="27">
        <f t="shared" si="29"/>
        <v>0.35</v>
      </c>
      <c r="L65" s="27">
        <f t="shared" si="2"/>
        <v>0.35</v>
      </c>
      <c r="M65" s="26"/>
      <c r="N65" s="26">
        <f t="shared" si="31"/>
        <v>76322</v>
      </c>
      <c r="O65" s="26"/>
      <c r="P65" s="26"/>
      <c r="Q65" s="26">
        <f t="shared" si="34"/>
        <v>76322</v>
      </c>
      <c r="R65" s="26">
        <f t="shared" si="35"/>
        <v>0</v>
      </c>
      <c r="S65" s="26">
        <f t="shared" si="6"/>
        <v>76322</v>
      </c>
      <c r="T65" s="26">
        <f t="shared" si="36"/>
        <v>25949</v>
      </c>
      <c r="U65" s="26">
        <f t="shared" si="7"/>
        <v>1526</v>
      </c>
      <c r="V65" s="26">
        <f t="shared" si="8"/>
        <v>680</v>
      </c>
      <c r="W65" s="28">
        <f t="shared" si="16"/>
        <v>104477</v>
      </c>
      <c r="X65" s="28"/>
      <c r="Y65" s="27"/>
      <c r="Z65" s="307">
        <f>'ŠJ MŠ př.č.2h'!$B$58</f>
        <v>31.77</v>
      </c>
      <c r="AA65" s="26"/>
      <c r="AB65" s="26"/>
      <c r="AC65" s="26">
        <f>'soust.uk.JMK př.č.2'!$O$67</f>
        <v>17702</v>
      </c>
      <c r="AD65" s="26">
        <f>'soust.uk.JMK př.č.2'!$P$67</f>
        <v>470</v>
      </c>
      <c r="AE65" s="306">
        <f>'soust.uk.JMK př.č.2'!$L$67</f>
        <v>40</v>
      </c>
      <c r="AF65" s="31">
        <v>0.65</v>
      </c>
      <c r="AG65" s="26"/>
      <c r="AH65" s="26"/>
      <c r="AI65" s="26"/>
      <c r="AJ65" s="26"/>
      <c r="AK65" s="26">
        <f t="shared" si="37"/>
        <v>18171.904761904763</v>
      </c>
      <c r="AL65" s="26">
        <f t="shared" si="13"/>
        <v>18171.904761904763</v>
      </c>
      <c r="AM65" s="26">
        <f t="shared" si="33"/>
        <v>6145.7058823529414</v>
      </c>
      <c r="AN65" s="164" t="s">
        <v>832</v>
      </c>
      <c r="AO65" s="164" t="s">
        <v>832</v>
      </c>
    </row>
    <row r="66" spans="1:41" ht="12.75" customHeight="1" x14ac:dyDescent="0.2">
      <c r="A66" s="24">
        <v>1111</v>
      </c>
      <c r="B66" s="24">
        <v>3141</v>
      </c>
      <c r="C66" s="30"/>
      <c r="D66" s="300" t="s">
        <v>76</v>
      </c>
      <c r="E66" s="11" t="s">
        <v>77</v>
      </c>
      <c r="F66" s="26"/>
      <c r="G66" s="26"/>
      <c r="H66" s="26">
        <v>17</v>
      </c>
      <c r="I66" s="27"/>
      <c r="J66" s="27"/>
      <c r="K66" s="27">
        <f t="shared" si="29"/>
        <v>0.22</v>
      </c>
      <c r="L66" s="27">
        <f t="shared" si="2"/>
        <v>0.22</v>
      </c>
      <c r="M66" s="26"/>
      <c r="N66" s="26">
        <f t="shared" si="31"/>
        <v>47974</v>
      </c>
      <c r="O66" s="26"/>
      <c r="P66" s="26"/>
      <c r="Q66" s="26">
        <f t="shared" si="34"/>
        <v>47974</v>
      </c>
      <c r="R66" s="26">
        <f t="shared" si="35"/>
        <v>0</v>
      </c>
      <c r="S66" s="26">
        <f t="shared" si="6"/>
        <v>47974</v>
      </c>
      <c r="T66" s="26">
        <f t="shared" si="36"/>
        <v>16311</v>
      </c>
      <c r="U66" s="26">
        <f t="shared" si="7"/>
        <v>959</v>
      </c>
      <c r="V66" s="26">
        <f t="shared" si="8"/>
        <v>357</v>
      </c>
      <c r="W66" s="28">
        <f t="shared" si="16"/>
        <v>65601</v>
      </c>
      <c r="X66" s="28"/>
      <c r="Y66" s="27"/>
      <c r="Z66" s="307">
        <f>'ŠJ MŠ př.č.2h'!$B$28</f>
        <v>26.66</v>
      </c>
      <c r="AA66" s="26"/>
      <c r="AB66" s="26"/>
      <c r="AC66" s="26">
        <f>'soust.uk.JMK př.č.2'!$O$68</f>
        <v>17702</v>
      </c>
      <c r="AD66" s="26">
        <f>'soust.uk.JMK př.č.2'!$P$68</f>
        <v>470</v>
      </c>
      <c r="AE66" s="306">
        <f>'soust.uk.JMK př.č.2'!$L$68</f>
        <v>21</v>
      </c>
      <c r="AF66" s="31">
        <v>0.35</v>
      </c>
      <c r="AG66" s="26"/>
      <c r="AH66" s="26"/>
      <c r="AI66" s="26"/>
      <c r="AJ66" s="26"/>
      <c r="AK66" s="26">
        <f t="shared" si="37"/>
        <v>18171.969696969696</v>
      </c>
      <c r="AL66" s="26">
        <f t="shared" si="13"/>
        <v>18171.969696969696</v>
      </c>
      <c r="AM66" s="26">
        <f t="shared" si="33"/>
        <v>3858.8823529411766</v>
      </c>
      <c r="AN66" s="164" t="s">
        <v>833</v>
      </c>
      <c r="AO66" s="164" t="s">
        <v>833</v>
      </c>
    </row>
    <row r="67" spans="1:41" ht="12.75" customHeight="1" x14ac:dyDescent="0.2">
      <c r="A67" s="24">
        <v>1111</v>
      </c>
      <c r="B67" s="24">
        <v>3141</v>
      </c>
      <c r="C67" s="30"/>
      <c r="D67" s="300" t="s">
        <v>78</v>
      </c>
      <c r="E67" s="11"/>
      <c r="F67" s="26">
        <v>100</v>
      </c>
      <c r="G67" s="26"/>
      <c r="H67" s="26">
        <v>12</v>
      </c>
      <c r="I67" s="27"/>
      <c r="J67" s="27"/>
      <c r="K67" s="27">
        <f t="shared" si="29"/>
        <v>0.28999999999999998</v>
      </c>
      <c r="L67" s="27">
        <f t="shared" si="2"/>
        <v>0.28999999999999998</v>
      </c>
      <c r="M67" s="26"/>
      <c r="N67" s="26">
        <f t="shared" si="31"/>
        <v>63239</v>
      </c>
      <c r="O67" s="26"/>
      <c r="P67" s="26"/>
      <c r="Q67" s="26">
        <f t="shared" si="34"/>
        <v>63239</v>
      </c>
      <c r="R67" s="26">
        <f t="shared" si="35"/>
        <v>0</v>
      </c>
      <c r="S67" s="26">
        <f t="shared" si="6"/>
        <v>63239</v>
      </c>
      <c r="T67" s="26">
        <f t="shared" si="36"/>
        <v>21501</v>
      </c>
      <c r="U67" s="26">
        <f t="shared" si="7"/>
        <v>1265</v>
      </c>
      <c r="V67" s="26">
        <f t="shared" si="8"/>
        <v>444</v>
      </c>
      <c r="W67" s="28">
        <f t="shared" si="16"/>
        <v>86449</v>
      </c>
      <c r="X67" s="28"/>
      <c r="Y67" s="27"/>
      <c r="Z67" s="307">
        <f>'ŠJ MŠ-o př.č.2i'!$B$58</f>
        <v>41.3</v>
      </c>
      <c r="AA67" s="26"/>
      <c r="AB67" s="26"/>
      <c r="AC67" s="26">
        <f>'soust.uk.JMK př.č.2'!$O$69</f>
        <v>17702</v>
      </c>
      <c r="AD67" s="26">
        <f>'soust.uk.JMK př.č.2'!$P$69</f>
        <v>470</v>
      </c>
      <c r="AE67" s="26">
        <f>'soust.uk.JMK př.č.2'!$L$69</f>
        <v>37</v>
      </c>
      <c r="AF67" s="29">
        <v>1</v>
      </c>
      <c r="AG67" s="26"/>
      <c r="AH67" s="26"/>
      <c r="AI67" s="26"/>
      <c r="AJ67" s="26"/>
      <c r="AK67" s="26">
        <f t="shared" si="37"/>
        <v>18172.126436781611</v>
      </c>
      <c r="AL67" s="26">
        <f t="shared" si="13"/>
        <v>18172.126436781611</v>
      </c>
      <c r="AM67" s="26">
        <f t="shared" si="33"/>
        <v>7204.083333333333</v>
      </c>
      <c r="AN67" s="164" t="s">
        <v>734</v>
      </c>
      <c r="AO67" s="164" t="s">
        <v>734</v>
      </c>
    </row>
    <row r="68" spans="1:41" ht="12.75" customHeight="1" x14ac:dyDescent="0.2">
      <c r="A68" s="24">
        <v>1111</v>
      </c>
      <c r="B68" s="24">
        <v>3141</v>
      </c>
      <c r="C68" s="30"/>
      <c r="D68" s="300" t="s">
        <v>79</v>
      </c>
      <c r="E68" s="11" t="s">
        <v>75</v>
      </c>
      <c r="F68" s="26"/>
      <c r="G68" s="26">
        <f>SUM(H64+H65+H67+H68)</f>
        <v>58</v>
      </c>
      <c r="H68" s="26">
        <v>11</v>
      </c>
      <c r="I68" s="27"/>
      <c r="J68" s="27"/>
      <c r="K68" s="27">
        <f t="shared" si="29"/>
        <v>0.17</v>
      </c>
      <c r="L68" s="27">
        <f t="shared" si="2"/>
        <v>0.17</v>
      </c>
      <c r="M68" s="26"/>
      <c r="N68" s="26">
        <f t="shared" si="31"/>
        <v>37071</v>
      </c>
      <c r="O68" s="26"/>
      <c r="P68" s="26"/>
      <c r="Q68" s="26">
        <f t="shared" si="34"/>
        <v>37071</v>
      </c>
      <c r="R68" s="26">
        <f t="shared" si="35"/>
        <v>0</v>
      </c>
      <c r="S68" s="26">
        <f t="shared" si="6"/>
        <v>37071</v>
      </c>
      <c r="T68" s="26">
        <f t="shared" si="36"/>
        <v>12604</v>
      </c>
      <c r="U68" s="26">
        <f t="shared" si="7"/>
        <v>741</v>
      </c>
      <c r="V68" s="26">
        <f t="shared" si="8"/>
        <v>264</v>
      </c>
      <c r="W68" s="28">
        <f t="shared" si="16"/>
        <v>50680</v>
      </c>
      <c r="X68" s="28"/>
      <c r="Y68" s="27"/>
      <c r="Z68" s="307">
        <f>'ŠJ MŠ-o př.č.2i'!$B$58</f>
        <v>41.3</v>
      </c>
      <c r="AA68" s="26"/>
      <c r="AB68" s="26"/>
      <c r="AC68" s="26">
        <f>'soust.uk.JMK př.č.2'!$O$70</f>
        <v>17702</v>
      </c>
      <c r="AD68" s="26">
        <f>'soust.uk.JMK př.č.2'!$P$70</f>
        <v>470</v>
      </c>
      <c r="AE68" s="306">
        <f>'soust.uk.JMK př.č.2'!$L$70</f>
        <v>24</v>
      </c>
      <c r="AF68" s="31">
        <v>0.65</v>
      </c>
      <c r="AG68" s="26"/>
      <c r="AH68" s="26"/>
      <c r="AI68" s="26"/>
      <c r="AJ68" s="26"/>
      <c r="AK68" s="26">
        <f t="shared" si="37"/>
        <v>18172.058823529409</v>
      </c>
      <c r="AL68" s="26">
        <f t="shared" si="13"/>
        <v>18172.058823529409</v>
      </c>
      <c r="AM68" s="26">
        <f t="shared" si="33"/>
        <v>4607.272727272727</v>
      </c>
      <c r="AN68" s="164" t="s">
        <v>735</v>
      </c>
      <c r="AO68" s="164" t="s">
        <v>735</v>
      </c>
    </row>
    <row r="69" spans="1:41" ht="12.75" customHeight="1" x14ac:dyDescent="0.2">
      <c r="A69" s="24">
        <v>1111</v>
      </c>
      <c r="B69" s="24">
        <v>3141</v>
      </c>
      <c r="C69" s="30"/>
      <c r="D69" s="300" t="s">
        <v>80</v>
      </c>
      <c r="E69" s="11" t="s">
        <v>77</v>
      </c>
      <c r="F69" s="26"/>
      <c r="G69" s="26"/>
      <c r="H69" s="26">
        <v>11</v>
      </c>
      <c r="I69" s="27"/>
      <c r="J69" s="27"/>
      <c r="K69" s="27">
        <f t="shared" si="29"/>
        <v>0.11</v>
      </c>
      <c r="L69" s="27">
        <f t="shared" si="2"/>
        <v>0.11</v>
      </c>
      <c r="M69" s="26"/>
      <c r="N69" s="26">
        <f t="shared" si="31"/>
        <v>23987</v>
      </c>
      <c r="O69" s="26"/>
      <c r="P69" s="26"/>
      <c r="Q69" s="26">
        <f t="shared" si="34"/>
        <v>23987</v>
      </c>
      <c r="R69" s="26">
        <f t="shared" si="35"/>
        <v>0</v>
      </c>
      <c r="S69" s="26">
        <f t="shared" si="6"/>
        <v>23987</v>
      </c>
      <c r="T69" s="26">
        <f t="shared" si="36"/>
        <v>8156</v>
      </c>
      <c r="U69" s="26">
        <f t="shared" si="7"/>
        <v>480</v>
      </c>
      <c r="V69" s="26">
        <f t="shared" si="8"/>
        <v>143</v>
      </c>
      <c r="W69" s="28">
        <f t="shared" ref="W69:W91" si="38">SUM(S69:V69)</f>
        <v>32766</v>
      </c>
      <c r="X69" s="28"/>
      <c r="Y69" s="27"/>
      <c r="Z69" s="307">
        <f>'ŠJ MŠ-o př.č.2i'!$B$28</f>
        <v>34.659999999999997</v>
      </c>
      <c r="AA69" s="26"/>
      <c r="AB69" s="26"/>
      <c r="AC69" s="26">
        <f>'soust.uk.JMK př.č.2'!$O$71</f>
        <v>17702</v>
      </c>
      <c r="AD69" s="26">
        <f>'soust.uk.JMK př.č.2'!$P$71</f>
        <v>470</v>
      </c>
      <c r="AE69" s="306">
        <f>'soust.uk.JMK př.č.2'!$L$71</f>
        <v>13</v>
      </c>
      <c r="AF69" s="31">
        <v>0.35</v>
      </c>
      <c r="AG69" s="26"/>
      <c r="AH69" s="26"/>
      <c r="AI69" s="26"/>
      <c r="AJ69" s="26"/>
      <c r="AK69" s="26">
        <f t="shared" si="37"/>
        <v>18171.969696969696</v>
      </c>
      <c r="AL69" s="26">
        <f t="shared" si="13"/>
        <v>18171.969696969696</v>
      </c>
      <c r="AM69" s="26">
        <f t="shared" si="33"/>
        <v>2978.7272727272725</v>
      </c>
      <c r="AN69" s="164" t="s">
        <v>736</v>
      </c>
      <c r="AO69" s="164" t="s">
        <v>736</v>
      </c>
    </row>
    <row r="70" spans="1:41" ht="12.75" customHeight="1" x14ac:dyDescent="0.2">
      <c r="A70" s="24">
        <v>1111</v>
      </c>
      <c r="B70" s="24">
        <v>3141</v>
      </c>
      <c r="C70" s="30"/>
      <c r="D70" s="300" t="s">
        <v>82</v>
      </c>
      <c r="E70" s="11"/>
      <c r="F70" s="26">
        <v>300</v>
      </c>
      <c r="G70" s="26"/>
      <c r="H70" s="26">
        <v>50</v>
      </c>
      <c r="I70" s="27"/>
      <c r="J70" s="27"/>
      <c r="K70" s="27">
        <f t="shared" si="29"/>
        <v>0.97</v>
      </c>
      <c r="L70" s="27">
        <f t="shared" si="2"/>
        <v>0.97</v>
      </c>
      <c r="M70" s="26"/>
      <c r="N70" s="26">
        <f t="shared" si="31"/>
        <v>211522</v>
      </c>
      <c r="O70" s="26"/>
      <c r="P70" s="26"/>
      <c r="Q70" s="26">
        <f t="shared" si="34"/>
        <v>211522</v>
      </c>
      <c r="R70" s="26">
        <f t="shared" si="35"/>
        <v>0</v>
      </c>
      <c r="S70" s="26">
        <f t="shared" si="6"/>
        <v>211522</v>
      </c>
      <c r="T70" s="26">
        <f t="shared" si="36"/>
        <v>71917</v>
      </c>
      <c r="U70" s="26">
        <f t="shared" si="7"/>
        <v>4230</v>
      </c>
      <c r="V70" s="26">
        <f t="shared" si="8"/>
        <v>2400</v>
      </c>
      <c r="W70" s="28">
        <f t="shared" si="38"/>
        <v>290069</v>
      </c>
      <c r="X70" s="28"/>
      <c r="Y70" s="27"/>
      <c r="Z70" s="307">
        <f>'ŠJ ZŠ př.č.2j'!$B$99</f>
        <v>51.31</v>
      </c>
      <c r="AA70" s="26"/>
      <c r="AB70" s="26"/>
      <c r="AC70" s="26">
        <f>'soust.uk.JMK př.č.2'!$O$72</f>
        <v>17702</v>
      </c>
      <c r="AD70" s="26">
        <f>'soust.uk.JMK př.č.2'!$P$72</f>
        <v>470</v>
      </c>
      <c r="AE70" s="26">
        <f>'soust.uk.JMK př.č.2'!$L$72</f>
        <v>48</v>
      </c>
      <c r="AF70" s="29">
        <v>1</v>
      </c>
      <c r="AG70" s="26"/>
      <c r="AH70" s="26"/>
      <c r="AI70" s="26"/>
      <c r="AJ70" s="26"/>
      <c r="AK70" s="26">
        <f t="shared" si="37"/>
        <v>18171.993127147765</v>
      </c>
      <c r="AL70" s="26">
        <f t="shared" si="13"/>
        <v>18171.993127147765</v>
      </c>
      <c r="AM70" s="26">
        <f t="shared" si="33"/>
        <v>5801.38</v>
      </c>
      <c r="AN70" s="165">
        <v>72</v>
      </c>
      <c r="AO70" s="165">
        <v>72</v>
      </c>
    </row>
    <row r="71" spans="1:41" ht="12.75" customHeight="1" x14ac:dyDescent="0.2">
      <c r="A71" s="24">
        <v>1111</v>
      </c>
      <c r="B71" s="24">
        <v>3141</v>
      </c>
      <c r="C71" s="30"/>
      <c r="D71" s="300" t="s">
        <v>83</v>
      </c>
      <c r="E71" s="11" t="s">
        <v>70</v>
      </c>
      <c r="F71" s="26"/>
      <c r="G71" s="26"/>
      <c r="H71" s="26">
        <v>49</v>
      </c>
      <c r="I71" s="27"/>
      <c r="J71" s="27"/>
      <c r="K71" s="27">
        <f t="shared" si="29"/>
        <v>0.67</v>
      </c>
      <c r="L71" s="27">
        <f t="shared" ref="L71:L91" si="39">J71+K71</f>
        <v>0.67</v>
      </c>
      <c r="M71" s="26"/>
      <c r="N71" s="26">
        <f t="shared" si="31"/>
        <v>146103</v>
      </c>
      <c r="O71" s="26"/>
      <c r="P71" s="26"/>
      <c r="Q71" s="26">
        <f t="shared" si="34"/>
        <v>146103</v>
      </c>
      <c r="R71" s="26">
        <f t="shared" si="35"/>
        <v>0</v>
      </c>
      <c r="S71" s="26">
        <f t="shared" ref="S71:S91" si="40">Q71+R71</f>
        <v>146103</v>
      </c>
      <c r="T71" s="26">
        <f t="shared" si="36"/>
        <v>49675</v>
      </c>
      <c r="U71" s="26">
        <f t="shared" ref="U71:U91" si="41">ROUND(Q71*2%,0)</f>
        <v>2922</v>
      </c>
      <c r="V71" s="26">
        <f t="shared" ref="V71:V72" si="42">ROUND(H71*AE71,0)</f>
        <v>1666</v>
      </c>
      <c r="W71" s="28">
        <f t="shared" si="38"/>
        <v>200366</v>
      </c>
      <c r="X71" s="28"/>
      <c r="Y71" s="27"/>
      <c r="Z71" s="307">
        <f>'ŠJ ZŠ př.č.2j'!$B$99</f>
        <v>51.31</v>
      </c>
      <c r="AA71" s="26"/>
      <c r="AB71" s="26"/>
      <c r="AC71" s="26">
        <f>'soust.uk.JMK př.č.2'!$O$73</f>
        <v>17702</v>
      </c>
      <c r="AD71" s="26">
        <f>'soust.uk.JMK př.č.2'!$P$73</f>
        <v>470</v>
      </c>
      <c r="AE71" s="306">
        <f>'soust.uk.JMK př.č.2'!$L$73</f>
        <v>34</v>
      </c>
      <c r="AF71" s="31">
        <v>0.7</v>
      </c>
      <c r="AG71" s="26"/>
      <c r="AH71" s="26"/>
      <c r="AI71" s="26"/>
      <c r="AJ71" s="26"/>
      <c r="AK71" s="26">
        <f t="shared" si="37"/>
        <v>18172.014925373132</v>
      </c>
      <c r="AL71" s="26">
        <f t="shared" si="13"/>
        <v>18172.014925373132</v>
      </c>
      <c r="AM71" s="26">
        <f t="shared" si="33"/>
        <v>4089.1020408163267</v>
      </c>
      <c r="AN71" s="165">
        <v>73</v>
      </c>
      <c r="AO71" s="165">
        <v>73</v>
      </c>
    </row>
    <row r="72" spans="1:41" ht="12.75" customHeight="1" x14ac:dyDescent="0.2">
      <c r="A72" s="24">
        <v>1111</v>
      </c>
      <c r="B72" s="24">
        <v>3141</v>
      </c>
      <c r="C72" s="30"/>
      <c r="D72" s="300" t="s">
        <v>84</v>
      </c>
      <c r="E72" s="11" t="s">
        <v>72</v>
      </c>
      <c r="F72" s="26"/>
      <c r="G72" s="26"/>
      <c r="H72" s="26">
        <v>49</v>
      </c>
      <c r="I72" s="27"/>
      <c r="J72" s="27"/>
      <c r="K72" s="27">
        <f t="shared" si="29"/>
        <v>0.34</v>
      </c>
      <c r="L72" s="27">
        <f t="shared" si="39"/>
        <v>0.34</v>
      </c>
      <c r="M72" s="26"/>
      <c r="N72" s="26">
        <f t="shared" si="31"/>
        <v>74142</v>
      </c>
      <c r="O72" s="26"/>
      <c r="P72" s="26"/>
      <c r="Q72" s="26">
        <f t="shared" si="34"/>
        <v>74142</v>
      </c>
      <c r="R72" s="26">
        <f t="shared" si="35"/>
        <v>0</v>
      </c>
      <c r="S72" s="26">
        <f t="shared" si="40"/>
        <v>74142</v>
      </c>
      <c r="T72" s="26">
        <f t="shared" si="36"/>
        <v>25208</v>
      </c>
      <c r="U72" s="26">
        <f t="shared" si="41"/>
        <v>1483</v>
      </c>
      <c r="V72" s="26">
        <f t="shared" si="42"/>
        <v>686</v>
      </c>
      <c r="W72" s="28">
        <f t="shared" si="38"/>
        <v>101519</v>
      </c>
      <c r="X72" s="28"/>
      <c r="Y72" s="27"/>
      <c r="Z72" s="307">
        <f>'ŠJ ZŠ př.č.2j'!$B$49</f>
        <v>43.36</v>
      </c>
      <c r="AA72" s="26"/>
      <c r="AB72" s="26"/>
      <c r="AC72" s="26">
        <f>'soust.uk.JMK př.č.2'!$O$74</f>
        <v>17702</v>
      </c>
      <c r="AD72" s="26">
        <f>'soust.uk.JMK př.č.2'!$P$74</f>
        <v>470</v>
      </c>
      <c r="AE72" s="306">
        <f>'soust.uk.JMK př.č.2'!$L$74</f>
        <v>14</v>
      </c>
      <c r="AF72" s="31">
        <v>0.3</v>
      </c>
      <c r="AG72" s="26"/>
      <c r="AH72" s="26"/>
      <c r="AI72" s="26"/>
      <c r="AJ72" s="26"/>
      <c r="AK72" s="26">
        <f t="shared" si="37"/>
        <v>18172.058823529409</v>
      </c>
      <c r="AL72" s="26">
        <f t="shared" ref="AL72:AL111" si="43">Q72/L72/12</f>
        <v>18172.058823529409</v>
      </c>
      <c r="AM72" s="26">
        <f t="shared" si="33"/>
        <v>2071.8163265306121</v>
      </c>
      <c r="AN72" s="164" t="s">
        <v>732</v>
      </c>
      <c r="AO72" s="164" t="s">
        <v>732</v>
      </c>
    </row>
    <row r="73" spans="1:41" ht="12.75" customHeight="1" x14ac:dyDescent="0.2">
      <c r="A73" s="24">
        <v>1111</v>
      </c>
      <c r="B73" s="24">
        <v>3141</v>
      </c>
      <c r="C73" s="30"/>
      <c r="D73" s="300" t="s">
        <v>85</v>
      </c>
      <c r="E73" s="11"/>
      <c r="F73" s="26">
        <v>500</v>
      </c>
      <c r="G73" s="36">
        <f t="shared" ref="G73:G78" si="44">ROUND(I73/H73,2)</f>
        <v>0.75</v>
      </c>
      <c r="H73" s="37">
        <v>200</v>
      </c>
      <c r="I73" s="38">
        <v>150</v>
      </c>
      <c r="J73" s="39"/>
      <c r="K73" s="40">
        <f t="shared" ref="K73:K78" si="45">ROUND(G73*H73/Z73*AF73,2)</f>
        <v>2.57</v>
      </c>
      <c r="L73" s="27">
        <f t="shared" si="39"/>
        <v>2.57</v>
      </c>
      <c r="M73" s="26"/>
      <c r="N73" s="26">
        <f t="shared" si="31"/>
        <v>560424</v>
      </c>
      <c r="O73" s="26"/>
      <c r="P73" s="26"/>
      <c r="Q73" s="26">
        <f t="shared" si="34"/>
        <v>560424</v>
      </c>
      <c r="R73" s="26">
        <f t="shared" si="35"/>
        <v>0</v>
      </c>
      <c r="S73" s="26">
        <f t="shared" si="40"/>
        <v>560424</v>
      </c>
      <c r="T73" s="26">
        <f t="shared" si="36"/>
        <v>190544</v>
      </c>
      <c r="U73" s="26">
        <f t="shared" si="41"/>
        <v>11208</v>
      </c>
      <c r="V73" s="26">
        <f t="shared" ref="V73:V78" si="46">ROUND(H73*G73*AE73,0)</f>
        <v>10800</v>
      </c>
      <c r="W73" s="28">
        <f t="shared" si="38"/>
        <v>772976</v>
      </c>
      <c r="X73" s="28"/>
      <c r="Y73" s="27"/>
      <c r="Z73" s="307">
        <f>'ŠJ SŠ př.č.2k'!$B$300</f>
        <v>58.31</v>
      </c>
      <c r="AA73" s="26"/>
      <c r="AB73" s="26"/>
      <c r="AC73" s="26">
        <f>'soust.uk.JMK př.č.2'!$O$75</f>
        <v>17702</v>
      </c>
      <c r="AD73" s="26">
        <f>'soust.uk.JMK př.č.2'!$P$75</f>
        <v>470</v>
      </c>
      <c r="AE73" s="26">
        <f>'soust.uk.JMK př.č.2'!$L$75</f>
        <v>72</v>
      </c>
      <c r="AF73" s="29">
        <v>1</v>
      </c>
      <c r="AG73" s="26"/>
      <c r="AH73" s="26"/>
      <c r="AI73" s="26"/>
      <c r="AJ73" s="26"/>
      <c r="AK73" s="26">
        <v>13499.006908462869</v>
      </c>
      <c r="AL73" s="26">
        <v>13499.006908462869</v>
      </c>
      <c r="AM73" s="26">
        <v>4310.835</v>
      </c>
      <c r="AN73" s="164" t="s">
        <v>733</v>
      </c>
      <c r="AO73" s="164" t="s">
        <v>733</v>
      </c>
    </row>
    <row r="74" spans="1:41" ht="12.75" customHeight="1" x14ac:dyDescent="0.2">
      <c r="A74" s="24">
        <v>1111</v>
      </c>
      <c r="B74" s="24">
        <v>3141</v>
      </c>
      <c r="C74" s="30"/>
      <c r="D74" s="300" t="s">
        <v>86</v>
      </c>
      <c r="E74" s="11" t="s">
        <v>70</v>
      </c>
      <c r="F74" s="26"/>
      <c r="G74" s="36">
        <f t="shared" si="44"/>
        <v>0.8</v>
      </c>
      <c r="H74" s="37">
        <v>100</v>
      </c>
      <c r="I74" s="38">
        <v>80</v>
      </c>
      <c r="J74" s="41"/>
      <c r="K74" s="40">
        <f t="shared" si="45"/>
        <v>0.96</v>
      </c>
      <c r="L74" s="27">
        <f t="shared" si="39"/>
        <v>0.96</v>
      </c>
      <c r="M74" s="26"/>
      <c r="N74" s="26">
        <f t="shared" si="31"/>
        <v>209341</v>
      </c>
      <c r="O74" s="26"/>
      <c r="P74" s="26"/>
      <c r="Q74" s="26">
        <f t="shared" si="34"/>
        <v>209341</v>
      </c>
      <c r="R74" s="26">
        <f t="shared" si="35"/>
        <v>0</v>
      </c>
      <c r="S74" s="26">
        <f t="shared" si="40"/>
        <v>209341</v>
      </c>
      <c r="T74" s="26">
        <f t="shared" si="36"/>
        <v>71176</v>
      </c>
      <c r="U74" s="26">
        <f t="shared" si="41"/>
        <v>4187</v>
      </c>
      <c r="V74" s="26">
        <f t="shared" si="46"/>
        <v>4000</v>
      </c>
      <c r="W74" s="28">
        <f t="shared" si="38"/>
        <v>288704</v>
      </c>
      <c r="X74" s="28"/>
      <c r="Y74" s="27"/>
      <c r="Z74" s="307">
        <f>'ŠJ SŠ př.č.2k'!$B$300</f>
        <v>58.31</v>
      </c>
      <c r="AA74" s="26"/>
      <c r="AB74" s="26"/>
      <c r="AC74" s="26">
        <f>'soust.uk.JMK př.č.2'!$O$76</f>
        <v>17702</v>
      </c>
      <c r="AD74" s="26">
        <f>'soust.uk.JMK př.č.2'!$P$76</f>
        <v>470</v>
      </c>
      <c r="AE74" s="306">
        <f>'soust.uk.JMK př.č.2'!$L$76</f>
        <v>50</v>
      </c>
      <c r="AF74" s="31">
        <v>0.7</v>
      </c>
      <c r="AG74" s="26"/>
      <c r="AH74" s="26"/>
      <c r="AI74" s="26"/>
      <c r="AJ74" s="26"/>
      <c r="AK74" s="26">
        <v>13499.025974025973</v>
      </c>
      <c r="AL74" s="26">
        <v>13499.025974025973</v>
      </c>
      <c r="AM74" s="26">
        <v>3435.03</v>
      </c>
      <c r="AN74" s="165">
        <v>76</v>
      </c>
      <c r="AO74" s="165">
        <v>76</v>
      </c>
    </row>
    <row r="75" spans="1:41" ht="12.75" customHeight="1" x14ac:dyDescent="0.2">
      <c r="A75" s="24">
        <v>1111</v>
      </c>
      <c r="B75" s="24">
        <v>3141</v>
      </c>
      <c r="C75" s="30"/>
      <c r="D75" s="300" t="s">
        <v>87</v>
      </c>
      <c r="E75" s="11" t="s">
        <v>72</v>
      </c>
      <c r="F75" s="26"/>
      <c r="G75" s="36">
        <f t="shared" si="44"/>
        <v>0.8</v>
      </c>
      <c r="H75" s="37">
        <v>100</v>
      </c>
      <c r="I75" s="38">
        <v>80</v>
      </c>
      <c r="J75" s="41"/>
      <c r="K75" s="40">
        <f t="shared" si="45"/>
        <v>0.52</v>
      </c>
      <c r="L75" s="27">
        <f t="shared" si="39"/>
        <v>0.52</v>
      </c>
      <c r="M75" s="26"/>
      <c r="N75" s="26">
        <f t="shared" si="31"/>
        <v>113393</v>
      </c>
      <c r="O75" s="26"/>
      <c r="P75" s="26"/>
      <c r="Q75" s="26">
        <f t="shared" si="34"/>
        <v>113393</v>
      </c>
      <c r="R75" s="26">
        <f t="shared" si="35"/>
        <v>0</v>
      </c>
      <c r="S75" s="26">
        <f t="shared" si="40"/>
        <v>113393</v>
      </c>
      <c r="T75" s="26">
        <f t="shared" si="36"/>
        <v>38554</v>
      </c>
      <c r="U75" s="26">
        <f t="shared" si="41"/>
        <v>2268</v>
      </c>
      <c r="V75" s="26">
        <f t="shared" si="46"/>
        <v>1760</v>
      </c>
      <c r="W75" s="28">
        <f t="shared" si="38"/>
        <v>155975</v>
      </c>
      <c r="X75" s="28"/>
      <c r="Y75" s="27"/>
      <c r="Z75" s="307">
        <f>'ŠJ SŠ př.č.2k'!$B$100</f>
        <v>46.28</v>
      </c>
      <c r="AA75" s="26"/>
      <c r="AB75" s="26"/>
      <c r="AC75" s="26">
        <f>'soust.uk.JMK př.č.2'!$O$77</f>
        <v>17702</v>
      </c>
      <c r="AD75" s="26">
        <f>'soust.uk.JMK př.č.2'!$P$77</f>
        <v>470</v>
      </c>
      <c r="AE75" s="306">
        <f>'soust.uk.JMK př.č.2'!$L$77</f>
        <v>22</v>
      </c>
      <c r="AF75" s="31">
        <v>0.3</v>
      </c>
      <c r="AG75" s="26"/>
      <c r="AH75" s="26"/>
      <c r="AI75" s="26"/>
      <c r="AJ75" s="26"/>
      <c r="AK75" s="26">
        <v>13498.989898989899</v>
      </c>
      <c r="AL75" s="26">
        <v>13498.989898989899</v>
      </c>
      <c r="AM75" s="26">
        <v>1472.44</v>
      </c>
      <c r="AN75" s="165">
        <v>77</v>
      </c>
      <c r="AO75" s="165">
        <v>77</v>
      </c>
    </row>
    <row r="76" spans="1:41" ht="12.75" customHeight="1" x14ac:dyDescent="0.2">
      <c r="A76" s="24">
        <v>1111</v>
      </c>
      <c r="B76" s="24">
        <v>3141</v>
      </c>
      <c r="C76" s="30"/>
      <c r="D76" s="300" t="s">
        <v>68</v>
      </c>
      <c r="E76" s="11"/>
      <c r="F76" s="26">
        <v>500</v>
      </c>
      <c r="G76" s="36">
        <f t="shared" si="44"/>
        <v>0.75</v>
      </c>
      <c r="H76" s="37">
        <v>200</v>
      </c>
      <c r="I76" s="38">
        <v>150</v>
      </c>
      <c r="J76" s="41"/>
      <c r="K76" s="40">
        <f t="shared" si="45"/>
        <v>4.57</v>
      </c>
      <c r="L76" s="27">
        <f t="shared" si="39"/>
        <v>4.57</v>
      </c>
      <c r="M76" s="26"/>
      <c r="N76" s="26">
        <f t="shared" si="31"/>
        <v>996552</v>
      </c>
      <c r="O76" s="26"/>
      <c r="P76" s="26"/>
      <c r="Q76" s="26">
        <f t="shared" si="34"/>
        <v>996552</v>
      </c>
      <c r="R76" s="26">
        <f t="shared" si="35"/>
        <v>0</v>
      </c>
      <c r="S76" s="26">
        <f t="shared" si="40"/>
        <v>996552</v>
      </c>
      <c r="T76" s="26">
        <f t="shared" si="36"/>
        <v>338828</v>
      </c>
      <c r="U76" s="26">
        <f t="shared" si="41"/>
        <v>19931</v>
      </c>
      <c r="V76" s="26">
        <f t="shared" si="46"/>
        <v>18450</v>
      </c>
      <c r="W76" s="28">
        <f t="shared" si="38"/>
        <v>1373761</v>
      </c>
      <c r="X76" s="28"/>
      <c r="Y76" s="27"/>
      <c r="Z76" s="27">
        <f>'soust.uk.JMK př.č.2'!$K$63</f>
        <v>32.840000000000003</v>
      </c>
      <c r="AA76" s="26"/>
      <c r="AB76" s="26"/>
      <c r="AC76" s="26">
        <f>'soust.uk.JMK př.č.2'!$O$63</f>
        <v>17702</v>
      </c>
      <c r="AD76" s="26">
        <f>'soust.uk.JMK př.č.2'!$P$63</f>
        <v>470</v>
      </c>
      <c r="AE76" s="26">
        <f>'soust.uk.JMK př.č.2'!$L$63</f>
        <v>123</v>
      </c>
      <c r="AF76" s="29">
        <v>1</v>
      </c>
      <c r="AG76" s="26"/>
      <c r="AH76" s="26"/>
      <c r="AI76" s="26"/>
      <c r="AJ76" s="26"/>
      <c r="AK76" s="26">
        <f>N76/K76/12</f>
        <v>18171.99124726477</v>
      </c>
      <c r="AL76" s="26">
        <f>Q76/L76/12</f>
        <v>18171.99124726477</v>
      </c>
      <c r="AM76" s="26">
        <f>W76/H76</f>
        <v>6868.8050000000003</v>
      </c>
      <c r="AN76" s="165">
        <v>63</v>
      </c>
      <c r="AO76" s="165">
        <v>63</v>
      </c>
    </row>
    <row r="77" spans="1:41" ht="12.75" customHeight="1" x14ac:dyDescent="0.2">
      <c r="A77" s="24">
        <v>1111</v>
      </c>
      <c r="B77" s="24">
        <v>3141</v>
      </c>
      <c r="C77" s="30"/>
      <c r="D77" s="300" t="s">
        <v>69</v>
      </c>
      <c r="E77" s="11" t="s">
        <v>70</v>
      </c>
      <c r="F77" s="26"/>
      <c r="G77" s="36">
        <f t="shared" si="44"/>
        <v>0.8</v>
      </c>
      <c r="H77" s="37">
        <v>100</v>
      </c>
      <c r="I77" s="38">
        <v>80</v>
      </c>
      <c r="J77" s="41"/>
      <c r="K77" s="40">
        <f t="shared" si="45"/>
        <v>1.19</v>
      </c>
      <c r="L77" s="27">
        <f t="shared" si="39"/>
        <v>1.19</v>
      </c>
      <c r="M77" s="26"/>
      <c r="N77" s="26">
        <f t="shared" si="31"/>
        <v>259496</v>
      </c>
      <c r="O77" s="26"/>
      <c r="P77" s="26"/>
      <c r="Q77" s="26">
        <f t="shared" si="34"/>
        <v>259496</v>
      </c>
      <c r="R77" s="26">
        <f t="shared" si="35"/>
        <v>0</v>
      </c>
      <c r="S77" s="26">
        <f t="shared" si="40"/>
        <v>259496</v>
      </c>
      <c r="T77" s="26">
        <f t="shared" si="36"/>
        <v>88229</v>
      </c>
      <c r="U77" s="26">
        <f t="shared" si="41"/>
        <v>5190</v>
      </c>
      <c r="V77" s="26">
        <f t="shared" si="46"/>
        <v>6880</v>
      </c>
      <c r="W77" s="28">
        <f t="shared" si="38"/>
        <v>359795</v>
      </c>
      <c r="X77" s="28"/>
      <c r="Y77" s="27"/>
      <c r="Z77" s="27">
        <f>'soust.uk.JMK př.č.2'!$K$64</f>
        <v>46.92</v>
      </c>
      <c r="AA77" s="26"/>
      <c r="AB77" s="26"/>
      <c r="AC77" s="26">
        <f>'soust.uk.JMK př.č.2'!$O$64</f>
        <v>17702</v>
      </c>
      <c r="AD77" s="26">
        <f>'soust.uk.JMK př.č.2'!$P$64</f>
        <v>470</v>
      </c>
      <c r="AE77" s="306">
        <f>'soust.uk.JMK př.č.2'!$L$64</f>
        <v>86</v>
      </c>
      <c r="AF77" s="31">
        <v>0.7</v>
      </c>
      <c r="AG77" s="26"/>
      <c r="AH77" s="26"/>
      <c r="AI77" s="26"/>
      <c r="AJ77" s="26"/>
      <c r="AK77" s="26">
        <v>13499.013157894738</v>
      </c>
      <c r="AL77" s="26">
        <v>13499.013157894738</v>
      </c>
      <c r="AM77" s="26">
        <v>3411.83</v>
      </c>
      <c r="AN77" s="165">
        <v>64</v>
      </c>
      <c r="AO77" s="165">
        <v>64</v>
      </c>
    </row>
    <row r="78" spans="1:41" ht="12.75" customHeight="1" x14ac:dyDescent="0.2">
      <c r="A78" s="24">
        <v>1111</v>
      </c>
      <c r="B78" s="24">
        <v>3141</v>
      </c>
      <c r="C78" s="30"/>
      <c r="D78" s="300" t="s">
        <v>71</v>
      </c>
      <c r="E78" s="11" t="s">
        <v>72</v>
      </c>
      <c r="F78" s="26"/>
      <c r="G78" s="36">
        <f t="shared" si="44"/>
        <v>0.8</v>
      </c>
      <c r="H78" s="37">
        <v>100</v>
      </c>
      <c r="I78" s="38">
        <v>80</v>
      </c>
      <c r="J78" s="41"/>
      <c r="K78" s="40">
        <f t="shared" si="45"/>
        <v>0.22</v>
      </c>
      <c r="L78" s="27">
        <f t="shared" si="39"/>
        <v>0.22</v>
      </c>
      <c r="M78" s="26"/>
      <c r="N78" s="26">
        <f t="shared" si="31"/>
        <v>47974</v>
      </c>
      <c r="O78" s="26"/>
      <c r="P78" s="26"/>
      <c r="Q78" s="26">
        <f t="shared" si="34"/>
        <v>47974</v>
      </c>
      <c r="R78" s="26">
        <f t="shared" si="35"/>
        <v>0</v>
      </c>
      <c r="S78" s="26">
        <f t="shared" si="40"/>
        <v>47974</v>
      </c>
      <c r="T78" s="26">
        <f t="shared" si="36"/>
        <v>16311</v>
      </c>
      <c r="U78" s="26">
        <f t="shared" si="41"/>
        <v>959</v>
      </c>
      <c r="V78" s="26">
        <f t="shared" si="46"/>
        <v>2960</v>
      </c>
      <c r="W78" s="28">
        <f t="shared" si="38"/>
        <v>68204</v>
      </c>
      <c r="X78" s="28"/>
      <c r="Y78" s="27"/>
      <c r="Z78" s="27">
        <f>'soust.uk.JMK př.č.2'!$K$65</f>
        <v>109.48</v>
      </c>
      <c r="AA78" s="26"/>
      <c r="AB78" s="26"/>
      <c r="AC78" s="26">
        <f>'soust.uk.JMK př.č.2'!$O$65</f>
        <v>17702</v>
      </c>
      <c r="AD78" s="26">
        <f>'soust.uk.JMK př.č.2'!$P$65</f>
        <v>470</v>
      </c>
      <c r="AE78" s="306">
        <f>'soust.uk.JMK př.č.2'!$L$65</f>
        <v>37</v>
      </c>
      <c r="AF78" s="31">
        <v>0.3</v>
      </c>
      <c r="AG78" s="26"/>
      <c r="AH78" s="26"/>
      <c r="AI78" s="26"/>
      <c r="AJ78" s="26"/>
      <c r="AK78" s="26">
        <v>13499.107142857143</v>
      </c>
      <c r="AL78" s="26">
        <v>13499.107142857143</v>
      </c>
      <c r="AM78" s="26">
        <v>641.73</v>
      </c>
      <c r="AN78" s="165">
        <v>65</v>
      </c>
      <c r="AO78" s="165">
        <v>65</v>
      </c>
    </row>
    <row r="79" spans="1:41" ht="12.75" customHeight="1" x14ac:dyDescent="0.2">
      <c r="A79" s="24">
        <v>1111</v>
      </c>
      <c r="B79" s="24">
        <v>3143</v>
      </c>
      <c r="C79" s="30"/>
      <c r="D79" s="295" t="s">
        <v>54</v>
      </c>
      <c r="E79" s="11"/>
      <c r="F79" s="26"/>
      <c r="G79" s="26">
        <v>1</v>
      </c>
      <c r="H79" s="26">
        <v>25</v>
      </c>
      <c r="I79" s="27">
        <f>H79/G79</f>
        <v>25</v>
      </c>
      <c r="J79" s="27">
        <f>ROUND(H79/Y79*AF79,2)</f>
        <v>0.75</v>
      </c>
      <c r="K79" s="27"/>
      <c r="L79" s="27">
        <f t="shared" si="39"/>
        <v>0.75</v>
      </c>
      <c r="M79" s="26">
        <f>ROUND(12*(J79*(AA79+AB79)),0)</f>
        <v>245484</v>
      </c>
      <c r="N79" s="26"/>
      <c r="O79" s="26"/>
      <c r="P79" s="26"/>
      <c r="Q79" s="26">
        <f t="shared" si="34"/>
        <v>245484</v>
      </c>
      <c r="R79" s="26">
        <f t="shared" si="35"/>
        <v>0</v>
      </c>
      <c r="S79" s="26">
        <f t="shared" si="40"/>
        <v>245484</v>
      </c>
      <c r="T79" s="26">
        <f t="shared" si="36"/>
        <v>83465</v>
      </c>
      <c r="U79" s="26">
        <f t="shared" si="41"/>
        <v>4910</v>
      </c>
      <c r="V79" s="26">
        <f t="shared" ref="V79:V91" si="47">ROUND(H79*AE79,0)</f>
        <v>700</v>
      </c>
      <c r="W79" s="28">
        <f t="shared" si="38"/>
        <v>334559</v>
      </c>
      <c r="X79" s="28"/>
      <c r="Y79" s="27">
        <f>'soust.uk.JMK př.č.2'!$G$49</f>
        <v>33.22</v>
      </c>
      <c r="Z79" s="27"/>
      <c r="AA79" s="26">
        <f>'soust.uk.JMK př.č.2'!$M$49</f>
        <v>26216</v>
      </c>
      <c r="AB79" s="26">
        <f>'soust.uk.JMK př.č.2'!$N$49</f>
        <v>1060</v>
      </c>
      <c r="AC79" s="26"/>
      <c r="AD79" s="26"/>
      <c r="AE79" s="26">
        <f>'soust.uk.JMK př.č.2'!$L$49</f>
        <v>28</v>
      </c>
      <c r="AF79" s="29">
        <v>1</v>
      </c>
      <c r="AG79" s="26"/>
      <c r="AH79" s="26"/>
      <c r="AI79" s="26"/>
      <c r="AJ79" s="26">
        <f t="shared" ref="AJ79:AK91" si="48">M79/J79/12</f>
        <v>27276</v>
      </c>
      <c r="AK79" s="26"/>
      <c r="AL79" s="26">
        <f t="shared" si="43"/>
        <v>27276</v>
      </c>
      <c r="AM79" s="26">
        <f>W79/H79</f>
        <v>13382.36</v>
      </c>
      <c r="AN79" s="165">
        <v>49</v>
      </c>
      <c r="AO79" s="165">
        <v>49</v>
      </c>
    </row>
    <row r="80" spans="1:41" ht="12.75" customHeight="1" x14ac:dyDescent="0.2">
      <c r="A80" s="24">
        <v>1111</v>
      </c>
      <c r="B80" s="24">
        <v>3143</v>
      </c>
      <c r="C80" s="30"/>
      <c r="D80" s="296" t="s">
        <v>652</v>
      </c>
      <c r="E80" s="11"/>
      <c r="F80" s="26"/>
      <c r="G80" s="26"/>
      <c r="H80" s="26">
        <v>4</v>
      </c>
      <c r="I80" s="27"/>
      <c r="J80" s="27">
        <f>ROUND(H80/Y80*AF80,2)</f>
        <v>0.13</v>
      </c>
      <c r="K80" s="27"/>
      <c r="L80" s="27">
        <f>J80+K80</f>
        <v>0.13</v>
      </c>
      <c r="M80" s="26">
        <f>ROUND(12*(J80*(AA80+AB80)),0)</f>
        <v>42551</v>
      </c>
      <c r="N80" s="26"/>
      <c r="O80" s="26"/>
      <c r="P80" s="26"/>
      <c r="Q80" s="26">
        <f t="shared" si="34"/>
        <v>42551</v>
      </c>
      <c r="R80" s="26">
        <f t="shared" si="35"/>
        <v>0</v>
      </c>
      <c r="S80" s="26">
        <f t="shared" si="40"/>
        <v>42551</v>
      </c>
      <c r="T80" s="26">
        <f t="shared" si="36"/>
        <v>14467</v>
      </c>
      <c r="U80" s="26">
        <f t="shared" si="41"/>
        <v>851</v>
      </c>
      <c r="V80" s="26">
        <f t="shared" si="47"/>
        <v>56</v>
      </c>
      <c r="W80" s="28">
        <f t="shared" si="38"/>
        <v>57925</v>
      </c>
      <c r="X80" s="28"/>
      <c r="Y80" s="27">
        <f>'soust.uk.JMK př.č.2'!$G$520</f>
        <v>30</v>
      </c>
      <c r="Z80" s="27"/>
      <c r="AA80" s="26">
        <f>'soust.uk.JMK př.č.2'!$M$520</f>
        <v>26216</v>
      </c>
      <c r="AB80" s="26">
        <f>'soust.uk.JMK př.č.2'!$N$520</f>
        <v>1060</v>
      </c>
      <c r="AC80" s="26"/>
      <c r="AD80" s="26"/>
      <c r="AE80" s="26">
        <f>'soust.uk.JMK př.č.2'!$L$520</f>
        <v>14</v>
      </c>
      <c r="AF80" s="29">
        <v>1</v>
      </c>
      <c r="AG80" s="26"/>
      <c r="AH80" s="26"/>
      <c r="AI80" s="26"/>
      <c r="AJ80" s="26">
        <f t="shared" si="48"/>
        <v>27276.282051282051</v>
      </c>
      <c r="AK80" s="26"/>
      <c r="AL80" s="26">
        <f t="shared" si="43"/>
        <v>27276.282051282051</v>
      </c>
      <c r="AM80" s="26">
        <f>W80/H80</f>
        <v>14481.25</v>
      </c>
      <c r="AN80" s="165">
        <v>517</v>
      </c>
      <c r="AO80" s="479">
        <v>520</v>
      </c>
    </row>
    <row r="81" spans="1:41" ht="12.75" customHeight="1" x14ac:dyDescent="0.2">
      <c r="A81" s="24">
        <v>1111</v>
      </c>
      <c r="B81" s="24">
        <v>3143</v>
      </c>
      <c r="C81" s="30"/>
      <c r="D81" s="299" t="s">
        <v>501</v>
      </c>
      <c r="E81" s="11"/>
      <c r="F81" s="26">
        <v>100</v>
      </c>
      <c r="G81" s="26">
        <v>2</v>
      </c>
      <c r="H81" s="26">
        <v>60</v>
      </c>
      <c r="I81" s="27">
        <f>H81/G81</f>
        <v>30</v>
      </c>
      <c r="J81" s="27">
        <f>ROUND(H81/Y81*AF81,2)</f>
        <v>0.16</v>
      </c>
      <c r="K81" s="27"/>
      <c r="L81" s="27">
        <f t="shared" si="39"/>
        <v>0.16</v>
      </c>
      <c r="M81" s="26">
        <f>ROUND(12*(J81*(AA81+AB81)),0)</f>
        <v>52370</v>
      </c>
      <c r="N81" s="26"/>
      <c r="O81" s="26"/>
      <c r="P81" s="26"/>
      <c r="Q81" s="26">
        <f t="shared" si="34"/>
        <v>52370</v>
      </c>
      <c r="R81" s="26">
        <f t="shared" si="35"/>
        <v>0</v>
      </c>
      <c r="S81" s="26">
        <f t="shared" si="40"/>
        <v>52370</v>
      </c>
      <c r="T81" s="26">
        <f t="shared" si="36"/>
        <v>17806</v>
      </c>
      <c r="U81" s="26">
        <f t="shared" si="41"/>
        <v>1047</v>
      </c>
      <c r="V81" s="26">
        <f t="shared" si="47"/>
        <v>840</v>
      </c>
      <c r="W81" s="28">
        <f t="shared" si="38"/>
        <v>72063</v>
      </c>
      <c r="X81" s="28"/>
      <c r="Y81" s="27">
        <f>'soust.uk.JMK př.č.2'!$G$356</f>
        <v>370.65</v>
      </c>
      <c r="Z81" s="27"/>
      <c r="AA81" s="26">
        <f>'soust.uk.JMK př.č.2'!$M$356</f>
        <v>26216</v>
      </c>
      <c r="AB81" s="26">
        <f>'soust.uk.JMK př.č.2'!$N$356</f>
        <v>1060</v>
      </c>
      <c r="AC81" s="26"/>
      <c r="AD81" s="26"/>
      <c r="AE81" s="26">
        <f>'soust.uk.JMK př.č.2'!$L$356</f>
        <v>14</v>
      </c>
      <c r="AF81" s="29">
        <v>1</v>
      </c>
      <c r="AG81" s="26"/>
      <c r="AH81" s="26"/>
      <c r="AI81" s="26"/>
      <c r="AJ81" s="26">
        <f t="shared" si="48"/>
        <v>27276.041666666668</v>
      </c>
      <c r="AK81" s="26"/>
      <c r="AL81" s="26">
        <f t="shared" si="43"/>
        <v>27276.041666666668</v>
      </c>
      <c r="AM81" s="26">
        <f>W81/H81</f>
        <v>1201.05</v>
      </c>
      <c r="AN81" s="165">
        <v>359</v>
      </c>
      <c r="AO81" s="479">
        <v>356</v>
      </c>
    </row>
    <row r="82" spans="1:41" ht="12.75" customHeight="1" x14ac:dyDescent="0.2">
      <c r="A82" s="24">
        <v>1111</v>
      </c>
      <c r="B82" s="24">
        <v>3143</v>
      </c>
      <c r="C82" s="30"/>
      <c r="D82" s="296" t="s">
        <v>939</v>
      </c>
      <c r="E82" s="11"/>
      <c r="F82" s="26"/>
      <c r="G82" s="26"/>
      <c r="H82" s="26">
        <v>4</v>
      </c>
      <c r="I82" s="27"/>
      <c r="J82" s="27">
        <f>ROUND(H82/Y82*AF82,2)</f>
        <v>0.11</v>
      </c>
      <c r="K82" s="27"/>
      <c r="L82" s="27">
        <f>J82+K82</f>
        <v>0.11</v>
      </c>
      <c r="M82" s="26">
        <f>ROUND(12*(J82*(AA82+AB82)),0)</f>
        <v>36004</v>
      </c>
      <c r="N82" s="26"/>
      <c r="O82" s="26"/>
      <c r="P82" s="26"/>
      <c r="Q82" s="26">
        <f t="shared" si="34"/>
        <v>36004</v>
      </c>
      <c r="R82" s="26">
        <f t="shared" si="35"/>
        <v>0</v>
      </c>
      <c r="S82" s="26">
        <f t="shared" si="40"/>
        <v>36004</v>
      </c>
      <c r="T82" s="26">
        <f t="shared" si="36"/>
        <v>12241</v>
      </c>
      <c r="U82" s="26">
        <f t="shared" si="41"/>
        <v>720</v>
      </c>
      <c r="V82" s="26">
        <f t="shared" si="47"/>
        <v>56</v>
      </c>
      <c r="W82" s="28">
        <f t="shared" si="38"/>
        <v>49021</v>
      </c>
      <c r="X82" s="28"/>
      <c r="Y82" s="27">
        <f>'soust.uk.JMK př.č.2'!$G$357</f>
        <v>35</v>
      </c>
      <c r="Z82" s="27"/>
      <c r="AA82" s="26">
        <f>'soust.uk.JMK př.č.2'!$M$357</f>
        <v>26216</v>
      </c>
      <c r="AB82" s="26">
        <f>'soust.uk.JMK př.č.2'!$N$357</f>
        <v>1060</v>
      </c>
      <c r="AC82" s="26"/>
      <c r="AD82" s="26"/>
      <c r="AE82" s="26">
        <f>'soust.uk.JMK př.č.2'!$L$357</f>
        <v>14</v>
      </c>
      <c r="AF82" s="29">
        <v>1</v>
      </c>
      <c r="AG82" s="26"/>
      <c r="AH82" s="26"/>
      <c r="AI82" s="26"/>
      <c r="AJ82" s="26">
        <f t="shared" si="48"/>
        <v>27275.757575757572</v>
      </c>
      <c r="AK82" s="26"/>
      <c r="AL82" s="26">
        <f t="shared" si="43"/>
        <v>27275.757575757572</v>
      </c>
      <c r="AM82" s="26">
        <f>W82/H82</f>
        <v>12255.25</v>
      </c>
      <c r="AO82" s="479">
        <v>357</v>
      </c>
    </row>
    <row r="83" spans="1:41" ht="12.75" customHeight="1" x14ac:dyDescent="0.2">
      <c r="A83" s="24">
        <v>1111</v>
      </c>
      <c r="B83" s="24">
        <v>3143</v>
      </c>
      <c r="C83" s="30"/>
      <c r="D83" s="33" t="s">
        <v>579</v>
      </c>
      <c r="E83" s="11"/>
      <c r="F83" s="26"/>
      <c r="G83" s="26"/>
      <c r="H83" s="26"/>
      <c r="I83" s="27"/>
      <c r="J83" s="27"/>
      <c r="K83" s="27"/>
      <c r="L83" s="27"/>
      <c r="M83" s="34">
        <v>10000</v>
      </c>
      <c r="N83" s="26"/>
      <c r="O83" s="26"/>
      <c r="P83" s="26"/>
      <c r="Q83" s="26">
        <f>M83+N83</f>
        <v>10000</v>
      </c>
      <c r="R83" s="26">
        <f>O83+P83</f>
        <v>0</v>
      </c>
      <c r="S83" s="26">
        <f>Q83+R83</f>
        <v>10000</v>
      </c>
      <c r="T83" s="26">
        <f>ROUND(S83*34%,0)</f>
        <v>3400</v>
      </c>
      <c r="U83" s="26">
        <f t="shared" si="41"/>
        <v>200</v>
      </c>
      <c r="V83" s="26">
        <f t="shared" si="47"/>
        <v>0</v>
      </c>
      <c r="W83" s="28">
        <f t="shared" si="38"/>
        <v>13600</v>
      </c>
      <c r="X83" s="28"/>
      <c r="Y83" s="27"/>
      <c r="Z83" s="27"/>
      <c r="AA83" s="26"/>
      <c r="AB83" s="26"/>
      <c r="AC83" s="26"/>
      <c r="AD83" s="26"/>
      <c r="AE83" s="26"/>
      <c r="AF83" s="29"/>
      <c r="AG83" s="26"/>
      <c r="AH83" s="26"/>
      <c r="AI83" s="26"/>
      <c r="AJ83" s="26"/>
      <c r="AK83" s="26"/>
      <c r="AL83" s="26"/>
      <c r="AM83" s="26"/>
    </row>
    <row r="84" spans="1:41" ht="12.75" customHeight="1" x14ac:dyDescent="0.2">
      <c r="A84" s="24">
        <v>1111</v>
      </c>
      <c r="B84" s="24">
        <v>3147</v>
      </c>
      <c r="C84" s="30"/>
      <c r="D84" s="295" t="s">
        <v>63</v>
      </c>
      <c r="E84" s="11"/>
      <c r="F84" s="26"/>
      <c r="G84" s="26"/>
      <c r="H84" s="26">
        <v>70</v>
      </c>
      <c r="I84" s="27"/>
      <c r="J84" s="27">
        <f t="shared" ref="J84:J91" si="49">ROUND(H84/Y84*AF84,2)</f>
        <v>4.68</v>
      </c>
      <c r="K84" s="27">
        <f t="shared" ref="K84:K91" si="50">ROUND(H84/Z84*AF84,2)</f>
        <v>2.21</v>
      </c>
      <c r="L84" s="27">
        <f>J84+K84</f>
        <v>6.89</v>
      </c>
      <c r="M84" s="26">
        <f t="shared" ref="M84:M91" si="51">ROUND(12*(J84*(AA84+AB84)),0)</f>
        <v>1690304</v>
      </c>
      <c r="N84" s="26">
        <f t="shared" ref="N84:N91" si="52">ROUND(12*(K84*(AC84+AD84)),0)</f>
        <v>492503</v>
      </c>
      <c r="O84" s="26"/>
      <c r="P84" s="26"/>
      <c r="Q84" s="26">
        <f t="shared" si="34"/>
        <v>2182807</v>
      </c>
      <c r="R84" s="26">
        <f t="shared" si="35"/>
        <v>0</v>
      </c>
      <c r="S84" s="26">
        <f t="shared" si="40"/>
        <v>2182807</v>
      </c>
      <c r="T84" s="26">
        <f t="shared" si="36"/>
        <v>742154</v>
      </c>
      <c r="U84" s="26">
        <f t="shared" si="41"/>
        <v>43656</v>
      </c>
      <c r="V84" s="6">
        <f t="shared" si="47"/>
        <v>26040</v>
      </c>
      <c r="W84" s="28">
        <f t="shared" si="38"/>
        <v>2994657</v>
      </c>
      <c r="X84" s="27"/>
      <c r="Y84" s="307">
        <f>'DM př.č.2l'!$B$70</f>
        <v>14.96</v>
      </c>
      <c r="Z84" s="27">
        <f>'soust.uk.JMK př.č.2'!$K$57</f>
        <v>31.62</v>
      </c>
      <c r="AA84" s="26">
        <f>'soust.uk.JMK př.č.2'!$M$57</f>
        <v>28898</v>
      </c>
      <c r="AB84" s="26">
        <f>'soust.uk.JMK př.č.2'!$N$57</f>
        <v>1200</v>
      </c>
      <c r="AC84" s="26">
        <f>'soust.uk.JMK př.č.2'!$O$57</f>
        <v>17851</v>
      </c>
      <c r="AD84" s="26">
        <f>'soust.uk.JMK př.č.2'!$P$57</f>
        <v>720</v>
      </c>
      <c r="AE84" s="306">
        <f>'soust.uk.JMK př.č.2'!$L$57</f>
        <v>372</v>
      </c>
      <c r="AF84" s="29">
        <v>1</v>
      </c>
      <c r="AG84" s="26"/>
      <c r="AH84" s="26"/>
      <c r="AI84" s="26"/>
      <c r="AJ84" s="26">
        <f t="shared" si="48"/>
        <v>30098.005698005698</v>
      </c>
      <c r="AK84" s="26">
        <f t="shared" si="48"/>
        <v>18571.00301659125</v>
      </c>
      <c r="AL84" s="26">
        <f t="shared" si="43"/>
        <v>26400.665215287856</v>
      </c>
      <c r="AM84" s="26">
        <f>W84/H84</f>
        <v>42780.814285714288</v>
      </c>
      <c r="AN84" s="165">
        <v>57</v>
      </c>
      <c r="AO84" s="165">
        <v>57</v>
      </c>
    </row>
    <row r="85" spans="1:41" ht="12.75" customHeight="1" x14ac:dyDescent="0.2">
      <c r="A85" s="24">
        <v>1111</v>
      </c>
      <c r="B85" s="24">
        <v>3147</v>
      </c>
      <c r="C85" s="30"/>
      <c r="D85" s="295" t="s">
        <v>67</v>
      </c>
      <c r="E85" s="11"/>
      <c r="F85" s="26"/>
      <c r="G85" s="26"/>
      <c r="H85" s="26">
        <v>60</v>
      </c>
      <c r="I85" s="27"/>
      <c r="J85" s="27">
        <f t="shared" si="49"/>
        <v>1.72</v>
      </c>
      <c r="K85" s="27">
        <f t="shared" si="50"/>
        <v>1.9</v>
      </c>
      <c r="L85" s="27">
        <f>J85+K85</f>
        <v>3.62</v>
      </c>
      <c r="M85" s="26">
        <f t="shared" si="51"/>
        <v>621223</v>
      </c>
      <c r="N85" s="26">
        <f t="shared" si="52"/>
        <v>423419</v>
      </c>
      <c r="O85" s="26"/>
      <c r="P85" s="26"/>
      <c r="Q85" s="26">
        <f t="shared" si="34"/>
        <v>1044642</v>
      </c>
      <c r="R85" s="26">
        <f t="shared" si="35"/>
        <v>0</v>
      </c>
      <c r="S85" s="26">
        <f t="shared" si="40"/>
        <v>1044642</v>
      </c>
      <c r="T85" s="26">
        <f t="shared" si="36"/>
        <v>355178</v>
      </c>
      <c r="U85" s="26">
        <f t="shared" si="41"/>
        <v>20893</v>
      </c>
      <c r="V85" s="6">
        <f t="shared" si="47"/>
        <v>22320</v>
      </c>
      <c r="W85" s="28">
        <f t="shared" si="38"/>
        <v>1443033</v>
      </c>
      <c r="X85" s="27"/>
      <c r="Y85" s="307">
        <f>'DM př.č.2l'!$C$60</f>
        <v>34.880000000000003</v>
      </c>
      <c r="Z85" s="27">
        <f>'soust.uk.JMK př.č.2'!$K$60</f>
        <v>31.62</v>
      </c>
      <c r="AA85" s="26">
        <f>'soust.uk.JMK př.č.2'!$M$60</f>
        <v>28898</v>
      </c>
      <c r="AB85" s="26">
        <f>'soust.uk.JMK př.č.2'!$N$60</f>
        <v>1200</v>
      </c>
      <c r="AC85" s="26">
        <f>'soust.uk.JMK př.č.2'!$O$60</f>
        <v>17851</v>
      </c>
      <c r="AD85" s="26">
        <f>'soust.uk.JMK př.č.2'!$P$60</f>
        <v>720</v>
      </c>
      <c r="AE85" s="306">
        <f>'soust.uk.JMK př.č.2'!$L$60</f>
        <v>372</v>
      </c>
      <c r="AF85" s="29">
        <v>1</v>
      </c>
      <c r="AG85" s="26"/>
      <c r="AH85" s="26"/>
      <c r="AI85" s="26"/>
      <c r="AJ85" s="26">
        <f t="shared" si="48"/>
        <v>30098.013565891477</v>
      </c>
      <c r="AK85" s="26">
        <f t="shared" si="48"/>
        <v>18571.008771929824</v>
      </c>
      <c r="AL85" s="26">
        <f t="shared" si="43"/>
        <v>24047.92817679558</v>
      </c>
      <c r="AM85" s="26">
        <f>W85/H85</f>
        <v>24050.55</v>
      </c>
      <c r="AN85" s="165">
        <v>60</v>
      </c>
      <c r="AO85" s="165">
        <v>60</v>
      </c>
    </row>
    <row r="86" spans="1:41" ht="12.75" customHeight="1" x14ac:dyDescent="0.2">
      <c r="A86" s="24">
        <v>1111</v>
      </c>
      <c r="B86" s="24">
        <v>3231</v>
      </c>
      <c r="C86" s="30"/>
      <c r="D86" s="299" t="s">
        <v>88</v>
      </c>
      <c r="E86" s="11"/>
      <c r="F86" s="26">
        <v>200</v>
      </c>
      <c r="G86" s="26">
        <v>5</v>
      </c>
      <c r="H86" s="26">
        <v>20</v>
      </c>
      <c r="I86" s="27">
        <f t="shared" ref="I86:I91" si="53">H86/G86</f>
        <v>4</v>
      </c>
      <c r="J86" s="27">
        <f t="shared" si="49"/>
        <v>0.93</v>
      </c>
      <c r="K86" s="27">
        <f t="shared" si="50"/>
        <v>0.13</v>
      </c>
      <c r="L86" s="27">
        <f t="shared" si="39"/>
        <v>1.06</v>
      </c>
      <c r="M86" s="26">
        <f t="shared" si="51"/>
        <v>359743</v>
      </c>
      <c r="N86" s="26">
        <f t="shared" si="52"/>
        <v>32251</v>
      </c>
      <c r="O86" s="26"/>
      <c r="P86" s="26"/>
      <c r="Q86" s="26">
        <f t="shared" si="34"/>
        <v>391994</v>
      </c>
      <c r="R86" s="26">
        <f t="shared" si="35"/>
        <v>0</v>
      </c>
      <c r="S86" s="26">
        <f t="shared" si="40"/>
        <v>391994</v>
      </c>
      <c r="T86" s="26">
        <f t="shared" si="36"/>
        <v>133278</v>
      </c>
      <c r="U86" s="26">
        <f t="shared" si="41"/>
        <v>7840</v>
      </c>
      <c r="V86" s="26">
        <f t="shared" si="47"/>
        <v>0</v>
      </c>
      <c r="W86" s="28">
        <f t="shared" si="38"/>
        <v>533112</v>
      </c>
      <c r="X86" s="28"/>
      <c r="Y86" s="27">
        <f>'soust.uk.JMK př.č.2'!$G$78</f>
        <v>21.5</v>
      </c>
      <c r="Z86" s="27">
        <f>'soust.uk.JMK př.č.2'!$K$78</f>
        <v>158.1</v>
      </c>
      <c r="AA86" s="26">
        <f>'soust.uk.JMK př.č.2'!$M$78</f>
        <v>30975</v>
      </c>
      <c r="AB86" s="26">
        <f>'soust.uk.JMK př.č.2'!$N$78</f>
        <v>1260</v>
      </c>
      <c r="AC86" s="26">
        <f>'soust.uk.JMK př.č.2'!$O$78</f>
        <v>19854</v>
      </c>
      <c r="AD86" s="26">
        <f>'soust.uk.JMK př.č.2'!$P$78</f>
        <v>820</v>
      </c>
      <c r="AE86" s="26">
        <f>'soust.uk.JMK př.č.2'!$L$78</f>
        <v>0</v>
      </c>
      <c r="AF86" s="29">
        <v>1</v>
      </c>
      <c r="AG86" s="26"/>
      <c r="AH86" s="26"/>
      <c r="AI86" s="26"/>
      <c r="AJ86" s="26">
        <f t="shared" si="48"/>
        <v>32235.035842293906</v>
      </c>
      <c r="AK86" s="26">
        <f t="shared" si="48"/>
        <v>20673.717948717949</v>
      </c>
      <c r="AL86" s="26">
        <f t="shared" si="43"/>
        <v>30817.138364779876</v>
      </c>
      <c r="AM86" s="26">
        <f t="shared" ref="AM86:AM91" si="54">W86/H86</f>
        <v>26655.599999999999</v>
      </c>
      <c r="AN86" s="165">
        <v>78</v>
      </c>
      <c r="AO86" s="165">
        <v>78</v>
      </c>
    </row>
    <row r="87" spans="1:41" ht="12.75" customHeight="1" x14ac:dyDescent="0.2">
      <c r="A87" s="24">
        <v>1111</v>
      </c>
      <c r="B87" s="24">
        <v>3231</v>
      </c>
      <c r="C87" s="30"/>
      <c r="D87" s="299" t="s">
        <v>89</v>
      </c>
      <c r="E87" s="11"/>
      <c r="F87" s="26"/>
      <c r="G87" s="26">
        <v>2</v>
      </c>
      <c r="H87" s="26">
        <v>25</v>
      </c>
      <c r="I87" s="27">
        <f t="shared" si="53"/>
        <v>12.5</v>
      </c>
      <c r="J87" s="27">
        <f t="shared" si="49"/>
        <v>0.25</v>
      </c>
      <c r="K87" s="27">
        <f t="shared" si="50"/>
        <v>0.05</v>
      </c>
      <c r="L87" s="27">
        <f t="shared" si="39"/>
        <v>0.3</v>
      </c>
      <c r="M87" s="26">
        <f t="shared" si="51"/>
        <v>96705</v>
      </c>
      <c r="N87" s="26">
        <f t="shared" si="52"/>
        <v>12404</v>
      </c>
      <c r="O87" s="26"/>
      <c r="P87" s="26"/>
      <c r="Q87" s="26">
        <f t="shared" si="34"/>
        <v>109109</v>
      </c>
      <c r="R87" s="26">
        <f t="shared" si="35"/>
        <v>0</v>
      </c>
      <c r="S87" s="26">
        <f t="shared" si="40"/>
        <v>109109</v>
      </c>
      <c r="T87" s="26">
        <f t="shared" si="36"/>
        <v>37097</v>
      </c>
      <c r="U87" s="26">
        <f t="shared" si="41"/>
        <v>2182</v>
      </c>
      <c r="V87" s="26">
        <f t="shared" si="47"/>
        <v>0</v>
      </c>
      <c r="W87" s="28">
        <f t="shared" si="38"/>
        <v>148388</v>
      </c>
      <c r="X87" s="28"/>
      <c r="Y87" s="27">
        <f>'soust.uk.JMK př.č.2'!$G$79</f>
        <v>99.52</v>
      </c>
      <c r="Z87" s="27">
        <f>'soust.uk.JMK př.č.2'!$K$79</f>
        <v>459</v>
      </c>
      <c r="AA87" s="26">
        <f>'soust.uk.JMK př.č.2'!$M$79</f>
        <v>30975</v>
      </c>
      <c r="AB87" s="26">
        <f>'soust.uk.JMK př.č.2'!$N$79</f>
        <v>1260</v>
      </c>
      <c r="AC87" s="26">
        <f>'soust.uk.JMK př.č.2'!$O$79</f>
        <v>19854</v>
      </c>
      <c r="AD87" s="26">
        <f>'soust.uk.JMK př.č.2'!$P$79</f>
        <v>820</v>
      </c>
      <c r="AE87" s="26">
        <f>'soust.uk.JMK př.č.2'!$L$79</f>
        <v>0</v>
      </c>
      <c r="AF87" s="29">
        <v>1</v>
      </c>
      <c r="AG87" s="26"/>
      <c r="AH87" s="26"/>
      <c r="AI87" s="26"/>
      <c r="AJ87" s="26">
        <f t="shared" si="48"/>
        <v>32235</v>
      </c>
      <c r="AK87" s="26">
        <f t="shared" si="48"/>
        <v>20673.333333333332</v>
      </c>
      <c r="AL87" s="26">
        <f t="shared" si="43"/>
        <v>30308.055555555558</v>
      </c>
      <c r="AM87" s="26">
        <f t="shared" si="54"/>
        <v>5935.52</v>
      </c>
      <c r="AN87" s="165">
        <v>79</v>
      </c>
      <c r="AO87" s="165">
        <v>79</v>
      </c>
    </row>
    <row r="88" spans="1:41" ht="12.75" customHeight="1" x14ac:dyDescent="0.2">
      <c r="A88" s="24">
        <v>1111</v>
      </c>
      <c r="B88" s="24">
        <v>3231</v>
      </c>
      <c r="C88" s="30"/>
      <c r="D88" s="299" t="s">
        <v>90</v>
      </c>
      <c r="E88" s="11"/>
      <c r="F88" s="26"/>
      <c r="G88" s="26">
        <v>2</v>
      </c>
      <c r="H88" s="26">
        <v>20</v>
      </c>
      <c r="I88" s="27">
        <f t="shared" si="53"/>
        <v>10</v>
      </c>
      <c r="J88" s="27">
        <f t="shared" si="49"/>
        <v>0.41</v>
      </c>
      <c r="K88" s="27">
        <f t="shared" si="50"/>
        <v>0.04</v>
      </c>
      <c r="L88" s="27">
        <f t="shared" si="39"/>
        <v>0.44999999999999996</v>
      </c>
      <c r="M88" s="26">
        <f t="shared" si="51"/>
        <v>158596</v>
      </c>
      <c r="N88" s="26">
        <f t="shared" si="52"/>
        <v>9924</v>
      </c>
      <c r="O88" s="26"/>
      <c r="P88" s="26"/>
      <c r="Q88" s="26">
        <f t="shared" si="34"/>
        <v>168520</v>
      </c>
      <c r="R88" s="26">
        <f t="shared" si="35"/>
        <v>0</v>
      </c>
      <c r="S88" s="26">
        <f t="shared" si="40"/>
        <v>168520</v>
      </c>
      <c r="T88" s="26">
        <f t="shared" si="36"/>
        <v>57297</v>
      </c>
      <c r="U88" s="26">
        <f t="shared" si="41"/>
        <v>3370</v>
      </c>
      <c r="V88" s="26">
        <f t="shared" si="47"/>
        <v>0</v>
      </c>
      <c r="W88" s="28">
        <f t="shared" si="38"/>
        <v>229187</v>
      </c>
      <c r="X88" s="28"/>
      <c r="Y88" s="27">
        <f>'soust.uk.JMK př.č.2'!$G$80</f>
        <v>48.21</v>
      </c>
      <c r="Z88" s="27">
        <f>'soust.uk.JMK př.č.2'!$K$80</f>
        <v>459</v>
      </c>
      <c r="AA88" s="26">
        <f>'soust.uk.JMK př.č.2'!$M$80</f>
        <v>30975</v>
      </c>
      <c r="AB88" s="26">
        <f>'soust.uk.JMK př.č.2'!$N$80</f>
        <v>1260</v>
      </c>
      <c r="AC88" s="26">
        <f>'soust.uk.JMK př.č.2'!$O$80</f>
        <v>19854</v>
      </c>
      <c r="AD88" s="26">
        <f>'soust.uk.JMK př.č.2'!$P$80</f>
        <v>820</v>
      </c>
      <c r="AE88" s="26">
        <f>'soust.uk.JMK př.č.2'!$L$80</f>
        <v>0</v>
      </c>
      <c r="AF88" s="29">
        <v>1</v>
      </c>
      <c r="AG88" s="26"/>
      <c r="AH88" s="26"/>
      <c r="AI88" s="26"/>
      <c r="AJ88" s="26">
        <f t="shared" si="48"/>
        <v>32234.959349593497</v>
      </c>
      <c r="AK88" s="26">
        <f t="shared" si="48"/>
        <v>20675</v>
      </c>
      <c r="AL88" s="26">
        <f t="shared" si="43"/>
        <v>31207.407407407412</v>
      </c>
      <c r="AM88" s="26">
        <f t="shared" si="54"/>
        <v>11459.35</v>
      </c>
      <c r="AN88" s="165">
        <v>80</v>
      </c>
      <c r="AO88" s="165">
        <v>80</v>
      </c>
    </row>
    <row r="89" spans="1:41" ht="12.75" customHeight="1" x14ac:dyDescent="0.2">
      <c r="A89" s="24">
        <v>1111</v>
      </c>
      <c r="B89" s="24">
        <v>3231</v>
      </c>
      <c r="C89" s="30"/>
      <c r="D89" s="299" t="s">
        <v>91</v>
      </c>
      <c r="E89" s="11"/>
      <c r="F89" s="26"/>
      <c r="G89" s="26">
        <v>1</v>
      </c>
      <c r="H89" s="26">
        <v>20</v>
      </c>
      <c r="I89" s="27">
        <f t="shared" si="53"/>
        <v>20</v>
      </c>
      <c r="J89" s="27">
        <f t="shared" si="49"/>
        <v>0.35</v>
      </c>
      <c r="K89" s="27">
        <f t="shared" si="50"/>
        <v>0.04</v>
      </c>
      <c r="L89" s="27">
        <f t="shared" si="39"/>
        <v>0.38999999999999996</v>
      </c>
      <c r="M89" s="26">
        <f t="shared" si="51"/>
        <v>135387</v>
      </c>
      <c r="N89" s="26">
        <f t="shared" si="52"/>
        <v>9924</v>
      </c>
      <c r="O89" s="26"/>
      <c r="P89" s="26"/>
      <c r="Q89" s="26">
        <f t="shared" si="34"/>
        <v>145311</v>
      </c>
      <c r="R89" s="26">
        <f t="shared" si="35"/>
        <v>0</v>
      </c>
      <c r="S89" s="26">
        <f t="shared" si="40"/>
        <v>145311</v>
      </c>
      <c r="T89" s="26">
        <f t="shared" si="36"/>
        <v>49406</v>
      </c>
      <c r="U89" s="26">
        <f t="shared" si="41"/>
        <v>2906</v>
      </c>
      <c r="V89" s="26">
        <f t="shared" si="47"/>
        <v>0</v>
      </c>
      <c r="W89" s="28">
        <f t="shared" si="38"/>
        <v>197623</v>
      </c>
      <c r="X89" s="28"/>
      <c r="Y89" s="27">
        <f>'soust.uk.JMK př.č.2'!$G$81</f>
        <v>57.62</v>
      </c>
      <c r="Z89" s="27">
        <f>'soust.uk.JMK př.č.2'!$K$81</f>
        <v>459</v>
      </c>
      <c r="AA89" s="26">
        <f>'soust.uk.JMK př.č.2'!$M$81</f>
        <v>30975</v>
      </c>
      <c r="AB89" s="26">
        <f>'soust.uk.JMK př.č.2'!$N$81</f>
        <v>1260</v>
      </c>
      <c r="AC89" s="26">
        <f>'soust.uk.JMK př.č.2'!$O$81</f>
        <v>19854</v>
      </c>
      <c r="AD89" s="26">
        <f>'soust.uk.JMK př.č.2'!$P$81</f>
        <v>820</v>
      </c>
      <c r="AE89" s="26">
        <f>'soust.uk.JMK př.č.2'!$L$81</f>
        <v>0</v>
      </c>
      <c r="AF89" s="29">
        <v>1</v>
      </c>
      <c r="AG89" s="26"/>
      <c r="AH89" s="26"/>
      <c r="AI89" s="26"/>
      <c r="AJ89" s="26">
        <f t="shared" si="48"/>
        <v>32235</v>
      </c>
      <c r="AK89" s="26">
        <f t="shared" si="48"/>
        <v>20675</v>
      </c>
      <c r="AL89" s="26">
        <f t="shared" si="43"/>
        <v>31049.35897435898</v>
      </c>
      <c r="AM89" s="26">
        <f t="shared" si="54"/>
        <v>9881.15</v>
      </c>
      <c r="AN89" s="165">
        <v>81</v>
      </c>
      <c r="AO89" s="165">
        <v>81</v>
      </c>
    </row>
    <row r="90" spans="1:41" ht="12.75" customHeight="1" x14ac:dyDescent="0.2">
      <c r="A90" s="24">
        <v>1111</v>
      </c>
      <c r="B90" s="24">
        <v>3231</v>
      </c>
      <c r="C90" s="30"/>
      <c r="D90" s="299" t="s">
        <v>92</v>
      </c>
      <c r="E90" s="11"/>
      <c r="F90" s="26"/>
      <c r="G90" s="26">
        <v>2</v>
      </c>
      <c r="H90" s="26">
        <v>30</v>
      </c>
      <c r="I90" s="27">
        <f t="shared" si="53"/>
        <v>15</v>
      </c>
      <c r="J90" s="27">
        <f t="shared" si="49"/>
        <v>0.4</v>
      </c>
      <c r="K90" s="27">
        <f t="shared" si="50"/>
        <v>7.0000000000000007E-2</v>
      </c>
      <c r="L90" s="27">
        <f t="shared" si="39"/>
        <v>0.47000000000000003</v>
      </c>
      <c r="M90" s="26">
        <f t="shared" si="51"/>
        <v>154728</v>
      </c>
      <c r="N90" s="26">
        <f t="shared" si="52"/>
        <v>17366</v>
      </c>
      <c r="O90" s="26"/>
      <c r="P90" s="26"/>
      <c r="Q90" s="26">
        <f t="shared" si="34"/>
        <v>172094</v>
      </c>
      <c r="R90" s="26">
        <f t="shared" si="35"/>
        <v>0</v>
      </c>
      <c r="S90" s="26">
        <f t="shared" si="40"/>
        <v>172094</v>
      </c>
      <c r="T90" s="26">
        <f t="shared" si="36"/>
        <v>58512</v>
      </c>
      <c r="U90" s="26">
        <f t="shared" si="41"/>
        <v>3442</v>
      </c>
      <c r="V90" s="26">
        <f t="shared" si="47"/>
        <v>0</v>
      </c>
      <c r="W90" s="28">
        <f t="shared" si="38"/>
        <v>234048</v>
      </c>
      <c r="X90" s="28"/>
      <c r="Y90" s="27">
        <f>'soust.uk.JMK př.č.2'!$G$82</f>
        <v>75.47</v>
      </c>
      <c r="Z90" s="27">
        <f>'soust.uk.JMK př.č.2'!$K$82</f>
        <v>459</v>
      </c>
      <c r="AA90" s="26">
        <f>'soust.uk.JMK př.č.2'!$M$82</f>
        <v>30975</v>
      </c>
      <c r="AB90" s="26">
        <f>'soust.uk.JMK př.č.2'!$N$82</f>
        <v>1260</v>
      </c>
      <c r="AC90" s="26">
        <f>'soust.uk.JMK př.č.2'!$O$82</f>
        <v>19854</v>
      </c>
      <c r="AD90" s="26">
        <f>'soust.uk.JMK př.č.2'!$P$82</f>
        <v>820</v>
      </c>
      <c r="AE90" s="26">
        <f>'soust.uk.JMK př.č.2'!$L$82</f>
        <v>0</v>
      </c>
      <c r="AF90" s="29">
        <v>1</v>
      </c>
      <c r="AG90" s="26"/>
      <c r="AH90" s="26"/>
      <c r="AI90" s="26"/>
      <c r="AJ90" s="26">
        <f t="shared" si="48"/>
        <v>32235</v>
      </c>
      <c r="AK90" s="26">
        <f t="shared" si="48"/>
        <v>20673.809523809523</v>
      </c>
      <c r="AL90" s="26">
        <f t="shared" si="43"/>
        <v>30513.120567375885</v>
      </c>
      <c r="AM90" s="26">
        <f t="shared" si="54"/>
        <v>7801.6</v>
      </c>
      <c r="AN90" s="165">
        <v>82</v>
      </c>
      <c r="AO90" s="165">
        <v>82</v>
      </c>
    </row>
    <row r="91" spans="1:41" ht="12.75" customHeight="1" x14ac:dyDescent="0.2">
      <c r="A91" s="24">
        <v>1111</v>
      </c>
      <c r="B91" s="24">
        <v>3233</v>
      </c>
      <c r="C91" s="30"/>
      <c r="D91" s="299" t="s">
        <v>653</v>
      </c>
      <c r="E91" s="11"/>
      <c r="F91" s="26">
        <v>600</v>
      </c>
      <c r="G91" s="26">
        <v>50</v>
      </c>
      <c r="H91" s="26">
        <v>500</v>
      </c>
      <c r="I91" s="27">
        <f t="shared" si="53"/>
        <v>10</v>
      </c>
      <c r="J91" s="27">
        <f t="shared" si="49"/>
        <v>2.56</v>
      </c>
      <c r="K91" s="27">
        <f t="shared" si="50"/>
        <v>1.28</v>
      </c>
      <c r="L91" s="27">
        <f t="shared" si="39"/>
        <v>3.84</v>
      </c>
      <c r="M91" s="26">
        <f t="shared" si="51"/>
        <v>943165</v>
      </c>
      <c r="N91" s="26">
        <f t="shared" si="52"/>
        <v>329795</v>
      </c>
      <c r="O91" s="26"/>
      <c r="P91" s="26"/>
      <c r="Q91" s="26">
        <f t="shared" si="34"/>
        <v>1272960</v>
      </c>
      <c r="R91" s="26">
        <f t="shared" si="35"/>
        <v>0</v>
      </c>
      <c r="S91" s="26">
        <f t="shared" si="40"/>
        <v>1272960</v>
      </c>
      <c r="T91" s="26">
        <f t="shared" si="36"/>
        <v>432806</v>
      </c>
      <c r="U91" s="26">
        <f t="shared" si="41"/>
        <v>25459</v>
      </c>
      <c r="V91" s="26">
        <f t="shared" si="47"/>
        <v>8000</v>
      </c>
      <c r="W91" s="28">
        <f t="shared" si="38"/>
        <v>1739225</v>
      </c>
      <c r="X91" s="28"/>
      <c r="Y91" s="27">
        <f>'soust.uk.JMK př.č.2'!$G$355</f>
        <v>195</v>
      </c>
      <c r="Z91" s="27">
        <f>'soust.uk.JMK př.č.2'!$K$355</f>
        <v>390</v>
      </c>
      <c r="AA91" s="26">
        <f>'soust.uk.JMK př.č.2'!$M$355</f>
        <v>29142</v>
      </c>
      <c r="AB91" s="26">
        <f>'soust.uk.JMK př.č.2'!$N$355</f>
        <v>1560</v>
      </c>
      <c r="AC91" s="26">
        <f>'soust.uk.JMK př.č.2'!$O$355</f>
        <v>20471</v>
      </c>
      <c r="AD91" s="26">
        <f>'soust.uk.JMK př.č.2'!$P$355</f>
        <v>1000</v>
      </c>
      <c r="AE91" s="306">
        <f>'soust.uk.JMK př.č.2'!$L$355</f>
        <v>16</v>
      </c>
      <c r="AF91" s="29">
        <v>1</v>
      </c>
      <c r="AG91" s="26"/>
      <c r="AH91" s="26"/>
      <c r="AI91" s="26"/>
      <c r="AJ91" s="26">
        <f t="shared" si="48"/>
        <v>30701.985677083332</v>
      </c>
      <c r="AK91" s="26">
        <f t="shared" si="48"/>
        <v>21471.028645833332</v>
      </c>
      <c r="AL91" s="26">
        <f t="shared" si="43"/>
        <v>27625</v>
      </c>
      <c r="AM91" s="26">
        <f t="shared" si="54"/>
        <v>3478.45</v>
      </c>
      <c r="AN91" s="165">
        <v>358</v>
      </c>
      <c r="AO91" s="479">
        <v>355</v>
      </c>
    </row>
    <row r="92" spans="1:41" ht="12.75" customHeight="1" x14ac:dyDescent="0.2">
      <c r="A92" s="24">
        <v>1111</v>
      </c>
      <c r="B92" s="24">
        <v>3111</v>
      </c>
      <c r="C92" s="30"/>
      <c r="D92" s="42" t="s">
        <v>590</v>
      </c>
      <c r="E92" s="42" t="s">
        <v>590</v>
      </c>
      <c r="F92" s="26"/>
      <c r="G92" s="26"/>
      <c r="H92" s="26"/>
      <c r="I92" s="27"/>
      <c r="J92" s="27"/>
      <c r="K92" s="27"/>
      <c r="L92" s="27"/>
      <c r="M92" s="26"/>
      <c r="N92" s="26"/>
      <c r="O92" s="26"/>
      <c r="P92" s="26"/>
      <c r="Q92" s="26"/>
      <c r="R92" s="26"/>
      <c r="S92" s="26"/>
      <c r="T92" s="26"/>
      <c r="U92" s="26"/>
      <c r="V92" s="6"/>
      <c r="W92" s="28"/>
      <c r="X92" s="28"/>
      <c r="Y92" s="27"/>
      <c r="Z92" s="27"/>
      <c r="AA92" s="26"/>
      <c r="AB92" s="26"/>
      <c r="AC92" s="26"/>
      <c r="AD92" s="26"/>
      <c r="AE92" s="26"/>
      <c r="AF92" s="29"/>
      <c r="AG92" s="26"/>
      <c r="AH92" s="26"/>
      <c r="AI92" s="26"/>
      <c r="AJ92" s="26"/>
      <c r="AK92" s="26"/>
      <c r="AL92" s="26"/>
      <c r="AM92" s="26"/>
    </row>
    <row r="93" spans="1:41" ht="12.75" customHeight="1" x14ac:dyDescent="0.2">
      <c r="A93" s="24">
        <v>1111</v>
      </c>
      <c r="B93" s="24">
        <v>3111</v>
      </c>
      <c r="C93" s="30"/>
      <c r="D93" s="33" t="s">
        <v>604</v>
      </c>
      <c r="E93" s="33" t="s">
        <v>604</v>
      </c>
      <c r="F93" s="26"/>
      <c r="G93" s="26"/>
      <c r="H93" s="26"/>
      <c r="I93" s="27"/>
      <c r="J93" s="27"/>
      <c r="K93" s="27"/>
      <c r="L93" s="27"/>
      <c r="M93" s="26"/>
      <c r="N93" s="26"/>
      <c r="O93" s="26"/>
      <c r="P93" s="26"/>
      <c r="Q93" s="26"/>
      <c r="R93" s="26"/>
      <c r="S93" s="26"/>
      <c r="T93" s="26"/>
      <c r="U93" s="26"/>
      <c r="V93" s="6"/>
      <c r="W93" s="28"/>
      <c r="X93" s="28"/>
      <c r="Y93" s="27"/>
      <c r="Z93" s="27"/>
      <c r="AA93" s="26"/>
      <c r="AB93" s="26"/>
      <c r="AC93" s="26"/>
      <c r="AD93" s="26"/>
      <c r="AE93" s="26"/>
      <c r="AF93" s="29"/>
      <c r="AG93" s="26"/>
      <c r="AH93" s="26"/>
      <c r="AI93" s="26"/>
      <c r="AJ93" s="26"/>
      <c r="AK93" s="26"/>
      <c r="AL93" s="26"/>
      <c r="AM93" s="26"/>
    </row>
    <row r="94" spans="1:41" ht="12.75" customHeight="1" x14ac:dyDescent="0.2">
      <c r="A94" s="24">
        <v>1111</v>
      </c>
      <c r="B94" s="24">
        <v>3143</v>
      </c>
      <c r="C94" s="30"/>
      <c r="D94" s="301" t="s">
        <v>589</v>
      </c>
      <c r="E94" s="43" t="s">
        <v>589</v>
      </c>
      <c r="F94" s="26"/>
      <c r="G94" s="26"/>
      <c r="H94" s="26"/>
      <c r="I94" s="27"/>
      <c r="J94" s="27"/>
      <c r="K94" s="27"/>
      <c r="L94" s="27"/>
      <c r="M94" s="26"/>
      <c r="N94" s="26"/>
      <c r="O94" s="26"/>
      <c r="P94" s="26"/>
      <c r="Q94" s="26"/>
      <c r="R94" s="26"/>
      <c r="S94" s="26"/>
      <c r="T94" s="26"/>
      <c r="U94" s="26"/>
      <c r="V94" s="6"/>
      <c r="W94" s="28"/>
      <c r="X94" s="28"/>
      <c r="Y94" s="27"/>
      <c r="Z94" s="27"/>
      <c r="AA94" s="26"/>
      <c r="AB94" s="26"/>
      <c r="AC94" s="26"/>
      <c r="AD94" s="26"/>
      <c r="AE94" s="26"/>
      <c r="AF94" s="29"/>
      <c r="AG94" s="26"/>
      <c r="AH94" s="26"/>
      <c r="AI94" s="26"/>
      <c r="AJ94" s="26"/>
      <c r="AK94" s="26"/>
      <c r="AL94" s="26"/>
      <c r="AM94" s="26"/>
    </row>
    <row r="95" spans="1:41" ht="12.75" customHeight="1" x14ac:dyDescent="0.2">
      <c r="A95" s="24">
        <v>1111</v>
      </c>
      <c r="B95" s="24">
        <v>3111</v>
      </c>
      <c r="C95" s="25"/>
      <c r="D95" s="302" t="s">
        <v>581</v>
      </c>
      <c r="E95" s="11"/>
      <c r="F95" s="26"/>
      <c r="G95" s="26"/>
      <c r="H95" s="26"/>
      <c r="I95" s="27"/>
      <c r="J95" s="27">
        <f>ROUND(-O95/(AA95+AB95)/12,2)</f>
        <v>-0.06</v>
      </c>
      <c r="K95" s="27">
        <f>ROUND(-P95/(AC95+AD95)/12,2)</f>
        <v>-0.03</v>
      </c>
      <c r="L95" s="27">
        <f t="shared" ref="L95:L106" si="55">J95+K95</f>
        <v>-0.09</v>
      </c>
      <c r="M95" s="44">
        <f t="shared" ref="M95:N97" si="56">-O95</f>
        <v>-20000</v>
      </c>
      <c r="N95" s="44">
        <f t="shared" si="56"/>
        <v>-5000</v>
      </c>
      <c r="O95" s="310">
        <v>20000</v>
      </c>
      <c r="P95" s="310">
        <v>5000</v>
      </c>
      <c r="Q95" s="26">
        <f>-R95</f>
        <v>-25000</v>
      </c>
      <c r="R95" s="26">
        <f t="shared" si="35"/>
        <v>25000</v>
      </c>
      <c r="S95" s="26">
        <f>Q95+R95</f>
        <v>0</v>
      </c>
      <c r="T95" s="26">
        <f>ROUND(S95*34%,0)</f>
        <v>0</v>
      </c>
      <c r="U95" s="26">
        <f>ROUND(Q95*2%,0)</f>
        <v>-500</v>
      </c>
      <c r="V95" s="26">
        <f>ROUND(H95*AE95,0)</f>
        <v>0</v>
      </c>
      <c r="W95" s="28">
        <f t="shared" ref="W95:W99" si="57">SUM(S95:V95)</f>
        <v>-500</v>
      </c>
      <c r="X95" s="28"/>
      <c r="Y95" s="45"/>
      <c r="Z95" s="45"/>
      <c r="AA95" s="26">
        <f>'soust.uk.JMK př.č.2'!$M$8</f>
        <v>27847</v>
      </c>
      <c r="AB95" s="26">
        <f>'soust.uk.JMK př.č.2'!$N$8</f>
        <v>1200</v>
      </c>
      <c r="AC95" s="26">
        <f>'soust.uk.JMK př.č.2'!$O$8</f>
        <v>15500</v>
      </c>
      <c r="AD95" s="26">
        <f>'soust.uk.JMK př.č.2'!$P$8</f>
        <v>690</v>
      </c>
      <c r="AE95" s="26"/>
      <c r="AF95" s="31"/>
      <c r="AG95" s="26"/>
      <c r="AH95" s="26"/>
      <c r="AI95" s="26"/>
      <c r="AJ95" s="26">
        <f t="shared" ref="AJ95:AK97" si="58">M95/J95/12</f>
        <v>27777.777777777781</v>
      </c>
      <c r="AK95" s="26">
        <f t="shared" si="58"/>
        <v>13888.888888888891</v>
      </c>
      <c r="AL95" s="26">
        <f t="shared" si="43"/>
        <v>23148.14814814815</v>
      </c>
      <c r="AM95" s="26"/>
      <c r="AN95" s="165">
        <v>8</v>
      </c>
      <c r="AO95" s="165">
        <v>8</v>
      </c>
    </row>
    <row r="96" spans="1:41" ht="12.75" customHeight="1" x14ac:dyDescent="0.2">
      <c r="A96" s="24">
        <v>1111</v>
      </c>
      <c r="B96" s="24">
        <v>3113</v>
      </c>
      <c r="C96" s="25"/>
      <c r="D96" s="302" t="s">
        <v>581</v>
      </c>
      <c r="E96" s="11"/>
      <c r="F96" s="26"/>
      <c r="G96" s="26"/>
      <c r="H96" s="26"/>
      <c r="I96" s="27"/>
      <c r="J96" s="27">
        <f>ROUND(-O96/(AA96+AB96)/12,2)</f>
        <v>-0.1</v>
      </c>
      <c r="K96" s="27">
        <f>ROUND(-P96/(AC96+AD96)/12,2)</f>
        <v>-0.05</v>
      </c>
      <c r="L96" s="27">
        <f t="shared" si="55"/>
        <v>-0.15000000000000002</v>
      </c>
      <c r="M96" s="44">
        <f t="shared" si="56"/>
        <v>-40000</v>
      </c>
      <c r="N96" s="44">
        <f t="shared" si="56"/>
        <v>-10000</v>
      </c>
      <c r="O96" s="310">
        <v>40000</v>
      </c>
      <c r="P96" s="310">
        <v>10000</v>
      </c>
      <c r="Q96" s="26">
        <f>-R96</f>
        <v>-50000</v>
      </c>
      <c r="R96" s="26">
        <f t="shared" si="35"/>
        <v>50000</v>
      </c>
      <c r="S96" s="26">
        <f>Q96+R96</f>
        <v>0</v>
      </c>
      <c r="T96" s="26">
        <f>ROUND(S96*34%,0)</f>
        <v>0</v>
      </c>
      <c r="U96" s="26">
        <f>ROUND(Q96*2%,0)</f>
        <v>-1000</v>
      </c>
      <c r="V96" s="26">
        <f>ROUND(H96*AE96,0)</f>
        <v>0</v>
      </c>
      <c r="W96" s="28">
        <f t="shared" si="57"/>
        <v>-1000</v>
      </c>
      <c r="X96" s="28"/>
      <c r="Y96" s="45"/>
      <c r="Z96" s="45"/>
      <c r="AA96" s="26">
        <f>'soust.uk.JMK př.č.2'!$M$29</f>
        <v>31848</v>
      </c>
      <c r="AB96" s="26">
        <f>'soust.uk.JMK př.č.2'!$N$29</f>
        <v>1760</v>
      </c>
      <c r="AC96" s="26">
        <f>'soust.uk.JMK př.č.2'!$O$29</f>
        <v>17554</v>
      </c>
      <c r="AD96" s="26">
        <f>'soust.uk.JMK př.č.2'!$P$29</f>
        <v>730</v>
      </c>
      <c r="AE96" s="26"/>
      <c r="AF96" s="31"/>
      <c r="AG96" s="26"/>
      <c r="AH96" s="26"/>
      <c r="AI96" s="26"/>
      <c r="AJ96" s="26">
        <f t="shared" si="58"/>
        <v>33333.333333333336</v>
      </c>
      <c r="AK96" s="26">
        <f t="shared" si="58"/>
        <v>16666.666666666668</v>
      </c>
      <c r="AL96" s="26">
        <f t="shared" si="43"/>
        <v>27777.77777777777</v>
      </c>
      <c r="AM96" s="26"/>
      <c r="AN96" s="164" t="s">
        <v>729</v>
      </c>
      <c r="AO96" s="164" t="s">
        <v>729</v>
      </c>
    </row>
    <row r="97" spans="1:41" ht="12.75" customHeight="1" x14ac:dyDescent="0.2">
      <c r="A97" s="24">
        <v>1111</v>
      </c>
      <c r="B97" s="24">
        <v>3117</v>
      </c>
      <c r="C97" s="25"/>
      <c r="D97" s="302" t="s">
        <v>581</v>
      </c>
      <c r="E97" s="11"/>
      <c r="F97" s="26"/>
      <c r="G97" s="26"/>
      <c r="H97" s="26"/>
      <c r="I97" s="27"/>
      <c r="J97" s="27">
        <f>ROUND(-O97/(AA97+AB97)/12,2)</f>
        <v>-0.1</v>
      </c>
      <c r="K97" s="27">
        <f>ROUND(-P97/(AC97+AD97)/12,2)</f>
        <v>-0.05</v>
      </c>
      <c r="L97" s="27">
        <f t="shared" si="55"/>
        <v>-0.15000000000000002</v>
      </c>
      <c r="M97" s="44">
        <f t="shared" si="56"/>
        <v>-40000</v>
      </c>
      <c r="N97" s="44">
        <f t="shared" si="56"/>
        <v>-10000</v>
      </c>
      <c r="O97" s="310">
        <v>40000</v>
      </c>
      <c r="P97" s="310">
        <v>10000</v>
      </c>
      <c r="Q97" s="26">
        <f>-R97</f>
        <v>-50000</v>
      </c>
      <c r="R97" s="26">
        <f t="shared" si="35"/>
        <v>50000</v>
      </c>
      <c r="S97" s="26">
        <f>Q97+R97</f>
        <v>0</v>
      </c>
      <c r="T97" s="26">
        <f>ROUND(S97*34%,0)</f>
        <v>0</v>
      </c>
      <c r="U97" s="26">
        <f>ROUND(Q97*2%,0)</f>
        <v>-1000</v>
      </c>
      <c r="V97" s="26">
        <f>ROUND(H97*AE97,0)</f>
        <v>0</v>
      </c>
      <c r="W97" s="28">
        <f t="shared" si="57"/>
        <v>-1000</v>
      </c>
      <c r="X97" s="28"/>
      <c r="Y97" s="45"/>
      <c r="Z97" s="45"/>
      <c r="AA97" s="26">
        <f>'soust.uk.JMK př.č.2'!$M$24</f>
        <v>31848</v>
      </c>
      <c r="AB97" s="26">
        <f>'soust.uk.JMK př.č.2'!$N$24</f>
        <v>1760</v>
      </c>
      <c r="AC97" s="26">
        <f>'soust.uk.JMK př.č.2'!$O$24</f>
        <v>17554</v>
      </c>
      <c r="AD97" s="26">
        <f>'soust.uk.JMK př.č.2'!$P$24</f>
        <v>730</v>
      </c>
      <c r="AE97" s="26"/>
      <c r="AF97" s="31"/>
      <c r="AG97" s="26"/>
      <c r="AH97" s="26"/>
      <c r="AI97" s="26"/>
      <c r="AJ97" s="26">
        <f t="shared" si="58"/>
        <v>33333.333333333336</v>
      </c>
      <c r="AK97" s="26">
        <f t="shared" si="58"/>
        <v>16666.666666666668</v>
      </c>
      <c r="AL97" s="26">
        <f t="shared" si="43"/>
        <v>27777.77777777777</v>
      </c>
      <c r="AM97" s="26"/>
      <c r="AN97" s="164" t="s">
        <v>728</v>
      </c>
      <c r="AO97" s="164" t="s">
        <v>728</v>
      </c>
    </row>
    <row r="98" spans="1:41" ht="12.75" customHeight="1" x14ac:dyDescent="0.2">
      <c r="A98" s="24">
        <v>1111</v>
      </c>
      <c r="B98" s="24">
        <v>3141</v>
      </c>
      <c r="C98" s="25"/>
      <c r="D98" s="302" t="s">
        <v>581</v>
      </c>
      <c r="E98" s="11"/>
      <c r="F98" s="26"/>
      <c r="G98" s="26"/>
      <c r="H98" s="26"/>
      <c r="I98" s="27"/>
      <c r="J98" s="27"/>
      <c r="K98" s="27">
        <f>ROUND(-P98/(AC98+AD98)/12,2)</f>
        <v>-0.05</v>
      </c>
      <c r="L98" s="27">
        <f t="shared" si="55"/>
        <v>-0.05</v>
      </c>
      <c r="M98" s="44"/>
      <c r="N98" s="44">
        <f>-P98</f>
        <v>-10000</v>
      </c>
      <c r="O98" s="310"/>
      <c r="P98" s="310">
        <v>10000</v>
      </c>
      <c r="Q98" s="26">
        <f>-R98</f>
        <v>-10000</v>
      </c>
      <c r="R98" s="26">
        <f t="shared" si="35"/>
        <v>10000</v>
      </c>
      <c r="S98" s="26">
        <f>Q98+R98</f>
        <v>0</v>
      </c>
      <c r="T98" s="26">
        <f>ROUND(S98*34%,0)</f>
        <v>0</v>
      </c>
      <c r="U98" s="26">
        <f>ROUND(Q98*2%,0)</f>
        <v>-200</v>
      </c>
      <c r="V98" s="26">
        <f>ROUND(H98*AE98,0)</f>
        <v>0</v>
      </c>
      <c r="W98" s="28">
        <f t="shared" si="57"/>
        <v>-200</v>
      </c>
      <c r="X98" s="28"/>
      <c r="Y98" s="45"/>
      <c r="Z98" s="45"/>
      <c r="AA98" s="26"/>
      <c r="AB98" s="26"/>
      <c r="AC98" s="26">
        <f>'soust.uk.JMK př.č.2'!$O$72</f>
        <v>17702</v>
      </c>
      <c r="AD98" s="26">
        <f>'soust.uk.JMK př.č.2'!$P$72</f>
        <v>470</v>
      </c>
      <c r="AE98" s="26"/>
      <c r="AF98" s="31"/>
      <c r="AG98" s="26"/>
      <c r="AH98" s="26"/>
      <c r="AI98" s="26"/>
      <c r="AJ98" s="26"/>
      <c r="AK98" s="26">
        <f>N98/K98/12</f>
        <v>16666.666666666668</v>
      </c>
      <c r="AL98" s="26">
        <f t="shared" si="43"/>
        <v>16666.666666666668</v>
      </c>
      <c r="AM98" s="26"/>
      <c r="AN98" s="164" t="s">
        <v>731</v>
      </c>
      <c r="AO98" s="164" t="s">
        <v>731</v>
      </c>
    </row>
    <row r="99" spans="1:41" ht="12.75" customHeight="1" x14ac:dyDescent="0.2">
      <c r="A99" s="24">
        <v>1111</v>
      </c>
      <c r="B99" s="24">
        <v>3143</v>
      </c>
      <c r="C99" s="25"/>
      <c r="D99" s="302" t="s">
        <v>581</v>
      </c>
      <c r="E99" s="11"/>
      <c r="F99" s="26"/>
      <c r="G99" s="26"/>
      <c r="H99" s="26"/>
      <c r="I99" s="27"/>
      <c r="J99" s="27">
        <f>ROUND(-O99/(AA99+AB99)/12,2)</f>
        <v>-0.43</v>
      </c>
      <c r="K99" s="27"/>
      <c r="L99" s="27">
        <f t="shared" si="55"/>
        <v>-0.43</v>
      </c>
      <c r="M99" s="44">
        <f>-O99</f>
        <v>-140000</v>
      </c>
      <c r="N99" s="44"/>
      <c r="O99" s="310">
        <v>140000</v>
      </c>
      <c r="P99" s="310"/>
      <c r="Q99" s="26">
        <f>-R99</f>
        <v>-140000</v>
      </c>
      <c r="R99" s="26">
        <f t="shared" si="35"/>
        <v>140000</v>
      </c>
      <c r="S99" s="26">
        <f>Q99+R99</f>
        <v>0</v>
      </c>
      <c r="T99" s="26">
        <f>ROUND(S99*34%,0)</f>
        <v>0</v>
      </c>
      <c r="U99" s="26">
        <f>ROUND(Q99*2%,0)</f>
        <v>-2800</v>
      </c>
      <c r="V99" s="26">
        <f>ROUND(H99*AE99,0)</f>
        <v>0</v>
      </c>
      <c r="W99" s="28">
        <f t="shared" si="57"/>
        <v>-2800</v>
      </c>
      <c r="X99" s="28"/>
      <c r="Y99" s="45"/>
      <c r="Z99" s="45"/>
      <c r="AA99" s="26">
        <f>'soust.uk.JMK př.č.2'!$M$49</f>
        <v>26216</v>
      </c>
      <c r="AB99" s="26">
        <f>'soust.uk.JMK př.č.2'!$N$49</f>
        <v>1060</v>
      </c>
      <c r="AC99" s="26"/>
      <c r="AD99" s="26"/>
      <c r="AE99" s="26"/>
      <c r="AF99" s="31"/>
      <c r="AG99" s="26"/>
      <c r="AH99" s="26"/>
      <c r="AI99" s="26"/>
      <c r="AJ99" s="26">
        <f>M99/J99/12</f>
        <v>27131.782945736431</v>
      </c>
      <c r="AK99" s="26"/>
      <c r="AL99" s="26">
        <f t="shared" si="43"/>
        <v>27131.782945736431</v>
      </c>
      <c r="AM99" s="26"/>
    </row>
    <row r="100" spans="1:41" ht="12.75" customHeight="1" x14ac:dyDescent="0.2">
      <c r="A100" s="24">
        <v>1111</v>
      </c>
      <c r="B100" s="24">
        <v>3111</v>
      </c>
      <c r="C100" s="25"/>
      <c r="D100" s="302" t="s">
        <v>584</v>
      </c>
      <c r="E100" s="11"/>
      <c r="F100" s="26"/>
      <c r="G100" s="26"/>
      <c r="H100" s="26"/>
      <c r="I100" s="27"/>
      <c r="J100" s="27">
        <f>ROUND(-AG100/(AA100+AB100)*AF100,2)</f>
        <v>-0.17</v>
      </c>
      <c r="K100" s="27"/>
      <c r="L100" s="27">
        <f t="shared" si="55"/>
        <v>-0.17</v>
      </c>
      <c r="M100" s="26"/>
      <c r="N100" s="26"/>
      <c r="O100" s="26"/>
      <c r="P100" s="26"/>
      <c r="Q100" s="26"/>
      <c r="R100" s="26"/>
      <c r="S100" s="26">
        <f t="shared" ref="S100:S105" si="59">Q100+R100</f>
        <v>0</v>
      </c>
      <c r="T100" s="26"/>
      <c r="U100" s="26"/>
      <c r="V100" s="6"/>
      <c r="W100" s="28"/>
      <c r="X100" s="28"/>
      <c r="Y100" s="45"/>
      <c r="Z100" s="45"/>
      <c r="AA100" s="26">
        <f>'soust.uk.JMK př.č.2'!$M$8</f>
        <v>27847</v>
      </c>
      <c r="AB100" s="26">
        <f>'soust.uk.JMK př.č.2'!$N$8</f>
        <v>1200</v>
      </c>
      <c r="AC100" s="26"/>
      <c r="AD100" s="26"/>
      <c r="AE100" s="26"/>
      <c r="AF100" s="31">
        <f>1/2</f>
        <v>0.5</v>
      </c>
      <c r="AG100" s="46">
        <v>10000</v>
      </c>
      <c r="AH100" s="26"/>
      <c r="AI100" s="26"/>
      <c r="AJ100" s="26"/>
      <c r="AK100" s="26"/>
      <c r="AL100" s="26">
        <f t="shared" si="43"/>
        <v>0</v>
      </c>
      <c r="AM100" s="26"/>
    </row>
    <row r="101" spans="1:41" ht="12.75" customHeight="1" x14ac:dyDescent="0.2">
      <c r="A101" s="24">
        <v>1111</v>
      </c>
      <c r="B101" s="24">
        <v>3113</v>
      </c>
      <c r="C101" s="25"/>
      <c r="D101" s="302" t="s">
        <v>584</v>
      </c>
      <c r="E101" s="11"/>
      <c r="F101" s="26"/>
      <c r="G101" s="26"/>
      <c r="H101" s="26"/>
      <c r="I101" s="27"/>
      <c r="J101" s="27">
        <f>ROUND(-AG101/(AA101+AB101)*AF101,2)</f>
        <v>-0.37</v>
      </c>
      <c r="K101" s="27"/>
      <c r="L101" s="27">
        <f t="shared" si="55"/>
        <v>-0.37</v>
      </c>
      <c r="M101" s="26"/>
      <c r="N101" s="26"/>
      <c r="O101" s="26"/>
      <c r="P101" s="26"/>
      <c r="Q101" s="26"/>
      <c r="R101" s="26"/>
      <c r="S101" s="26">
        <f t="shared" si="59"/>
        <v>0</v>
      </c>
      <c r="T101" s="26"/>
      <c r="U101" s="26"/>
      <c r="V101" s="6"/>
      <c r="W101" s="28"/>
      <c r="X101" s="28"/>
      <c r="Y101" s="45"/>
      <c r="Z101" s="45"/>
      <c r="AA101" s="26">
        <f>'soust.uk.JMK př.č.2'!$M$29</f>
        <v>31848</v>
      </c>
      <c r="AB101" s="26">
        <f>'soust.uk.JMK př.č.2'!$N$29</f>
        <v>1760</v>
      </c>
      <c r="AC101" s="26"/>
      <c r="AD101" s="26"/>
      <c r="AE101" s="26"/>
      <c r="AF101" s="31">
        <f>1/2</f>
        <v>0.5</v>
      </c>
      <c r="AG101" s="46">
        <v>25000</v>
      </c>
      <c r="AH101" s="26"/>
      <c r="AI101" s="26"/>
      <c r="AJ101" s="26"/>
      <c r="AK101" s="26"/>
      <c r="AL101" s="26">
        <f t="shared" si="43"/>
        <v>0</v>
      </c>
      <c r="AM101" s="26"/>
    </row>
    <row r="102" spans="1:41" ht="12.75" customHeight="1" x14ac:dyDescent="0.2">
      <c r="A102" s="24">
        <v>1111</v>
      </c>
      <c r="B102" s="24">
        <v>3117</v>
      </c>
      <c r="C102" s="25"/>
      <c r="D102" s="302" t="s">
        <v>584</v>
      </c>
      <c r="E102" s="11"/>
      <c r="F102" s="26"/>
      <c r="G102" s="26"/>
      <c r="H102" s="26"/>
      <c r="I102" s="27"/>
      <c r="J102" s="27">
        <f>ROUND(-AG102/(AA102+AB102)*AF102,2)</f>
        <v>-0.15</v>
      </c>
      <c r="K102" s="27"/>
      <c r="L102" s="27">
        <f t="shared" si="55"/>
        <v>-0.15</v>
      </c>
      <c r="M102" s="26"/>
      <c r="N102" s="26"/>
      <c r="O102" s="26"/>
      <c r="P102" s="26"/>
      <c r="Q102" s="26"/>
      <c r="R102" s="26"/>
      <c r="S102" s="26">
        <f t="shared" si="59"/>
        <v>0</v>
      </c>
      <c r="T102" s="26"/>
      <c r="U102" s="26"/>
      <c r="V102" s="6"/>
      <c r="W102" s="28"/>
      <c r="X102" s="28"/>
      <c r="Y102" s="45"/>
      <c r="Z102" s="45"/>
      <c r="AA102" s="26">
        <f>'soust.uk.JMK př.č.2'!$M$24</f>
        <v>31848</v>
      </c>
      <c r="AB102" s="26">
        <f>'soust.uk.JMK př.č.2'!$N$24</f>
        <v>1760</v>
      </c>
      <c r="AC102" s="26"/>
      <c r="AD102" s="26"/>
      <c r="AE102" s="26"/>
      <c r="AF102" s="31">
        <f>1/2</f>
        <v>0.5</v>
      </c>
      <c r="AG102" s="46">
        <v>10000</v>
      </c>
      <c r="AH102" s="26"/>
      <c r="AI102" s="26"/>
      <c r="AJ102" s="26"/>
      <c r="AK102" s="26"/>
      <c r="AL102" s="26">
        <f t="shared" si="43"/>
        <v>0</v>
      </c>
      <c r="AM102" s="26"/>
    </row>
    <row r="103" spans="1:41" ht="12.75" customHeight="1" x14ac:dyDescent="0.2">
      <c r="A103" s="24">
        <v>1111</v>
      </c>
      <c r="B103" s="24">
        <v>3111</v>
      </c>
      <c r="C103" s="25"/>
      <c r="D103" s="302" t="s">
        <v>585</v>
      </c>
      <c r="E103" s="47"/>
      <c r="F103" s="26"/>
      <c r="G103" s="26"/>
      <c r="H103" s="26"/>
      <c r="I103" s="27"/>
      <c r="J103" s="27"/>
      <c r="K103" s="27">
        <f>ROUND(-AI103/(AC103+AD103)*AF103,2)</f>
        <v>-0.28999999999999998</v>
      </c>
      <c r="L103" s="27">
        <f t="shared" si="55"/>
        <v>-0.28999999999999998</v>
      </c>
      <c r="M103" s="26"/>
      <c r="N103" s="26"/>
      <c r="O103" s="26"/>
      <c r="P103" s="26"/>
      <c r="Q103" s="26"/>
      <c r="R103" s="26"/>
      <c r="S103" s="26">
        <f t="shared" si="59"/>
        <v>0</v>
      </c>
      <c r="T103" s="26"/>
      <c r="U103" s="26"/>
      <c r="V103" s="6"/>
      <c r="W103" s="28"/>
      <c r="X103" s="28"/>
      <c r="Y103" s="45"/>
      <c r="Z103" s="45"/>
      <c r="AA103" s="26"/>
      <c r="AB103" s="26"/>
      <c r="AC103" s="26">
        <f>'soust.uk.JMK př.č.2'!$O$8</f>
        <v>15500</v>
      </c>
      <c r="AD103" s="26">
        <f>'soust.uk.JMK př.č.2'!$P$8</f>
        <v>690</v>
      </c>
      <c r="AE103" s="26"/>
      <c r="AF103" s="31">
        <f>1/1.25</f>
        <v>0.8</v>
      </c>
      <c r="AG103" s="26"/>
      <c r="AH103" s="26"/>
      <c r="AI103" s="46">
        <v>5800</v>
      </c>
      <c r="AJ103" s="26"/>
      <c r="AK103" s="26"/>
      <c r="AL103" s="26">
        <f t="shared" si="43"/>
        <v>0</v>
      </c>
      <c r="AM103" s="26"/>
      <c r="AN103" s="164" t="s">
        <v>726</v>
      </c>
      <c r="AO103" s="164" t="s">
        <v>726</v>
      </c>
    </row>
    <row r="104" spans="1:41" ht="12.75" customHeight="1" x14ac:dyDescent="0.2">
      <c r="A104" s="24">
        <v>1111</v>
      </c>
      <c r="B104" s="24">
        <v>3113</v>
      </c>
      <c r="C104" s="25"/>
      <c r="D104" s="302" t="s">
        <v>585</v>
      </c>
      <c r="E104" s="47"/>
      <c r="F104" s="26"/>
      <c r="G104" s="26"/>
      <c r="H104" s="26"/>
      <c r="I104" s="27"/>
      <c r="J104" s="27"/>
      <c r="K104" s="27">
        <f>ROUND(-AI104/(AC104+AD104)*AF104,2)</f>
        <v>-0.25</v>
      </c>
      <c r="L104" s="27">
        <f t="shared" si="55"/>
        <v>-0.25</v>
      </c>
      <c r="M104" s="26"/>
      <c r="N104" s="26"/>
      <c r="O104" s="26"/>
      <c r="P104" s="26"/>
      <c r="Q104" s="26"/>
      <c r="R104" s="26"/>
      <c r="S104" s="26">
        <f t="shared" si="59"/>
        <v>0</v>
      </c>
      <c r="T104" s="26"/>
      <c r="U104" s="26"/>
      <c r="V104" s="6"/>
      <c r="W104" s="28"/>
      <c r="X104" s="28"/>
      <c r="Y104" s="45"/>
      <c r="Z104" s="45"/>
      <c r="AA104" s="26"/>
      <c r="AB104" s="26"/>
      <c r="AC104" s="26">
        <f>'soust.uk.JMK př.č.2'!$O$29</f>
        <v>17554</v>
      </c>
      <c r="AD104" s="26">
        <f>'soust.uk.JMK př.č.2'!$P$29</f>
        <v>730</v>
      </c>
      <c r="AE104" s="26"/>
      <c r="AF104" s="31">
        <f>1/1.25</f>
        <v>0.8</v>
      </c>
      <c r="AG104" s="26"/>
      <c r="AH104" s="26"/>
      <c r="AI104" s="46">
        <v>5800</v>
      </c>
      <c r="AJ104" s="26"/>
      <c r="AK104" s="26"/>
      <c r="AL104" s="26">
        <f t="shared" si="43"/>
        <v>0</v>
      </c>
      <c r="AM104" s="26"/>
      <c r="AN104" s="164" t="s">
        <v>729</v>
      </c>
      <c r="AO104" s="164" t="s">
        <v>729</v>
      </c>
    </row>
    <row r="105" spans="1:41" ht="12.75" customHeight="1" x14ac:dyDescent="0.2">
      <c r="A105" s="24">
        <v>1111</v>
      </c>
      <c r="B105" s="24">
        <v>3117</v>
      </c>
      <c r="C105" s="25"/>
      <c r="D105" s="302" t="s">
        <v>585</v>
      </c>
      <c r="E105" s="47"/>
      <c r="F105" s="26"/>
      <c r="G105" s="26"/>
      <c r="H105" s="26"/>
      <c r="I105" s="27"/>
      <c r="J105" s="27"/>
      <c r="K105" s="27">
        <f>ROUND(-AI105/(AC105+AD105)*AF105,2)</f>
        <v>-0.25</v>
      </c>
      <c r="L105" s="27">
        <f t="shared" si="55"/>
        <v>-0.25</v>
      </c>
      <c r="M105" s="26"/>
      <c r="N105" s="26"/>
      <c r="O105" s="26"/>
      <c r="P105" s="26"/>
      <c r="Q105" s="26"/>
      <c r="R105" s="26"/>
      <c r="S105" s="26">
        <f t="shared" si="59"/>
        <v>0</v>
      </c>
      <c r="T105" s="26"/>
      <c r="U105" s="26"/>
      <c r="V105" s="6"/>
      <c r="W105" s="28"/>
      <c r="X105" s="28"/>
      <c r="Y105" s="45"/>
      <c r="Z105" s="45"/>
      <c r="AA105" s="26"/>
      <c r="AB105" s="26"/>
      <c r="AC105" s="26">
        <f>'soust.uk.JMK př.č.2'!$O$24</f>
        <v>17554</v>
      </c>
      <c r="AD105" s="26">
        <f>'soust.uk.JMK př.č.2'!$P$24</f>
        <v>730</v>
      </c>
      <c r="AE105" s="26"/>
      <c r="AF105" s="31">
        <f>1/1.25</f>
        <v>0.8</v>
      </c>
      <c r="AG105" s="26"/>
      <c r="AH105" s="26"/>
      <c r="AI105" s="46">
        <v>5800</v>
      </c>
      <c r="AJ105" s="26"/>
      <c r="AK105" s="26"/>
      <c r="AL105" s="26">
        <f t="shared" si="43"/>
        <v>0</v>
      </c>
      <c r="AM105" s="26"/>
      <c r="AN105" s="164" t="s">
        <v>728</v>
      </c>
      <c r="AO105" s="164" t="s">
        <v>728</v>
      </c>
    </row>
    <row r="106" spans="1:41" s="1" customFormat="1" ht="12.75" customHeight="1" x14ac:dyDescent="0.2">
      <c r="A106" s="48">
        <v>1111</v>
      </c>
      <c r="B106" s="48"/>
      <c r="C106" s="49"/>
      <c r="D106" s="305" t="s">
        <v>596</v>
      </c>
      <c r="F106" s="28"/>
      <c r="G106" s="28"/>
      <c r="H106" s="28"/>
      <c r="I106" s="50"/>
      <c r="J106" s="50">
        <f>SUM(J5:J105)</f>
        <v>119.46</v>
      </c>
      <c r="K106" s="50">
        <f>SUM(K5:K105)</f>
        <v>43.290000000000006</v>
      </c>
      <c r="L106" s="50">
        <f t="shared" si="55"/>
        <v>162.75</v>
      </c>
      <c r="M106" s="28">
        <f>SUM(M5:M105)</f>
        <v>47360388</v>
      </c>
      <c r="N106" s="28">
        <f>SUM(N5:N105)</f>
        <v>9975024</v>
      </c>
      <c r="O106" s="28">
        <f>SUM(O5:O105)</f>
        <v>240000</v>
      </c>
      <c r="P106" s="28">
        <f>SUM(P5:P105)</f>
        <v>35000</v>
      </c>
      <c r="Q106" s="28">
        <f>M106+N106</f>
        <v>57335412</v>
      </c>
      <c r="R106" s="28">
        <f>O106+P106</f>
        <v>275000</v>
      </c>
      <c r="S106" s="28">
        <f>Q106+R106</f>
        <v>57610412</v>
      </c>
      <c r="T106" s="28">
        <f>SUM(T5:T105)</f>
        <v>19587540</v>
      </c>
      <c r="U106" s="28">
        <f>SUM(U5:U105)</f>
        <v>1146706</v>
      </c>
      <c r="V106" s="28">
        <f>SUM(V5:V105)</f>
        <v>1147130</v>
      </c>
      <c r="W106" s="28">
        <f>SUM(S106:V106)</f>
        <v>79491788</v>
      </c>
      <c r="X106" s="28"/>
      <c r="Y106" s="28"/>
      <c r="Z106" s="28"/>
      <c r="AA106" s="28"/>
      <c r="AB106" s="28"/>
      <c r="AC106" s="28"/>
      <c r="AD106" s="28"/>
      <c r="AE106" s="28"/>
      <c r="AF106" s="51"/>
      <c r="AG106" s="28"/>
      <c r="AH106" s="28"/>
      <c r="AI106" s="28"/>
      <c r="AJ106" s="28">
        <f>M106/J106/12</f>
        <v>33037.828561861716</v>
      </c>
      <c r="AK106" s="28">
        <f>N106/K106/12</f>
        <v>19201.940401940399</v>
      </c>
      <c r="AL106" s="28">
        <f t="shared" si="43"/>
        <v>29357.609831029185</v>
      </c>
      <c r="AM106" s="28"/>
      <c r="AN106" s="176"/>
      <c r="AO106" s="176"/>
    </row>
    <row r="107" spans="1:41" ht="12.75" customHeight="1" x14ac:dyDescent="0.2">
      <c r="A107" s="24">
        <v>1111</v>
      </c>
      <c r="B107" s="24">
        <v>3111</v>
      </c>
      <c r="C107" s="30"/>
      <c r="D107" s="303" t="s">
        <v>586</v>
      </c>
      <c r="E107" s="11"/>
      <c r="F107" s="26"/>
      <c r="G107" s="26"/>
      <c r="H107" s="26"/>
      <c r="I107" s="27"/>
      <c r="J107" s="27"/>
      <c r="K107" s="27"/>
      <c r="L107" s="27"/>
      <c r="M107" s="26"/>
      <c r="N107" s="26"/>
      <c r="O107" s="26"/>
      <c r="P107" s="26"/>
      <c r="Q107" s="26"/>
      <c r="R107" s="26"/>
      <c r="S107" s="26"/>
      <c r="T107" s="26"/>
      <c r="U107" s="26"/>
      <c r="V107" s="6"/>
      <c r="W107" s="28"/>
      <c r="X107" s="28"/>
      <c r="Y107" s="27"/>
      <c r="Z107" s="27"/>
      <c r="AA107" s="26"/>
      <c r="AB107" s="26"/>
      <c r="AC107" s="26"/>
      <c r="AD107" s="26"/>
      <c r="AE107" s="26"/>
      <c r="AF107" s="29"/>
      <c r="AG107" s="26"/>
      <c r="AH107" s="26"/>
      <c r="AI107" s="26"/>
      <c r="AJ107" s="26"/>
      <c r="AK107" s="26"/>
      <c r="AL107" s="26"/>
      <c r="AM107" s="26"/>
    </row>
    <row r="108" spans="1:41" ht="12.75" customHeight="1" x14ac:dyDescent="0.2">
      <c r="A108" s="24">
        <v>1111</v>
      </c>
      <c r="B108" s="24">
        <v>3113</v>
      </c>
      <c r="C108" s="30"/>
      <c r="D108" s="303" t="s">
        <v>586</v>
      </c>
      <c r="E108" s="11"/>
      <c r="F108" s="26"/>
      <c r="G108" s="26"/>
      <c r="H108" s="26"/>
      <c r="I108" s="27"/>
      <c r="J108" s="27"/>
      <c r="K108" s="27"/>
      <c r="L108" s="27"/>
      <c r="M108" s="26"/>
      <c r="N108" s="26"/>
      <c r="O108" s="26"/>
      <c r="P108" s="26"/>
      <c r="Q108" s="26"/>
      <c r="R108" s="26"/>
      <c r="S108" s="26"/>
      <c r="T108" s="26"/>
      <c r="U108" s="26"/>
      <c r="V108" s="6"/>
      <c r="W108" s="28"/>
      <c r="X108" s="28"/>
      <c r="Y108" s="27"/>
      <c r="Z108" s="27"/>
      <c r="AA108" s="26"/>
      <c r="AB108" s="26"/>
      <c r="AC108" s="26"/>
      <c r="AD108" s="26"/>
      <c r="AE108" s="26"/>
      <c r="AF108" s="29"/>
      <c r="AG108" s="26"/>
      <c r="AH108" s="26"/>
      <c r="AI108" s="26"/>
      <c r="AJ108" s="26"/>
      <c r="AK108" s="26"/>
      <c r="AL108" s="26"/>
      <c r="AM108" s="26"/>
    </row>
    <row r="109" spans="1:41" ht="12.75" customHeight="1" x14ac:dyDescent="0.2">
      <c r="A109" s="24">
        <v>1111</v>
      </c>
      <c r="B109" s="24">
        <v>3141</v>
      </c>
      <c r="C109" s="30"/>
      <c r="D109" s="304" t="s">
        <v>591</v>
      </c>
      <c r="E109" s="11"/>
      <c r="F109" s="26"/>
      <c r="G109" s="26"/>
      <c r="H109" s="26">
        <v>18</v>
      </c>
      <c r="I109" s="27"/>
      <c r="J109" s="27"/>
      <c r="K109" s="27">
        <f>ROUND(H109/Z109*AF109,2)</f>
        <v>0.11</v>
      </c>
      <c r="L109" s="27">
        <f>J109+K109</f>
        <v>0.11</v>
      </c>
      <c r="M109" s="26"/>
      <c r="N109" s="26">
        <f>ROUND(12*(K109*(AC109+AD109)),0)</f>
        <v>23987</v>
      </c>
      <c r="O109" s="26"/>
      <c r="P109" s="26"/>
      <c r="Q109" s="26">
        <f>M109+N109</f>
        <v>23987</v>
      </c>
      <c r="R109" s="26">
        <f>O109+P109</f>
        <v>0</v>
      </c>
      <c r="S109" s="26">
        <f>Q109+R109</f>
        <v>23987</v>
      </c>
      <c r="T109" s="26">
        <f>ROUND(S109*34%,0)</f>
        <v>8156</v>
      </c>
      <c r="U109" s="26">
        <f t="shared" ref="U109" si="60">ROUND(Q109*2%,0)</f>
        <v>480</v>
      </c>
      <c r="V109" s="26">
        <f>ROUND(H109*AE109,0)</f>
        <v>165</v>
      </c>
      <c r="W109" s="28">
        <f>SUM(S109:V109)</f>
        <v>32788</v>
      </c>
      <c r="X109" s="28"/>
      <c r="Y109" s="27"/>
      <c r="Z109" s="307">
        <f>'ŠJ MŠ př.č.2h'!$B$18</f>
        <v>24.86</v>
      </c>
      <c r="AA109" s="26"/>
      <c r="AB109" s="26"/>
      <c r="AC109" s="26">
        <f>'soust.uk.JMK př.č.2'!$O$66</f>
        <v>17702</v>
      </c>
      <c r="AD109" s="26">
        <f>'soust.uk.JMK př.č.2'!$P$66</f>
        <v>470</v>
      </c>
      <c r="AE109" s="26">
        <f>'soust.uk.JMK př.č.2'!$L$66*AF109</f>
        <v>9.15</v>
      </c>
      <c r="AF109" s="31">
        <v>0.15</v>
      </c>
      <c r="AG109" s="26"/>
      <c r="AH109" s="26"/>
      <c r="AI109" s="26"/>
      <c r="AJ109" s="26"/>
      <c r="AK109" s="26"/>
      <c r="AL109" s="26">
        <f t="shared" si="43"/>
        <v>18171.969696969696</v>
      </c>
      <c r="AM109" s="26">
        <f>W109/H109</f>
        <v>1821.5555555555557</v>
      </c>
      <c r="AN109" s="165">
        <v>66</v>
      </c>
      <c r="AO109" s="165">
        <v>66</v>
      </c>
    </row>
    <row r="110" spans="1:41" s="1" customFormat="1" ht="12.75" customHeight="1" x14ac:dyDescent="0.2">
      <c r="A110" s="52">
        <v>1111</v>
      </c>
      <c r="B110" s="48"/>
      <c r="C110" s="49"/>
      <c r="D110" s="53" t="s">
        <v>597</v>
      </c>
      <c r="F110" s="28"/>
      <c r="G110" s="54"/>
      <c r="H110" s="54"/>
      <c r="I110" s="55"/>
      <c r="J110" s="50">
        <f>SUM(J107:J109)</f>
        <v>0</v>
      </c>
      <c r="K110" s="50">
        <f>SUM(K107:K109)</f>
        <v>0.11</v>
      </c>
      <c r="L110" s="50">
        <f>J110+K110</f>
        <v>0.11</v>
      </c>
      <c r="M110" s="28">
        <f t="shared" ref="M110:R110" si="61">SUM(M107:M109)</f>
        <v>0</v>
      </c>
      <c r="N110" s="28">
        <f t="shared" si="61"/>
        <v>23987</v>
      </c>
      <c r="O110" s="28">
        <f t="shared" si="61"/>
        <v>0</v>
      </c>
      <c r="P110" s="28">
        <f t="shared" si="61"/>
        <v>0</v>
      </c>
      <c r="Q110" s="28">
        <f t="shared" si="61"/>
        <v>23987</v>
      </c>
      <c r="R110" s="28">
        <f t="shared" si="61"/>
        <v>0</v>
      </c>
      <c r="S110" s="28">
        <f>Q110+R110</f>
        <v>23987</v>
      </c>
      <c r="T110" s="28">
        <f>SUM(T107:T109)</f>
        <v>8156</v>
      </c>
      <c r="U110" s="28">
        <f>SUM(U107:U109)</f>
        <v>480</v>
      </c>
      <c r="V110" s="28">
        <f>SUM(V107:V109)</f>
        <v>165</v>
      </c>
      <c r="W110" s="28">
        <f>SUM(S110:V110)</f>
        <v>32788</v>
      </c>
      <c r="X110" s="28"/>
      <c r="Y110" s="50"/>
      <c r="Z110" s="50"/>
      <c r="AA110" s="28"/>
      <c r="AB110" s="28"/>
      <c r="AC110" s="28"/>
      <c r="AD110" s="28"/>
      <c r="AE110" s="28"/>
      <c r="AF110" s="51"/>
      <c r="AG110" s="54"/>
      <c r="AH110" s="28"/>
      <c r="AI110" s="28"/>
      <c r="AJ110" s="28" t="e">
        <f>M110/J110/12</f>
        <v>#DIV/0!</v>
      </c>
      <c r="AK110" s="28">
        <f>N110/K110/12</f>
        <v>18171.969696969696</v>
      </c>
      <c r="AL110" s="28">
        <f t="shared" si="43"/>
        <v>18171.969696969696</v>
      </c>
      <c r="AM110" s="28"/>
      <c r="AN110" s="176"/>
      <c r="AO110" s="176"/>
    </row>
    <row r="111" spans="1:41" s="1" customFormat="1" ht="12.75" customHeight="1" x14ac:dyDescent="0.2">
      <c r="A111" s="48">
        <v>1111</v>
      </c>
      <c r="B111" s="48"/>
      <c r="C111" s="49"/>
      <c r="D111" s="50" t="s">
        <v>599</v>
      </c>
      <c r="F111" s="28"/>
      <c r="G111" s="28"/>
      <c r="H111" s="28"/>
      <c r="I111" s="50"/>
      <c r="J111" s="50">
        <f>SUM(J106+J110)</f>
        <v>119.46</v>
      </c>
      <c r="K111" s="50">
        <f>SUM(K106+K110)</f>
        <v>43.400000000000006</v>
      </c>
      <c r="L111" s="50">
        <f>J111+K111</f>
        <v>162.86000000000001</v>
      </c>
      <c r="M111" s="56">
        <f>SUM(M106+M110)</f>
        <v>47360388</v>
      </c>
      <c r="N111" s="56">
        <f t="shared" ref="N111:Q111" si="62">SUM(N106+N110)</f>
        <v>9999011</v>
      </c>
      <c r="O111" s="56">
        <f t="shared" si="62"/>
        <v>240000</v>
      </c>
      <c r="P111" s="56">
        <f t="shared" si="62"/>
        <v>35000</v>
      </c>
      <c r="Q111" s="56">
        <f t="shared" si="62"/>
        <v>57359399</v>
      </c>
      <c r="R111" s="56">
        <f>SUM(R106+R110)</f>
        <v>275000</v>
      </c>
      <c r="S111" s="28">
        <f>Q111+R111</f>
        <v>57634399</v>
      </c>
      <c r="T111" s="28">
        <f>T106+T110</f>
        <v>19595696</v>
      </c>
      <c r="U111" s="28">
        <f>U106+U110</f>
        <v>1147186</v>
      </c>
      <c r="V111" s="28">
        <f>V106+V110</f>
        <v>1147295</v>
      </c>
      <c r="W111" s="28">
        <f>SUM(S111:V111)</f>
        <v>79524576</v>
      </c>
      <c r="X111" s="28"/>
      <c r="Y111" s="50"/>
      <c r="Z111" s="50"/>
      <c r="AA111" s="28"/>
      <c r="AB111" s="28"/>
      <c r="AC111" s="28"/>
      <c r="AD111" s="28"/>
      <c r="AE111" s="28"/>
      <c r="AF111" s="50"/>
      <c r="AG111" s="28"/>
      <c r="AH111" s="28"/>
      <c r="AI111" s="28"/>
      <c r="AJ111" s="28">
        <f>M111/J111/12</f>
        <v>33037.828561861716</v>
      </c>
      <c r="AK111" s="28">
        <f>N111/K111/12</f>
        <v>19199.329877112134</v>
      </c>
      <c r="AL111" s="28">
        <f t="shared" si="43"/>
        <v>29350.054750501451</v>
      </c>
      <c r="AM111" s="28"/>
      <c r="AN111" s="176"/>
      <c r="AO111" s="176"/>
    </row>
    <row r="112" spans="1:41" x14ac:dyDescent="0.2">
      <c r="A112" s="59"/>
      <c r="B112" s="59"/>
      <c r="C112" s="30"/>
      <c r="D112" s="33"/>
      <c r="E112" s="11"/>
      <c r="F112" s="60"/>
      <c r="G112" s="60"/>
      <c r="H112" s="60"/>
      <c r="I112" s="61"/>
      <c r="J112" s="27"/>
      <c r="K112" s="27"/>
      <c r="L112" s="27"/>
      <c r="M112" s="26"/>
      <c r="N112" s="26"/>
      <c r="O112" s="26"/>
      <c r="P112" s="26"/>
      <c r="Q112" s="26"/>
      <c r="R112" s="26"/>
      <c r="S112" s="26"/>
      <c r="T112" s="26"/>
      <c r="U112" s="27"/>
      <c r="V112" s="27"/>
      <c r="W112" s="26"/>
      <c r="X112" s="26"/>
      <c r="Y112" s="26"/>
      <c r="Z112" s="26"/>
      <c r="AA112" s="26"/>
      <c r="AB112" s="29"/>
      <c r="AC112" s="60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</row>
    <row r="113" spans="1:41" x14ac:dyDescent="0.2">
      <c r="A113" s="308" t="s">
        <v>940</v>
      </c>
      <c r="B113" s="59"/>
      <c r="C113" s="63"/>
      <c r="D113" s="64"/>
      <c r="E113" s="64"/>
      <c r="F113" s="60"/>
      <c r="G113" s="60"/>
      <c r="H113" s="60"/>
      <c r="I113" s="61"/>
      <c r="J113" s="27"/>
      <c r="K113" s="27"/>
      <c r="L113" s="61"/>
      <c r="M113" s="26"/>
      <c r="N113" s="26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1"/>
      <c r="Z113" s="61"/>
      <c r="AA113" s="60"/>
      <c r="AB113" s="60"/>
      <c r="AC113" s="60"/>
      <c r="AD113" s="60"/>
      <c r="AE113" s="60"/>
      <c r="AF113" s="65"/>
      <c r="AG113" s="60"/>
      <c r="AH113" s="60"/>
      <c r="AI113" s="60"/>
      <c r="AJ113" s="60"/>
      <c r="AK113" s="60"/>
      <c r="AL113" s="60"/>
      <c r="AM113" s="60"/>
    </row>
    <row r="114" spans="1:41" s="1" customFormat="1" x14ac:dyDescent="0.2">
      <c r="A114" s="66" t="s">
        <v>941</v>
      </c>
      <c r="B114" s="52"/>
      <c r="C114" s="67"/>
      <c r="D114" s="68"/>
      <c r="E114" s="68"/>
      <c r="F114" s="54"/>
      <c r="G114" s="54"/>
      <c r="H114" s="54"/>
      <c r="I114" s="55"/>
      <c r="J114" s="50"/>
      <c r="K114" s="50"/>
      <c r="L114" s="55"/>
      <c r="M114" s="28"/>
      <c r="N114" s="28"/>
      <c r="O114" s="28"/>
      <c r="P114" s="28"/>
      <c r="Q114" s="28"/>
      <c r="R114" s="54"/>
      <c r="S114" s="54"/>
      <c r="T114" s="54"/>
      <c r="U114" s="54"/>
      <c r="V114" s="54"/>
      <c r="W114" s="54"/>
      <c r="X114" s="54"/>
      <c r="Y114" s="55"/>
      <c r="Z114" s="55"/>
      <c r="AA114" s="54"/>
      <c r="AB114" s="54"/>
      <c r="AC114" s="54"/>
      <c r="AD114" s="54"/>
      <c r="AE114" s="54"/>
      <c r="AF114" s="69"/>
      <c r="AG114" s="54"/>
      <c r="AH114" s="54"/>
      <c r="AI114" s="54"/>
      <c r="AJ114" s="54"/>
      <c r="AK114" s="54"/>
      <c r="AL114" s="54"/>
      <c r="AM114" s="54"/>
      <c r="AN114" s="176"/>
      <c r="AO114" s="176"/>
    </row>
    <row r="115" spans="1:41" x14ac:dyDescent="0.2">
      <c r="A115" s="311" t="s">
        <v>654</v>
      </c>
      <c r="D115" s="9"/>
    </row>
    <row r="116" spans="1:41" s="1" customFormat="1" x14ac:dyDescent="0.2">
      <c r="A116" s="73" t="s">
        <v>655</v>
      </c>
      <c r="B116" s="74"/>
      <c r="C116" s="75"/>
      <c r="D116" s="15"/>
      <c r="E116" s="15"/>
      <c r="F116" s="76"/>
      <c r="G116" s="76"/>
      <c r="H116" s="76"/>
      <c r="I116" s="77"/>
      <c r="J116" s="58"/>
      <c r="K116" s="58"/>
      <c r="L116" s="77"/>
      <c r="M116" s="56"/>
      <c r="N116" s="5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7"/>
      <c r="Z116" s="77"/>
      <c r="AA116" s="76"/>
      <c r="AB116" s="76"/>
      <c r="AC116" s="76"/>
      <c r="AD116" s="76"/>
      <c r="AE116" s="76"/>
      <c r="AF116" s="78"/>
      <c r="AG116" s="76"/>
      <c r="AH116" s="76"/>
      <c r="AI116" s="76"/>
      <c r="AJ116" s="76"/>
      <c r="AK116" s="76"/>
      <c r="AL116" s="76"/>
      <c r="AM116" s="76"/>
      <c r="AN116" s="176"/>
      <c r="AO116" s="176"/>
    </row>
    <row r="117" spans="1:41" x14ac:dyDescent="0.2">
      <c r="A117" s="309" t="s">
        <v>656</v>
      </c>
      <c r="C117" s="63"/>
      <c r="D117" s="64"/>
      <c r="E117" s="64"/>
    </row>
    <row r="118" spans="1:41" x14ac:dyDescent="0.2">
      <c r="A118" s="79" t="s">
        <v>657</v>
      </c>
      <c r="C118" s="63"/>
      <c r="D118" s="64"/>
      <c r="E118" s="64"/>
    </row>
    <row r="121" spans="1:4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7" spans="1:4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</sheetData>
  <mergeCells count="29"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E1:AE2"/>
    <mergeCell ref="AF1:AF2"/>
    <mergeCell ref="AH1:AI1"/>
    <mergeCell ref="AJ1:AL1"/>
    <mergeCell ref="AM1:AM2"/>
  </mergeCells>
  <printOptions horizontalCentered="1" gridLines="1"/>
  <pageMargins left="0" right="0" top="0.86614173228346458" bottom="0.47244094488188981" header="0.51181102362204722" footer="0.23622047244094491"/>
  <pageSetup paperSize="9" scale="46" fitToHeight="0" orientation="landscape" horizontalDpi="4294967293" verticalDpi="4294967293" r:id="rId1"/>
  <headerFooter alignWithMargins="0">
    <oddHeader>&amp;L&amp;"-,Tučné"&amp;18Výpočet rozpočtu 2018 v Kč&amp;R&amp;"Times New Roman,Kurzíva"&amp;16&amp;UPříloha č. 2b 
pracovního postupu  &amp;"-,Kurzíva"Rozpis rozpočtu přímých výdajů na vzdělávání 2018</oddHeader>
    <oddFooter>&amp;L&amp;"Times New Roman,Obyčejné"V Brně dne:
Zpracoval:</oddFooter>
  </headerFooter>
  <colBreaks count="1" manualBreakCount="1">
    <brk id="35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43"/>
  <sheetViews>
    <sheetView zoomScaleNormal="100" workbookViewId="0">
      <pane xSplit="12" ySplit="2" topLeftCell="M3" activePane="bottomRight" state="frozen"/>
      <selection activeCell="R29" sqref="R29"/>
      <selection pane="topRight" activeCell="R29" sqref="R29"/>
      <selection pane="bottomLeft" activeCell="R29" sqref="R29"/>
      <selection pane="bottomRight" activeCell="M3" sqref="M3"/>
    </sheetView>
  </sheetViews>
  <sheetFormatPr defaultColWidth="7" defaultRowHeight="12.75" x14ac:dyDescent="0.2"/>
  <cols>
    <col min="1" max="2" width="5" style="70" customWidth="1"/>
    <col min="3" max="3" width="9.7109375" style="12" customWidth="1"/>
    <col min="4" max="4" width="27.42578125" style="13" customWidth="1"/>
    <col min="5" max="5" width="15" style="13" customWidth="1"/>
    <col min="6" max="6" width="7.85546875" style="14" customWidth="1"/>
    <col min="7" max="7" width="11" style="14" customWidth="1"/>
    <col min="8" max="8" width="6.140625" style="14" customWidth="1"/>
    <col min="9" max="9" width="5.85546875" style="71" customWidth="1"/>
    <col min="10" max="10" width="8.85546875" style="62" customWidth="1"/>
    <col min="11" max="11" width="7.28515625" style="62" customWidth="1"/>
    <col min="12" max="12" width="8.42578125" style="71" customWidth="1"/>
    <col min="13" max="13" width="13.7109375" style="14" customWidth="1"/>
    <col min="14" max="14" width="12.28515625" style="71" customWidth="1"/>
    <col min="15" max="15" width="10.28515625" style="71" customWidth="1"/>
    <col min="16" max="16" width="8.28515625" style="71" customWidth="1"/>
    <col min="17" max="17" width="12" style="14" customWidth="1"/>
    <col min="18" max="18" width="10.85546875" style="14" customWidth="1"/>
    <col min="19" max="19" width="12" style="14" customWidth="1"/>
    <col min="20" max="20" width="11.42578125" style="14" customWidth="1"/>
    <col min="21" max="21" width="10.140625" style="14" customWidth="1"/>
    <col min="22" max="22" width="11.42578125" style="14" customWidth="1"/>
    <col min="23" max="23" width="13" style="14" customWidth="1"/>
    <col min="24" max="24" width="8.7109375" style="71" customWidth="1"/>
    <col min="25" max="25" width="9.42578125" style="71" customWidth="1"/>
    <col min="26" max="26" width="8.28515625" style="71" customWidth="1"/>
    <col min="27" max="27" width="7" style="14" customWidth="1"/>
    <col min="28" max="28" width="7.42578125" style="14" customWidth="1"/>
    <col min="29" max="30" width="7" style="14" customWidth="1"/>
    <col min="31" max="31" width="6.85546875" style="14" customWidth="1"/>
    <col min="32" max="32" width="5" style="72" customWidth="1"/>
    <col min="33" max="33" width="7.7109375" style="14" customWidth="1"/>
    <col min="34" max="35" width="7" style="14" customWidth="1"/>
    <col min="36" max="39" width="7.140625" style="14" customWidth="1"/>
    <col min="40" max="16384" width="7" style="11"/>
  </cols>
  <sheetData>
    <row r="1" spans="1:39" s="1" customFormat="1" ht="39.75" customHeight="1" x14ac:dyDescent="0.2">
      <c r="A1" s="547" t="s">
        <v>605</v>
      </c>
      <c r="B1" s="547" t="s">
        <v>606</v>
      </c>
      <c r="C1" s="547" t="s">
        <v>607</v>
      </c>
      <c r="D1" s="549" t="s">
        <v>3</v>
      </c>
      <c r="E1" s="547" t="s">
        <v>935</v>
      </c>
      <c r="F1" s="547" t="s">
        <v>936</v>
      </c>
      <c r="G1" s="540" t="s">
        <v>737</v>
      </c>
      <c r="H1" s="542" t="s">
        <v>738</v>
      </c>
      <c r="I1" s="544" t="s">
        <v>612</v>
      </c>
      <c r="J1" s="531" t="s">
        <v>739</v>
      </c>
      <c r="K1" s="532"/>
      <c r="L1" s="546"/>
      <c r="M1" s="531" t="s">
        <v>614</v>
      </c>
      <c r="N1" s="532"/>
      <c r="O1" s="531" t="s">
        <v>740</v>
      </c>
      <c r="P1" s="532"/>
      <c r="Q1" s="531" t="s">
        <v>616</v>
      </c>
      <c r="R1" s="532"/>
      <c r="S1" s="539"/>
      <c r="T1" s="528" t="s">
        <v>617</v>
      </c>
      <c r="U1" s="528" t="s">
        <v>618</v>
      </c>
      <c r="V1" s="528" t="s">
        <v>619</v>
      </c>
      <c r="W1" s="528" t="s">
        <v>620</v>
      </c>
      <c r="X1" s="528" t="s">
        <v>621</v>
      </c>
      <c r="Y1" s="537" t="s">
        <v>622</v>
      </c>
      <c r="Z1" s="537" t="s">
        <v>623</v>
      </c>
      <c r="AA1" s="537" t="s">
        <v>624</v>
      </c>
      <c r="AB1" s="537" t="s">
        <v>625</v>
      </c>
      <c r="AC1" s="537" t="s">
        <v>626</v>
      </c>
      <c r="AD1" s="537" t="s">
        <v>627</v>
      </c>
      <c r="AE1" s="528" t="s">
        <v>628</v>
      </c>
      <c r="AF1" s="529" t="s">
        <v>629</v>
      </c>
      <c r="AG1" s="471" t="s">
        <v>630</v>
      </c>
      <c r="AH1" s="531" t="s">
        <v>631</v>
      </c>
      <c r="AI1" s="532" t="s">
        <v>632</v>
      </c>
      <c r="AJ1" s="533" t="s">
        <v>633</v>
      </c>
      <c r="AK1" s="534"/>
      <c r="AL1" s="535"/>
      <c r="AM1" s="536" t="s">
        <v>634</v>
      </c>
    </row>
    <row r="2" spans="1:39" s="2" customFormat="1" ht="26.25" customHeight="1" x14ac:dyDescent="0.2">
      <c r="A2" s="548"/>
      <c r="B2" s="548"/>
      <c r="C2" s="548"/>
      <c r="D2" s="549"/>
      <c r="E2" s="548" t="s">
        <v>635</v>
      </c>
      <c r="F2" s="548"/>
      <c r="G2" s="541"/>
      <c r="H2" s="543"/>
      <c r="I2" s="545"/>
      <c r="J2" s="472" t="s">
        <v>636</v>
      </c>
      <c r="K2" s="472" t="s">
        <v>937</v>
      </c>
      <c r="L2" s="472" t="s">
        <v>638</v>
      </c>
      <c r="M2" s="474" t="s">
        <v>636</v>
      </c>
      <c r="N2" s="472" t="s">
        <v>937</v>
      </c>
      <c r="O2" s="472" t="s">
        <v>636</v>
      </c>
      <c r="P2" s="472" t="s">
        <v>937</v>
      </c>
      <c r="Q2" s="472" t="s">
        <v>639</v>
      </c>
      <c r="R2" s="472" t="s">
        <v>640</v>
      </c>
      <c r="S2" s="472" t="s">
        <v>638</v>
      </c>
      <c r="T2" s="528"/>
      <c r="U2" s="528"/>
      <c r="V2" s="528"/>
      <c r="W2" s="528"/>
      <c r="X2" s="528"/>
      <c r="Y2" s="538"/>
      <c r="Z2" s="538"/>
      <c r="AA2" s="538"/>
      <c r="AB2" s="538"/>
      <c r="AC2" s="538"/>
      <c r="AD2" s="538"/>
      <c r="AE2" s="528"/>
      <c r="AF2" s="530"/>
      <c r="AG2" s="472" t="s">
        <v>636</v>
      </c>
      <c r="AH2" s="472" t="s">
        <v>636</v>
      </c>
      <c r="AI2" s="472" t="s">
        <v>937</v>
      </c>
      <c r="AJ2" s="473" t="s">
        <v>741</v>
      </c>
      <c r="AK2" s="473" t="s">
        <v>938</v>
      </c>
      <c r="AL2" s="473" t="s">
        <v>643</v>
      </c>
      <c r="AM2" s="536"/>
    </row>
    <row r="3" spans="1:39" s="21" customFormat="1" ht="12.75" customHeight="1" x14ac:dyDescent="0.2">
      <c r="A3" s="5"/>
      <c r="B3" s="5"/>
      <c r="C3" s="7"/>
      <c r="D3" s="16"/>
      <c r="E3" s="7"/>
      <c r="F3" s="17"/>
      <c r="G3" s="17"/>
      <c r="H3" s="17"/>
      <c r="I3" s="18"/>
      <c r="J3" s="19"/>
      <c r="K3" s="19"/>
      <c r="L3" s="19"/>
      <c r="M3" s="17"/>
      <c r="N3" s="19"/>
      <c r="O3" s="475"/>
      <c r="P3" s="475"/>
      <c r="Q3" s="17"/>
      <c r="R3" s="17"/>
      <c r="S3" s="17"/>
      <c r="T3" s="17"/>
      <c r="U3" s="17"/>
      <c r="V3" s="17"/>
      <c r="W3" s="17"/>
      <c r="X3" s="349"/>
      <c r="Y3" s="19"/>
      <c r="Z3" s="19"/>
      <c r="AA3" s="17"/>
      <c r="AB3" s="17"/>
      <c r="AC3" s="17"/>
      <c r="AD3" s="17"/>
      <c r="AE3" s="17"/>
      <c r="AF3" s="20"/>
      <c r="AG3" s="17"/>
      <c r="AH3" s="17"/>
      <c r="AI3" s="17"/>
      <c r="AJ3" s="17"/>
      <c r="AK3" s="17"/>
      <c r="AL3" s="17"/>
      <c r="AM3" s="17"/>
    </row>
    <row r="4" spans="1:39" s="2" customFormat="1" ht="13.15" customHeight="1" x14ac:dyDescent="0.2">
      <c r="A4" s="166">
        <v>3073</v>
      </c>
      <c r="B4" s="167"/>
      <c r="C4" s="167"/>
      <c r="D4" s="22" t="s">
        <v>742</v>
      </c>
      <c r="E4" s="169"/>
      <c r="F4" s="168"/>
      <c r="G4" s="168"/>
      <c r="H4" s="168"/>
      <c r="I4" s="169"/>
      <c r="J4" s="170"/>
      <c r="K4" s="170"/>
      <c r="L4" s="171"/>
      <c r="M4" s="171"/>
      <c r="N4" s="171"/>
      <c r="O4" s="171"/>
      <c r="P4" s="171"/>
      <c r="Q4" s="173"/>
      <c r="R4" s="174"/>
      <c r="S4" s="174"/>
      <c r="T4" s="174"/>
      <c r="U4" s="174"/>
      <c r="V4" s="174"/>
      <c r="W4" s="174"/>
      <c r="X4" s="175"/>
      <c r="Y4" s="171"/>
      <c r="Z4" s="171"/>
      <c r="AA4" s="173"/>
      <c r="AB4" s="173"/>
      <c r="AC4" s="173"/>
      <c r="AD4" s="173"/>
      <c r="AE4" s="173"/>
      <c r="AF4" s="172"/>
      <c r="AG4" s="173"/>
      <c r="AH4" s="173"/>
      <c r="AI4" s="173"/>
      <c r="AJ4" s="4"/>
      <c r="AK4" s="4"/>
      <c r="AL4" s="4"/>
      <c r="AM4" s="4"/>
    </row>
    <row r="5" spans="1:39" x14ac:dyDescent="0.2">
      <c r="A5" s="48">
        <v>3073</v>
      </c>
      <c r="B5" s="57"/>
      <c r="C5" s="57"/>
      <c r="D5" s="177" t="s">
        <v>743</v>
      </c>
      <c r="E5" s="178"/>
      <c r="F5" s="179"/>
      <c r="G5" s="179"/>
      <c r="H5" s="179"/>
      <c r="I5" s="178"/>
      <c r="J5" s="180"/>
      <c r="K5" s="180"/>
      <c r="L5" s="181"/>
      <c r="M5" s="181"/>
      <c r="N5" s="181"/>
      <c r="O5" s="181"/>
      <c r="P5" s="181"/>
      <c r="Q5" s="182"/>
      <c r="R5" s="4"/>
      <c r="S5" s="4"/>
      <c r="T5" s="4"/>
      <c r="U5" s="4"/>
      <c r="V5" s="4"/>
      <c r="W5" s="4"/>
      <c r="X5" s="3"/>
      <c r="Y5" s="181"/>
      <c r="Z5" s="181"/>
      <c r="AA5" s="182"/>
      <c r="AB5" s="182"/>
      <c r="AC5" s="182"/>
      <c r="AD5" s="182"/>
      <c r="AE5" s="182"/>
      <c r="AF5" s="183"/>
      <c r="AG5" s="182"/>
      <c r="AH5" s="182"/>
      <c r="AI5" s="182"/>
      <c r="AJ5" s="4"/>
      <c r="AK5" s="4"/>
      <c r="AL5" s="4"/>
      <c r="AM5" s="4"/>
    </row>
    <row r="6" spans="1:39" ht="12.75" customHeight="1" x14ac:dyDescent="0.2">
      <c r="A6" s="24">
        <v>3073</v>
      </c>
      <c r="B6" s="24">
        <v>3111</v>
      </c>
      <c r="C6" s="25"/>
      <c r="D6" s="11" t="s">
        <v>645</v>
      </c>
      <c r="E6" s="11"/>
      <c r="F6" s="26">
        <v>174</v>
      </c>
      <c r="G6" s="26">
        <v>6</v>
      </c>
      <c r="H6" s="26">
        <v>165</v>
      </c>
      <c r="I6" s="27">
        <f>H6/G6</f>
        <v>27.5</v>
      </c>
      <c r="J6" s="27">
        <f t="shared" ref="J6:J8" si="0">ROUND(H6/Y6*AF6,2)</f>
        <v>12.48</v>
      </c>
      <c r="K6" s="27">
        <f t="shared" ref="K6:K9" si="1">ROUND(H6/Z6*AF6,2)</f>
        <v>4.3</v>
      </c>
      <c r="L6" s="27">
        <f t="shared" ref="L6:L11" si="2">J6+K6</f>
        <v>16.78</v>
      </c>
      <c r="M6" s="26">
        <f t="shared" ref="M6:M8" si="3">ROUND(12*(J6*(AA6+AB6)),0)</f>
        <v>4350079</v>
      </c>
      <c r="N6" s="26">
        <f t="shared" ref="N6:N9" si="4">ROUND(12*(K6*(AC6+AD6)),0)</f>
        <v>835404</v>
      </c>
      <c r="O6" s="26"/>
      <c r="P6" s="26"/>
      <c r="Q6" s="26">
        <f>M6+N6</f>
        <v>5185483</v>
      </c>
      <c r="R6" s="26">
        <f t="shared" ref="R6:R10" si="5">O6+P6</f>
        <v>0</v>
      </c>
      <c r="S6" s="26">
        <f t="shared" ref="S6:S9" si="6">Q6+R6</f>
        <v>5185483</v>
      </c>
      <c r="T6" s="26">
        <f>ROUND(S6*34%,0)</f>
        <v>1763064</v>
      </c>
      <c r="U6" s="26">
        <f t="shared" ref="U6:U9" si="7">ROUND(Q6*2%,0)</f>
        <v>103710</v>
      </c>
      <c r="V6" s="26">
        <f t="shared" ref="V6" si="8">ROUND(H6*AE6,0)</f>
        <v>69960</v>
      </c>
      <c r="W6" s="28">
        <f t="shared" ref="W6:W10" si="9">SUM(S6:V6)</f>
        <v>7122217</v>
      </c>
      <c r="X6" s="28"/>
      <c r="Y6" s="27">
        <f>'MŠ př.č.2c'!$B$101</f>
        <v>13.22</v>
      </c>
      <c r="Z6" s="27">
        <f>'MŠ př.č.2c'!$C$101</f>
        <v>38.409999999999997</v>
      </c>
      <c r="AA6" s="26">
        <f>'soust.uk.JMK př.č.2'!$M$8</f>
        <v>27847</v>
      </c>
      <c r="AB6" s="26">
        <f>'soust.uk.JMK př.č.2'!$N$8</f>
        <v>1200</v>
      </c>
      <c r="AC6" s="26">
        <f>'soust.uk.JMK př.č.2'!$O$8</f>
        <v>15500</v>
      </c>
      <c r="AD6" s="26">
        <f>'soust.uk.JMK př.č.2'!$P$8</f>
        <v>690</v>
      </c>
      <c r="AE6" s="26">
        <f>'soust.uk.JMK př.č.2'!$L$8</f>
        <v>424</v>
      </c>
      <c r="AF6" s="29">
        <v>1</v>
      </c>
      <c r="AG6" s="26"/>
      <c r="AH6" s="26"/>
      <c r="AI6" s="26"/>
      <c r="AJ6" s="26">
        <f t="shared" ref="AJ6:AK9" si="10">M6/J6/12</f>
        <v>29047.001869658121</v>
      </c>
      <c r="AK6" s="26">
        <f t="shared" si="10"/>
        <v>16190</v>
      </c>
      <c r="AL6" s="26">
        <f>Q6/L6/12</f>
        <v>25752.299364322604</v>
      </c>
      <c r="AM6" s="26">
        <f t="shared" ref="AM6:AM9" si="11">W6/H6</f>
        <v>43164.951515151515</v>
      </c>
    </row>
    <row r="7" spans="1:39" ht="12.75" customHeight="1" x14ac:dyDescent="0.2">
      <c r="A7" s="24">
        <v>3073</v>
      </c>
      <c r="B7" s="24">
        <v>3111</v>
      </c>
      <c r="C7" s="30"/>
      <c r="D7" s="32" t="s">
        <v>646</v>
      </c>
      <c r="E7" s="11"/>
      <c r="F7" s="26"/>
      <c r="G7" s="26"/>
      <c r="H7" s="26">
        <v>7</v>
      </c>
      <c r="I7" s="27"/>
      <c r="J7" s="27">
        <f t="shared" si="0"/>
        <v>0.26</v>
      </c>
      <c r="K7" s="27">
        <f t="shared" si="1"/>
        <v>0.09</v>
      </c>
      <c r="L7" s="27">
        <f t="shared" si="2"/>
        <v>0.35</v>
      </c>
      <c r="M7" s="26">
        <f t="shared" si="3"/>
        <v>90627</v>
      </c>
      <c r="N7" s="26">
        <f t="shared" si="4"/>
        <v>17485</v>
      </c>
      <c r="O7" s="26"/>
      <c r="P7" s="26"/>
      <c r="Q7" s="26">
        <f t="shared" ref="Q7:Q9" si="12">M7+N7</f>
        <v>108112</v>
      </c>
      <c r="R7" s="26">
        <f t="shared" si="5"/>
        <v>0</v>
      </c>
      <c r="S7" s="26">
        <f t="shared" si="6"/>
        <v>108112</v>
      </c>
      <c r="T7" s="26">
        <f t="shared" ref="T7:T9" si="13">ROUND(S7*34%,0)</f>
        <v>36758</v>
      </c>
      <c r="U7" s="26">
        <f t="shared" si="7"/>
        <v>2162</v>
      </c>
      <c r="V7" s="26">
        <f>ROUND(H7*AE7,0)</f>
        <v>0</v>
      </c>
      <c r="W7" s="28">
        <f t="shared" si="9"/>
        <v>147032</v>
      </c>
      <c r="X7" s="28"/>
      <c r="Y7" s="27">
        <f>'MŠ př.č.2c'!$B$101</f>
        <v>13.22</v>
      </c>
      <c r="Z7" s="27">
        <f>'MŠ př.č.2c'!$C$101</f>
        <v>38.409999999999997</v>
      </c>
      <c r="AA7" s="26">
        <f>'soust.uk.JMK př.č.2'!$M$9</f>
        <v>27847</v>
      </c>
      <c r="AB7" s="26">
        <f>'soust.uk.JMK př.č.2'!$N$9</f>
        <v>1200</v>
      </c>
      <c r="AC7" s="26">
        <f>'soust.uk.JMK př.č.2'!$O$9</f>
        <v>15500</v>
      </c>
      <c r="AD7" s="26">
        <f>'soust.uk.JMK př.č.2'!$P$9</f>
        <v>690</v>
      </c>
      <c r="AE7" s="26">
        <f>'soust.uk.JMK př.č.2'!L10</f>
        <v>0</v>
      </c>
      <c r="AF7" s="31">
        <v>0.5</v>
      </c>
      <c r="AG7" s="26"/>
      <c r="AH7" s="26"/>
      <c r="AI7" s="26"/>
      <c r="AJ7" s="26">
        <f t="shared" si="10"/>
        <v>29047.115384615387</v>
      </c>
      <c r="AK7" s="26">
        <f t="shared" si="10"/>
        <v>16189.814814814816</v>
      </c>
      <c r="AL7" s="26">
        <f t="shared" ref="AL7:AL11" si="14">Q7/L7/12</f>
        <v>25740.952380952382</v>
      </c>
      <c r="AM7" s="26">
        <f t="shared" si="11"/>
        <v>21004.571428571428</v>
      </c>
    </row>
    <row r="8" spans="1:39" ht="12.75" customHeight="1" x14ac:dyDescent="0.2">
      <c r="A8" s="24">
        <v>3073</v>
      </c>
      <c r="B8" s="24">
        <v>3111</v>
      </c>
      <c r="C8" s="30"/>
      <c r="D8" s="476" t="s">
        <v>748</v>
      </c>
      <c r="E8" s="32" t="s">
        <v>594</v>
      </c>
      <c r="F8" s="26"/>
      <c r="G8" s="26">
        <v>1</v>
      </c>
      <c r="H8" s="26">
        <v>12</v>
      </c>
      <c r="I8" s="27">
        <f t="shared" ref="I8" si="15">H8/G8</f>
        <v>12</v>
      </c>
      <c r="J8" s="27">
        <f t="shared" si="0"/>
        <v>1.2</v>
      </c>
      <c r="K8" s="27">
        <f t="shared" si="1"/>
        <v>0.37</v>
      </c>
      <c r="L8" s="27">
        <f t="shared" si="2"/>
        <v>1.5699999999999998</v>
      </c>
      <c r="M8" s="26">
        <f t="shared" si="3"/>
        <v>404410</v>
      </c>
      <c r="N8" s="26">
        <f t="shared" si="4"/>
        <v>77056</v>
      </c>
      <c r="O8" s="26"/>
      <c r="P8" s="26"/>
      <c r="Q8" s="26">
        <f t="shared" si="12"/>
        <v>481466</v>
      </c>
      <c r="R8" s="26">
        <f t="shared" si="5"/>
        <v>0</v>
      </c>
      <c r="S8" s="26">
        <f t="shared" si="6"/>
        <v>481466</v>
      </c>
      <c r="T8" s="26">
        <f t="shared" si="13"/>
        <v>163698</v>
      </c>
      <c r="U8" s="26">
        <f t="shared" si="7"/>
        <v>9629</v>
      </c>
      <c r="V8" s="26">
        <f t="shared" ref="V8:V9" si="16">ROUND(H8*AE8,0)</f>
        <v>5088</v>
      </c>
      <c r="W8" s="28">
        <f t="shared" si="9"/>
        <v>659881</v>
      </c>
      <c r="X8" s="28"/>
      <c r="Y8" s="27">
        <f>'soust.uk.JMK př.č.2'!$G$371</f>
        <v>10</v>
      </c>
      <c r="Z8" s="27">
        <f>'soust.uk.JMK př.č.2'!$K$371</f>
        <v>32.49</v>
      </c>
      <c r="AA8" s="26">
        <f>'soust.uk.JMK př.č.2'!$M$371</f>
        <v>26884</v>
      </c>
      <c r="AB8" s="26">
        <f>'soust.uk.JMK př.č.2'!$N$371</f>
        <v>1200</v>
      </c>
      <c r="AC8" s="26">
        <f>'soust.uk.JMK př.č.2'!$O$371</f>
        <v>16435</v>
      </c>
      <c r="AD8" s="26">
        <f>'soust.uk.JMK př.č.2'!$P$371</f>
        <v>920</v>
      </c>
      <c r="AE8" s="26">
        <f>'soust.uk.JMK př.č.2'!$L$371</f>
        <v>424</v>
      </c>
      <c r="AF8" s="29">
        <v>1</v>
      </c>
      <c r="AG8" s="26"/>
      <c r="AH8" s="26"/>
      <c r="AI8" s="26"/>
      <c r="AJ8" s="26">
        <f t="shared" si="10"/>
        <v>28084.027777777781</v>
      </c>
      <c r="AK8" s="26">
        <f t="shared" si="10"/>
        <v>17354.954954954956</v>
      </c>
      <c r="AL8" s="26">
        <f t="shared" si="14"/>
        <v>25555.520169851385</v>
      </c>
      <c r="AM8" s="26">
        <f t="shared" si="11"/>
        <v>54990.083333333336</v>
      </c>
    </row>
    <row r="9" spans="1:39" ht="12.75" customHeight="1" x14ac:dyDescent="0.2">
      <c r="A9" s="24">
        <v>3073</v>
      </c>
      <c r="B9" s="24">
        <v>3141</v>
      </c>
      <c r="C9" s="30"/>
      <c r="D9" s="477" t="s">
        <v>76</v>
      </c>
      <c r="E9" s="11" t="s">
        <v>77</v>
      </c>
      <c r="F9" s="26">
        <v>174</v>
      </c>
      <c r="G9" s="26"/>
      <c r="H9" s="26">
        <v>170</v>
      </c>
      <c r="I9" s="27"/>
      <c r="J9" s="27"/>
      <c r="K9" s="27">
        <f t="shared" si="1"/>
        <v>1.46</v>
      </c>
      <c r="L9" s="27">
        <f t="shared" si="2"/>
        <v>1.46</v>
      </c>
      <c r="M9" s="26"/>
      <c r="N9" s="26">
        <f t="shared" si="4"/>
        <v>318373</v>
      </c>
      <c r="O9" s="26"/>
      <c r="P9" s="26"/>
      <c r="Q9" s="26">
        <f t="shared" si="12"/>
        <v>318373</v>
      </c>
      <c r="R9" s="26">
        <f t="shared" si="5"/>
        <v>0</v>
      </c>
      <c r="S9" s="26">
        <f t="shared" si="6"/>
        <v>318373</v>
      </c>
      <c r="T9" s="26">
        <f t="shared" si="13"/>
        <v>108247</v>
      </c>
      <c r="U9" s="26">
        <f t="shared" si="7"/>
        <v>6367</v>
      </c>
      <c r="V9" s="26">
        <f t="shared" si="16"/>
        <v>3570</v>
      </c>
      <c r="W9" s="28">
        <f t="shared" si="9"/>
        <v>436557</v>
      </c>
      <c r="X9" s="28"/>
      <c r="Y9" s="27"/>
      <c r="Z9" s="27">
        <f>'ŠJ MŠ př.č.2h'!$B$170</f>
        <v>40.799999999999997</v>
      </c>
      <c r="AA9" s="26"/>
      <c r="AB9" s="26"/>
      <c r="AC9" s="26">
        <f>'soust.uk.JMK př.č.2'!$O$68</f>
        <v>17702</v>
      </c>
      <c r="AD9" s="26">
        <f>'soust.uk.JMK př.č.2'!$P$68</f>
        <v>470</v>
      </c>
      <c r="AE9" s="26">
        <f>'soust.uk.JMK př.č.2'!$L$68</f>
        <v>21</v>
      </c>
      <c r="AF9" s="31">
        <v>0.35</v>
      </c>
      <c r="AG9" s="26"/>
      <c r="AH9" s="26"/>
      <c r="AI9" s="26"/>
      <c r="AJ9" s="26"/>
      <c r="AK9" s="26">
        <f t="shared" si="10"/>
        <v>18171.974885844749</v>
      </c>
      <c r="AL9" s="26">
        <f t="shared" si="14"/>
        <v>18171.974885844749</v>
      </c>
      <c r="AM9" s="26">
        <f t="shared" si="11"/>
        <v>2567.9823529411765</v>
      </c>
    </row>
    <row r="10" spans="1:39" ht="12.75" customHeight="1" x14ac:dyDescent="0.2">
      <c r="A10" s="24">
        <v>3073</v>
      </c>
      <c r="B10" s="24">
        <v>3111</v>
      </c>
      <c r="C10" s="25"/>
      <c r="D10" s="30" t="s">
        <v>581</v>
      </c>
      <c r="E10" s="11"/>
      <c r="F10" s="26"/>
      <c r="G10" s="26"/>
      <c r="H10" s="26"/>
      <c r="I10" s="27"/>
      <c r="J10" s="27">
        <f>ROUND(-O10/(AA10+AB10)/12,2)</f>
        <v>-0.01</v>
      </c>
      <c r="K10" s="27">
        <f>ROUND(-P10/(AC10+AD10)/12,2)</f>
        <v>-0.01</v>
      </c>
      <c r="L10" s="27">
        <f t="shared" si="2"/>
        <v>-0.02</v>
      </c>
      <c r="M10" s="44">
        <f t="shared" ref="M10:N10" si="17">-O10</f>
        <v>-5000</v>
      </c>
      <c r="N10" s="44">
        <f t="shared" si="17"/>
        <v>-2000</v>
      </c>
      <c r="O10" s="26">
        <v>5000</v>
      </c>
      <c r="P10" s="26">
        <v>2000</v>
      </c>
      <c r="Q10" s="26">
        <f>-R10</f>
        <v>-7000</v>
      </c>
      <c r="R10" s="26">
        <f t="shared" si="5"/>
        <v>7000</v>
      </c>
      <c r="S10" s="26">
        <f>Q10+R10</f>
        <v>0</v>
      </c>
      <c r="T10" s="26">
        <f>ROUND(S10*34%,0)</f>
        <v>0</v>
      </c>
      <c r="U10" s="26">
        <f>ROUND(Q10*2%,0)</f>
        <v>-140</v>
      </c>
      <c r="V10" s="26">
        <f>ROUND(H10*AE10,0)</f>
        <v>0</v>
      </c>
      <c r="W10" s="28">
        <f t="shared" si="9"/>
        <v>-140</v>
      </c>
      <c r="X10" s="28"/>
      <c r="Y10" s="45"/>
      <c r="Z10" s="45"/>
      <c r="AA10" s="26">
        <f>'soust.uk.JMK př.č.2'!$M$8</f>
        <v>27847</v>
      </c>
      <c r="AB10" s="26">
        <f>'soust.uk.JMK př.č.2'!$N$8</f>
        <v>1200</v>
      </c>
      <c r="AC10" s="26">
        <f>'soust.uk.JMK př.č.2'!$O$8</f>
        <v>15500</v>
      </c>
      <c r="AD10" s="26">
        <f>'soust.uk.JMK př.č.2'!$P$8</f>
        <v>690</v>
      </c>
      <c r="AE10" s="26"/>
      <c r="AF10" s="31"/>
      <c r="AG10" s="26"/>
      <c r="AH10" s="26"/>
      <c r="AI10" s="26"/>
      <c r="AJ10" s="26">
        <f t="shared" ref="AJ10:AK10" si="18">M10/J10/12</f>
        <v>41666.666666666664</v>
      </c>
      <c r="AK10" s="26">
        <f t="shared" si="18"/>
        <v>16666.666666666668</v>
      </c>
      <c r="AL10" s="26">
        <f t="shared" si="14"/>
        <v>29166.666666666668</v>
      </c>
      <c r="AM10" s="26"/>
    </row>
    <row r="11" spans="1:39" s="1" customFormat="1" ht="12.75" customHeight="1" x14ac:dyDescent="0.2">
      <c r="A11" s="48">
        <v>3073</v>
      </c>
      <c r="B11" s="48"/>
      <c r="C11" s="49"/>
      <c r="D11" s="53" t="s">
        <v>596</v>
      </c>
      <c r="F11" s="28"/>
      <c r="G11" s="28"/>
      <c r="H11" s="28"/>
      <c r="I11" s="50"/>
      <c r="J11" s="50">
        <f>SUM(J6:J10)</f>
        <v>13.93</v>
      </c>
      <c r="K11" s="50">
        <f>SUM(K6:K10)</f>
        <v>6.21</v>
      </c>
      <c r="L11" s="50">
        <f t="shared" si="2"/>
        <v>20.14</v>
      </c>
      <c r="M11" s="28">
        <f>SUM(M6:M10)</f>
        <v>4840116</v>
      </c>
      <c r="N11" s="28">
        <f>SUM(N6:N10)</f>
        <v>1246318</v>
      </c>
      <c r="O11" s="28">
        <f>SUM(O6:O10)</f>
        <v>5000</v>
      </c>
      <c r="P11" s="28">
        <f t="shared" ref="P11" si="19">SUM(P6:P10)</f>
        <v>2000</v>
      </c>
      <c r="Q11" s="28">
        <f>M11+N11</f>
        <v>6086434</v>
      </c>
      <c r="R11" s="28">
        <f>O11+P11</f>
        <v>7000</v>
      </c>
      <c r="S11" s="28">
        <f>Q11+R11</f>
        <v>6093434</v>
      </c>
      <c r="T11" s="28">
        <f>SUM(T6:T10)</f>
        <v>2071767</v>
      </c>
      <c r="U11" s="28">
        <f>SUM(U6:U10)</f>
        <v>121728</v>
      </c>
      <c r="V11" s="28">
        <f>SUM(V6:V10)</f>
        <v>78618</v>
      </c>
      <c r="W11" s="28">
        <f>SUM(S11:V11)</f>
        <v>8365547</v>
      </c>
      <c r="X11" s="28"/>
      <c r="Y11" s="28"/>
      <c r="Z11" s="28"/>
      <c r="AA11" s="28"/>
      <c r="AB11" s="28"/>
      <c r="AC11" s="28"/>
      <c r="AD11" s="28"/>
      <c r="AE11" s="28"/>
      <c r="AF11" s="51"/>
      <c r="AG11" s="28"/>
      <c r="AH11" s="28"/>
      <c r="AI11" s="28"/>
      <c r="AJ11" s="28">
        <f>M11/J11/12</f>
        <v>28954.989231873653</v>
      </c>
      <c r="AK11" s="28">
        <f>N11/K11/12</f>
        <v>16724.610842726786</v>
      </c>
      <c r="AL11" s="28">
        <f t="shared" si="14"/>
        <v>25183.854683879512</v>
      </c>
      <c r="AM11" s="28"/>
    </row>
    <row r="12" spans="1:39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s="2" customFormat="1" ht="13.15" customHeight="1" x14ac:dyDescent="0.2">
      <c r="A13" s="166">
        <v>3213</v>
      </c>
      <c r="B13" s="167"/>
      <c r="C13" s="167"/>
      <c r="D13" s="22" t="s">
        <v>744</v>
      </c>
      <c r="E13" s="169"/>
      <c r="F13" s="168"/>
      <c r="G13" s="168"/>
      <c r="H13" s="168"/>
      <c r="I13" s="169"/>
      <c r="J13" s="170"/>
      <c r="K13" s="170"/>
      <c r="L13" s="171"/>
      <c r="M13" s="171"/>
      <c r="N13" s="171"/>
      <c r="O13" s="171"/>
      <c r="P13" s="171"/>
      <c r="Q13" s="173"/>
      <c r="R13" s="174"/>
      <c r="S13" s="174"/>
      <c r="T13" s="174"/>
      <c r="U13" s="174"/>
      <c r="V13" s="174"/>
      <c r="W13" s="174"/>
      <c r="X13" s="175"/>
      <c r="Y13" s="171"/>
      <c r="Z13" s="171"/>
      <c r="AA13" s="173"/>
      <c r="AB13" s="173"/>
      <c r="AC13" s="173"/>
      <c r="AD13" s="173"/>
      <c r="AE13" s="173"/>
      <c r="AF13" s="172"/>
      <c r="AG13" s="173"/>
      <c r="AH13" s="173"/>
      <c r="AI13" s="173"/>
      <c r="AJ13" s="4"/>
      <c r="AK13" s="4"/>
      <c r="AL13" s="4"/>
      <c r="AM13" s="4"/>
    </row>
    <row r="14" spans="1:39" ht="12.75" customHeight="1" x14ac:dyDescent="0.2">
      <c r="A14" s="24">
        <v>3213</v>
      </c>
      <c r="B14" s="24">
        <v>3113</v>
      </c>
      <c r="C14" s="30"/>
      <c r="D14" s="32" t="s">
        <v>37</v>
      </c>
      <c r="E14" s="11"/>
      <c r="F14" s="26">
        <v>600</v>
      </c>
      <c r="G14" s="26">
        <v>10</v>
      </c>
      <c r="H14" s="26">
        <v>227</v>
      </c>
      <c r="I14" s="27">
        <f t="shared" ref="I14:I16" si="20">H14/G14</f>
        <v>22.7</v>
      </c>
      <c r="J14" s="27">
        <f t="shared" ref="J14:J19" si="21">ROUND(H14/Y14*AF14,2)</f>
        <v>12.42</v>
      </c>
      <c r="K14" s="27">
        <f>ROUND(H14/Z14*AF14,2)</f>
        <v>3.73</v>
      </c>
      <c r="L14" s="27">
        <f t="shared" ref="L14:L23" si="22">J14+K14</f>
        <v>16.149999999999999</v>
      </c>
      <c r="M14" s="26">
        <f t="shared" ref="M14:M19" si="23">ROUND(12*(J14*(AA14+AB14)),0)</f>
        <v>5008936</v>
      </c>
      <c r="N14" s="26">
        <f t="shared" ref="N14:N19" si="24">ROUND(12*(K14*(AC14+AD14)),0)</f>
        <v>818392</v>
      </c>
      <c r="O14" s="26"/>
      <c r="P14" s="26"/>
      <c r="Q14" s="26">
        <f t="shared" ref="Q14:Q20" si="25">M14+N14</f>
        <v>5827328</v>
      </c>
      <c r="R14" s="26">
        <f t="shared" ref="R14:R22" si="26">O14+P14</f>
        <v>0</v>
      </c>
      <c r="S14" s="26">
        <f t="shared" ref="S14:S21" si="27">Q14+R14</f>
        <v>5827328</v>
      </c>
      <c r="T14" s="26">
        <f t="shared" ref="T14:T20" si="28">ROUND(S14*34%,0)</f>
        <v>1981292</v>
      </c>
      <c r="U14" s="26">
        <f t="shared" ref="U14:U20" si="29">ROUND(Q14*2%,0)</f>
        <v>116547</v>
      </c>
      <c r="V14" s="26">
        <f t="shared" ref="V14:V20" si="30">ROUND(H14*AE14,0)</f>
        <v>228135</v>
      </c>
      <c r="W14" s="28">
        <f t="shared" ref="W14:W22" si="31">SUM(S14:V14)</f>
        <v>8153302</v>
      </c>
      <c r="X14" s="28"/>
      <c r="Y14" s="27">
        <f>'ZŠ 1.st.Np př.č.2e'!$B$229</f>
        <v>18.28</v>
      </c>
      <c r="Z14" s="27">
        <f>'ZŠ No př.č.2g'!$B$454</f>
        <v>60.9</v>
      </c>
      <c r="AA14" s="26">
        <f>'soust.uk.JMK př.č.2'!$M$29</f>
        <v>31848</v>
      </c>
      <c r="AB14" s="26">
        <f>'soust.uk.JMK př.č.2'!$N$29</f>
        <v>1760</v>
      </c>
      <c r="AC14" s="26">
        <f>'soust.uk.JMK př.č.2'!$O$29</f>
        <v>17554</v>
      </c>
      <c r="AD14" s="26">
        <f>'soust.uk.JMK př.č.2'!$P$29</f>
        <v>730</v>
      </c>
      <c r="AE14" s="26">
        <f>'soust.uk.JMK př.č.2'!$L$29</f>
        <v>1005</v>
      </c>
      <c r="AF14" s="29">
        <v>1</v>
      </c>
      <c r="AG14" s="26"/>
      <c r="AH14" s="26"/>
      <c r="AI14" s="26"/>
      <c r="AJ14" s="26">
        <f t="shared" ref="AJ14:AK22" si="32">M14/J14/12</f>
        <v>33607.997852925393</v>
      </c>
      <c r="AK14" s="26">
        <f t="shared" si="32"/>
        <v>18284.003574620197</v>
      </c>
      <c r="AL14" s="26">
        <f t="shared" ref="AL14:AL23" si="33">Q14/L14/12</f>
        <v>30068.771929824565</v>
      </c>
      <c r="AM14" s="26">
        <f t="shared" ref="AM14:AM19" si="34">W14/H14</f>
        <v>35917.629955947137</v>
      </c>
    </row>
    <row r="15" spans="1:39" ht="12.75" customHeight="1" x14ac:dyDescent="0.2">
      <c r="A15" s="24">
        <v>3213</v>
      </c>
      <c r="B15" s="24">
        <v>3113</v>
      </c>
      <c r="C15" s="30"/>
      <c r="D15" s="42" t="s">
        <v>545</v>
      </c>
      <c r="E15" s="11" t="s">
        <v>546</v>
      </c>
      <c r="F15" s="26"/>
      <c r="G15" s="26"/>
      <c r="H15" s="26">
        <v>2</v>
      </c>
      <c r="I15" s="27"/>
      <c r="J15" s="27">
        <f t="shared" si="21"/>
        <v>0.03</v>
      </c>
      <c r="K15" s="27">
        <f>ROUND(H15/Z15*AF15,2)</f>
        <v>0.01</v>
      </c>
      <c r="L15" s="27">
        <f>J15+K15</f>
        <v>0.04</v>
      </c>
      <c r="M15" s="26">
        <f t="shared" si="23"/>
        <v>12099</v>
      </c>
      <c r="N15" s="26">
        <f t="shared" si="24"/>
        <v>2194</v>
      </c>
      <c r="O15" s="26"/>
      <c r="P15" s="26"/>
      <c r="Q15" s="26">
        <f>M15+N15</f>
        <v>14293</v>
      </c>
      <c r="R15" s="26">
        <f>O15+P15</f>
        <v>0</v>
      </c>
      <c r="S15" s="26">
        <f>Q15+R15</f>
        <v>14293</v>
      </c>
      <c r="T15" s="26">
        <f>ROUND(S15*34%,0)</f>
        <v>4860</v>
      </c>
      <c r="U15" s="26">
        <f t="shared" si="29"/>
        <v>286</v>
      </c>
      <c r="V15" s="26">
        <f t="shared" si="30"/>
        <v>503</v>
      </c>
      <c r="W15" s="28">
        <f>SUM(S15:V15)</f>
        <v>19942</v>
      </c>
      <c r="X15" s="28"/>
      <c r="Y15" s="27">
        <f>'ZŠ 1.st.Np př.č.2e'!$B$229</f>
        <v>18.28</v>
      </c>
      <c r="Z15" s="27">
        <f>'ZŠ No př.č.2g'!$B$454</f>
        <v>60.9</v>
      </c>
      <c r="AA15" s="26">
        <f>'soust.uk.JMK př.č.2'!$M$29</f>
        <v>31848</v>
      </c>
      <c r="AB15" s="26">
        <f>'soust.uk.JMK př.č.2'!$N$29</f>
        <v>1760</v>
      </c>
      <c r="AC15" s="26">
        <f>'soust.uk.JMK př.č.2'!$O$29</f>
        <v>17554</v>
      </c>
      <c r="AD15" s="26">
        <f>'soust.uk.JMK př.č.2'!$P$29</f>
        <v>730</v>
      </c>
      <c r="AE15" s="26">
        <f>'soust.uk.JMK př.č.2'!$L$29*AF15</f>
        <v>251.25</v>
      </c>
      <c r="AF15" s="31">
        <v>0.25</v>
      </c>
      <c r="AG15" s="26"/>
      <c r="AH15" s="26"/>
      <c r="AI15" s="26"/>
      <c r="AJ15" s="26">
        <f>M15/J15/12</f>
        <v>33608.333333333336</v>
      </c>
      <c r="AK15" s="26">
        <f>N15/K15/12</f>
        <v>18283.333333333332</v>
      </c>
      <c r="AL15" s="26">
        <f>Q15/L15/12</f>
        <v>29777.083333333332</v>
      </c>
      <c r="AM15" s="26">
        <f t="shared" si="34"/>
        <v>9971</v>
      </c>
    </row>
    <row r="16" spans="1:39" ht="12.75" customHeight="1" x14ac:dyDescent="0.2">
      <c r="A16" s="24">
        <v>3213</v>
      </c>
      <c r="B16" s="24">
        <v>3113</v>
      </c>
      <c r="C16" s="30"/>
      <c r="D16" s="32" t="s">
        <v>45</v>
      </c>
      <c r="E16" s="11"/>
      <c r="F16" s="26"/>
      <c r="G16" s="26">
        <v>9</v>
      </c>
      <c r="H16" s="26">
        <v>225</v>
      </c>
      <c r="I16" s="27">
        <f t="shared" si="20"/>
        <v>25</v>
      </c>
      <c r="J16" s="27">
        <f t="shared" si="21"/>
        <v>16.72</v>
      </c>
      <c r="K16" s="27">
        <f>ROUND(H16/Z16*AF16,2)</f>
        <v>3.69</v>
      </c>
      <c r="L16" s="27">
        <f t="shared" si="22"/>
        <v>20.41</v>
      </c>
      <c r="M16" s="26">
        <f t="shared" si="23"/>
        <v>6743109</v>
      </c>
      <c r="N16" s="26">
        <f t="shared" si="24"/>
        <v>809616</v>
      </c>
      <c r="O16" s="26"/>
      <c r="P16" s="26"/>
      <c r="Q16" s="26">
        <f t="shared" si="25"/>
        <v>7552725</v>
      </c>
      <c r="R16" s="26">
        <f t="shared" si="26"/>
        <v>0</v>
      </c>
      <c r="S16" s="26">
        <f t="shared" si="27"/>
        <v>7552725</v>
      </c>
      <c r="T16" s="26">
        <f t="shared" si="28"/>
        <v>2567927</v>
      </c>
      <c r="U16" s="26">
        <f t="shared" si="29"/>
        <v>151055</v>
      </c>
      <c r="V16" s="26">
        <f t="shared" si="30"/>
        <v>226125</v>
      </c>
      <c r="W16" s="28">
        <f t="shared" si="31"/>
        <v>10497832</v>
      </c>
      <c r="X16" s="28"/>
      <c r="Y16" s="27">
        <f>'ZŠ 2.st.Np př.č.2f'!$B$225</f>
        <v>13.46</v>
      </c>
      <c r="Z16" s="27">
        <f>'ZŠ No př.č.2g'!$B$454</f>
        <v>60.9</v>
      </c>
      <c r="AA16" s="26">
        <f>'soust.uk.JMK př.č.2'!$M$36</f>
        <v>31848</v>
      </c>
      <c r="AB16" s="26">
        <f>'soust.uk.JMK př.č.2'!$N$36</f>
        <v>1760</v>
      </c>
      <c r="AC16" s="26">
        <f>'soust.uk.JMK př.č.2'!$O$36</f>
        <v>17554</v>
      </c>
      <c r="AD16" s="26">
        <f>'soust.uk.JMK př.č.2'!$P$36</f>
        <v>730</v>
      </c>
      <c r="AE16" s="26">
        <f>'soust.uk.JMK př.č.2'!$L$36</f>
        <v>1005</v>
      </c>
      <c r="AF16" s="29">
        <v>1</v>
      </c>
      <c r="AG16" s="26"/>
      <c r="AH16" s="26"/>
      <c r="AI16" s="26"/>
      <c r="AJ16" s="26">
        <f t="shared" si="32"/>
        <v>33607.999401913876</v>
      </c>
      <c r="AK16" s="26">
        <f t="shared" si="32"/>
        <v>18284.010840108403</v>
      </c>
      <c r="AL16" s="26">
        <f t="shared" si="33"/>
        <v>30837.518373346396</v>
      </c>
      <c r="AM16" s="26">
        <f t="shared" si="34"/>
        <v>46657.031111111108</v>
      </c>
    </row>
    <row r="17" spans="1:39" ht="12.75" customHeight="1" x14ac:dyDescent="0.2">
      <c r="A17" s="24">
        <v>3213</v>
      </c>
      <c r="B17" s="24">
        <v>3113</v>
      </c>
      <c r="C17" s="30"/>
      <c r="D17" s="476" t="s">
        <v>765</v>
      </c>
      <c r="E17" s="32" t="s">
        <v>526</v>
      </c>
      <c r="F17" s="26"/>
      <c r="G17" s="26"/>
      <c r="H17" s="26">
        <v>2</v>
      </c>
      <c r="I17" s="27"/>
      <c r="J17" s="27">
        <f t="shared" si="21"/>
        <v>0.04</v>
      </c>
      <c r="K17" s="27"/>
      <c r="L17" s="27">
        <f t="shared" si="22"/>
        <v>0.04</v>
      </c>
      <c r="M17" s="26">
        <f t="shared" si="23"/>
        <v>16132</v>
      </c>
      <c r="N17" s="26">
        <f t="shared" si="24"/>
        <v>0</v>
      </c>
      <c r="O17" s="26"/>
      <c r="P17" s="26"/>
      <c r="Q17" s="26">
        <f t="shared" si="25"/>
        <v>16132</v>
      </c>
      <c r="R17" s="26">
        <f t="shared" si="26"/>
        <v>0</v>
      </c>
      <c r="S17" s="26">
        <f t="shared" si="27"/>
        <v>16132</v>
      </c>
      <c r="T17" s="26">
        <f t="shared" si="28"/>
        <v>5485</v>
      </c>
      <c r="U17" s="26">
        <f t="shared" si="29"/>
        <v>323</v>
      </c>
      <c r="V17" s="26">
        <f t="shared" si="30"/>
        <v>1004</v>
      </c>
      <c r="W17" s="28">
        <f t="shared" si="31"/>
        <v>22944</v>
      </c>
      <c r="X17" s="28"/>
      <c r="Y17" s="27">
        <f>'soust.uk.JMK př.č.2'!$G$461</f>
        <v>55.53</v>
      </c>
      <c r="Z17" s="27">
        <f>'soust.uk.JMK př.č.2'!$K$461</f>
        <v>0</v>
      </c>
      <c r="AA17" s="26">
        <f>'soust.uk.JMK př.č.2'!$M$461</f>
        <v>31848</v>
      </c>
      <c r="AB17" s="26">
        <f>'soust.uk.JMK př.č.2'!$N$461</f>
        <v>1760</v>
      </c>
      <c r="AC17" s="26">
        <f>'soust.uk.JMK př.č.2'!$O$461</f>
        <v>17554</v>
      </c>
      <c r="AD17" s="26">
        <f>'soust.uk.JMK př.č.2'!$P$461</f>
        <v>730</v>
      </c>
      <c r="AE17" s="26">
        <f>'soust.uk.JMK př.č.2'!$L$461</f>
        <v>502</v>
      </c>
      <c r="AF17" s="29">
        <v>1</v>
      </c>
      <c r="AG17" s="26"/>
      <c r="AH17" s="26"/>
      <c r="AI17" s="26"/>
      <c r="AJ17" s="26">
        <f t="shared" si="32"/>
        <v>33608.333333333336</v>
      </c>
      <c r="AK17" s="26"/>
      <c r="AL17" s="26">
        <f t="shared" si="33"/>
        <v>33608.333333333336</v>
      </c>
      <c r="AM17" s="26">
        <f t="shared" si="34"/>
        <v>11472</v>
      </c>
    </row>
    <row r="18" spans="1:39" ht="12.75" customHeight="1" x14ac:dyDescent="0.2">
      <c r="A18" s="24">
        <v>3213</v>
      </c>
      <c r="B18" s="24">
        <v>3113</v>
      </c>
      <c r="C18" s="30"/>
      <c r="D18" s="476" t="s">
        <v>766</v>
      </c>
      <c r="E18" s="32" t="s">
        <v>526</v>
      </c>
      <c r="F18" s="26"/>
      <c r="G18" s="26"/>
      <c r="H18" s="26">
        <v>2</v>
      </c>
      <c r="I18" s="27"/>
      <c r="J18" s="27">
        <f t="shared" si="21"/>
        <v>0.11</v>
      </c>
      <c r="K18" s="27"/>
      <c r="L18" s="27">
        <f t="shared" si="22"/>
        <v>0.11</v>
      </c>
      <c r="M18" s="26">
        <f t="shared" si="23"/>
        <v>44363</v>
      </c>
      <c r="N18" s="26">
        <f t="shared" si="24"/>
        <v>0</v>
      </c>
      <c r="O18" s="26"/>
      <c r="P18" s="26"/>
      <c r="Q18" s="26">
        <f t="shared" si="25"/>
        <v>44363</v>
      </c>
      <c r="R18" s="26">
        <f t="shared" si="26"/>
        <v>0</v>
      </c>
      <c r="S18" s="26">
        <f t="shared" si="27"/>
        <v>44363</v>
      </c>
      <c r="T18" s="26">
        <f t="shared" si="28"/>
        <v>15083</v>
      </c>
      <c r="U18" s="26">
        <f t="shared" si="29"/>
        <v>887</v>
      </c>
      <c r="V18" s="26">
        <f t="shared" si="30"/>
        <v>2010</v>
      </c>
      <c r="W18" s="28">
        <f t="shared" si="31"/>
        <v>62343</v>
      </c>
      <c r="X18" s="28"/>
      <c r="Y18" s="27">
        <f>'soust.uk.JMK př.č.2'!$G$462</f>
        <v>17.77</v>
      </c>
      <c r="Z18" s="27">
        <f>'soust.uk.JMK př.č.2'!$K$462</f>
        <v>0</v>
      </c>
      <c r="AA18" s="26">
        <f>'soust.uk.JMK př.č.2'!$M$462</f>
        <v>31848</v>
      </c>
      <c r="AB18" s="26">
        <f>'soust.uk.JMK př.č.2'!$N$462</f>
        <v>1760</v>
      </c>
      <c r="AC18" s="26">
        <f>'soust.uk.JMK př.č.2'!$O$462</f>
        <v>17554</v>
      </c>
      <c r="AD18" s="26">
        <f>'soust.uk.JMK př.č.2'!$P$462</f>
        <v>730</v>
      </c>
      <c r="AE18" s="26">
        <f>'soust.uk.JMK př.č.2'!$L$462</f>
        <v>1005</v>
      </c>
      <c r="AF18" s="29">
        <v>1</v>
      </c>
      <c r="AG18" s="26"/>
      <c r="AH18" s="26"/>
      <c r="AI18" s="26"/>
      <c r="AJ18" s="26">
        <f t="shared" si="32"/>
        <v>33608.333333333336</v>
      </c>
      <c r="AK18" s="26"/>
      <c r="AL18" s="26">
        <f t="shared" si="33"/>
        <v>33608.333333333336</v>
      </c>
      <c r="AM18" s="26">
        <f t="shared" si="34"/>
        <v>31171.5</v>
      </c>
    </row>
    <row r="19" spans="1:39" ht="12.75" customHeight="1" x14ac:dyDescent="0.2">
      <c r="A19" s="24">
        <v>3213</v>
      </c>
      <c r="B19" s="24">
        <v>3113</v>
      </c>
      <c r="C19" s="30"/>
      <c r="D19" s="476" t="s">
        <v>519</v>
      </c>
      <c r="E19" s="32" t="s">
        <v>526</v>
      </c>
      <c r="F19" s="26"/>
      <c r="G19" s="26"/>
      <c r="H19" s="26">
        <v>2</v>
      </c>
      <c r="I19" s="27"/>
      <c r="J19" s="27">
        <f t="shared" si="21"/>
        <v>0.27</v>
      </c>
      <c r="K19" s="27"/>
      <c r="L19" s="27">
        <f t="shared" si="22"/>
        <v>0.27</v>
      </c>
      <c r="M19" s="26">
        <f t="shared" si="23"/>
        <v>108890</v>
      </c>
      <c r="N19" s="26">
        <f t="shared" si="24"/>
        <v>0</v>
      </c>
      <c r="O19" s="26"/>
      <c r="P19" s="26"/>
      <c r="Q19" s="26">
        <f t="shared" si="25"/>
        <v>108890</v>
      </c>
      <c r="R19" s="26">
        <f t="shared" si="26"/>
        <v>0</v>
      </c>
      <c r="S19" s="26">
        <f t="shared" si="27"/>
        <v>108890</v>
      </c>
      <c r="T19" s="26">
        <f t="shared" si="28"/>
        <v>37023</v>
      </c>
      <c r="U19" s="26">
        <f t="shared" si="29"/>
        <v>2178</v>
      </c>
      <c r="V19" s="26">
        <f t="shared" si="30"/>
        <v>3012</v>
      </c>
      <c r="W19" s="28">
        <f t="shared" si="31"/>
        <v>151103</v>
      </c>
      <c r="X19" s="28"/>
      <c r="Y19" s="27">
        <f>'soust.uk.JMK př.č.2'!$G$463</f>
        <v>7.4</v>
      </c>
      <c r="Z19" s="27">
        <f>'soust.uk.JMK př.č.2'!$K$463</f>
        <v>0</v>
      </c>
      <c r="AA19" s="26">
        <f>'soust.uk.JMK př.č.2'!$M$463</f>
        <v>31848</v>
      </c>
      <c r="AB19" s="26">
        <f>'soust.uk.JMK př.č.2'!$N$463</f>
        <v>1760</v>
      </c>
      <c r="AC19" s="26">
        <f>'soust.uk.JMK př.č.2'!$O$463</f>
        <v>17554</v>
      </c>
      <c r="AD19" s="26">
        <f>'soust.uk.JMK př.č.2'!$P$463</f>
        <v>730</v>
      </c>
      <c r="AE19" s="26">
        <f>'soust.uk.JMK př.č.2'!$L$463</f>
        <v>1506</v>
      </c>
      <c r="AF19" s="29">
        <v>1</v>
      </c>
      <c r="AG19" s="26"/>
      <c r="AH19" s="26"/>
      <c r="AI19" s="26"/>
      <c r="AJ19" s="26">
        <f t="shared" si="32"/>
        <v>33608.024691358027</v>
      </c>
      <c r="AK19" s="26"/>
      <c r="AL19" s="26">
        <f t="shared" si="33"/>
        <v>33608.024691358027</v>
      </c>
      <c r="AM19" s="26">
        <f t="shared" si="34"/>
        <v>75551.5</v>
      </c>
    </row>
    <row r="20" spans="1:39" ht="12.75" customHeight="1" x14ac:dyDescent="0.2">
      <c r="A20" s="24">
        <v>3213</v>
      </c>
      <c r="B20" s="24">
        <v>3143</v>
      </c>
      <c r="C20" s="30"/>
      <c r="D20" s="32" t="s">
        <v>54</v>
      </c>
      <c r="E20" s="11"/>
      <c r="F20" s="26">
        <v>85</v>
      </c>
      <c r="G20" s="26">
        <v>3</v>
      </c>
      <c r="H20" s="26">
        <v>85</v>
      </c>
      <c r="I20" s="27">
        <f>H20/G20</f>
        <v>28.333333333333332</v>
      </c>
      <c r="J20" s="27">
        <f>ROUND(H20/Y20*AF20,2)</f>
        <v>2.56</v>
      </c>
      <c r="K20" s="27"/>
      <c r="L20" s="27">
        <f t="shared" si="22"/>
        <v>2.56</v>
      </c>
      <c r="M20" s="26">
        <f>ROUND(12*(J20*(AA20+AB20)),0)</f>
        <v>837919</v>
      </c>
      <c r="N20" s="26"/>
      <c r="O20" s="26"/>
      <c r="P20" s="26"/>
      <c r="Q20" s="26">
        <f t="shared" si="25"/>
        <v>837919</v>
      </c>
      <c r="R20" s="26">
        <f t="shared" si="26"/>
        <v>0</v>
      </c>
      <c r="S20" s="26">
        <f t="shared" si="27"/>
        <v>837919</v>
      </c>
      <c r="T20" s="26">
        <f t="shared" si="28"/>
        <v>284892</v>
      </c>
      <c r="U20" s="26">
        <f t="shared" si="29"/>
        <v>16758</v>
      </c>
      <c r="V20" s="26">
        <f t="shared" si="30"/>
        <v>2380</v>
      </c>
      <c r="W20" s="28">
        <f t="shared" si="31"/>
        <v>1141949</v>
      </c>
      <c r="X20" s="28"/>
      <c r="Y20" s="27">
        <f>'soust.uk.JMK př.č.2'!$G$49</f>
        <v>33.22</v>
      </c>
      <c r="Z20" s="27"/>
      <c r="AA20" s="26">
        <f>'soust.uk.JMK př.č.2'!$M$49</f>
        <v>26216</v>
      </c>
      <c r="AB20" s="26">
        <f>'soust.uk.JMK př.č.2'!$N$49</f>
        <v>1060</v>
      </c>
      <c r="AC20" s="26"/>
      <c r="AD20" s="26"/>
      <c r="AE20" s="26">
        <f>'soust.uk.JMK př.č.2'!$L$49</f>
        <v>28</v>
      </c>
      <c r="AF20" s="29">
        <v>1</v>
      </c>
      <c r="AG20" s="26"/>
      <c r="AH20" s="26"/>
      <c r="AI20" s="26"/>
      <c r="AJ20" s="26">
        <f t="shared" si="32"/>
        <v>27276.009114583332</v>
      </c>
      <c r="AK20" s="26"/>
      <c r="AL20" s="26">
        <f t="shared" si="33"/>
        <v>27276.009114583332</v>
      </c>
      <c r="AM20" s="26">
        <f>W20/H20</f>
        <v>13434.694117647059</v>
      </c>
    </row>
    <row r="21" spans="1:39" ht="12.75" customHeight="1" x14ac:dyDescent="0.2">
      <c r="A21" s="24">
        <v>3213</v>
      </c>
      <c r="B21" s="24">
        <v>3113</v>
      </c>
      <c r="C21" s="25"/>
      <c r="D21" s="30" t="s">
        <v>584</v>
      </c>
      <c r="E21" s="11"/>
      <c r="F21" s="26"/>
      <c r="G21" s="26"/>
      <c r="H21" s="26"/>
      <c r="I21" s="27"/>
      <c r="J21" s="27">
        <f>ROUND(-AG21/(AA21+AB21)*AF21,2)</f>
        <v>-0.09</v>
      </c>
      <c r="K21" s="27"/>
      <c r="L21" s="27">
        <f t="shared" si="22"/>
        <v>-0.09</v>
      </c>
      <c r="M21" s="26"/>
      <c r="N21" s="26"/>
      <c r="O21" s="26"/>
      <c r="P21" s="26"/>
      <c r="Q21" s="26"/>
      <c r="R21" s="26"/>
      <c r="S21" s="26">
        <f t="shared" si="27"/>
        <v>0</v>
      </c>
      <c r="T21" s="26"/>
      <c r="U21" s="26"/>
      <c r="V21" s="6"/>
      <c r="W21" s="28"/>
      <c r="X21" s="28"/>
      <c r="Y21" s="45"/>
      <c r="Z21" s="45"/>
      <c r="AA21" s="26">
        <f>'soust.uk.JMK př.č.2'!$M$29</f>
        <v>31848</v>
      </c>
      <c r="AB21" s="26">
        <f>'soust.uk.JMK př.č.2'!$N$29</f>
        <v>1760</v>
      </c>
      <c r="AC21" s="26"/>
      <c r="AD21" s="26"/>
      <c r="AE21" s="26"/>
      <c r="AF21" s="31">
        <f>1/2</f>
        <v>0.5</v>
      </c>
      <c r="AG21" s="26">
        <v>6320</v>
      </c>
      <c r="AH21" s="26"/>
      <c r="AI21" s="26"/>
      <c r="AJ21" s="26"/>
      <c r="AK21" s="26"/>
      <c r="AL21" s="26">
        <f t="shared" si="33"/>
        <v>0</v>
      </c>
      <c r="AM21" s="26"/>
    </row>
    <row r="22" spans="1:39" ht="12.75" customHeight="1" x14ac:dyDescent="0.2">
      <c r="A22" s="24">
        <v>3213</v>
      </c>
      <c r="B22" s="24">
        <v>3113</v>
      </c>
      <c r="C22" s="25"/>
      <c r="D22" s="30" t="s">
        <v>581</v>
      </c>
      <c r="E22" s="11"/>
      <c r="F22" s="26"/>
      <c r="G22" s="26"/>
      <c r="H22" s="26"/>
      <c r="I22" s="27"/>
      <c r="J22" s="27">
        <f>ROUND(-O22/(AA22+AB22)/12,2)</f>
        <v>-0.02</v>
      </c>
      <c r="K22" s="27">
        <f>ROUND(-P22/(AC22+AD22)/12,2)</f>
        <v>-0.02</v>
      </c>
      <c r="L22" s="27">
        <f t="shared" si="22"/>
        <v>-0.04</v>
      </c>
      <c r="M22" s="44">
        <f t="shared" ref="M22:N22" si="35">-O22</f>
        <v>-10000</v>
      </c>
      <c r="N22" s="44">
        <f t="shared" si="35"/>
        <v>-5000</v>
      </c>
      <c r="O22" s="26">
        <v>10000</v>
      </c>
      <c r="P22" s="26">
        <v>5000</v>
      </c>
      <c r="Q22" s="26">
        <f>-R22</f>
        <v>-15000</v>
      </c>
      <c r="R22" s="26">
        <f t="shared" si="26"/>
        <v>15000</v>
      </c>
      <c r="S22" s="26">
        <f>Q22+R22</f>
        <v>0</v>
      </c>
      <c r="T22" s="26">
        <f>ROUND(S22*34%,0)</f>
        <v>0</v>
      </c>
      <c r="U22" s="26">
        <f>ROUND(Q22*2%,0)</f>
        <v>-300</v>
      </c>
      <c r="V22" s="26">
        <f>ROUND(H22*AE22,0)</f>
        <v>0</v>
      </c>
      <c r="W22" s="28">
        <f t="shared" si="31"/>
        <v>-300</v>
      </c>
      <c r="X22" s="28"/>
      <c r="Y22" s="45"/>
      <c r="Z22" s="45"/>
      <c r="AA22" s="26">
        <f>'soust.uk.JMK př.č.2'!$M$29</f>
        <v>31848</v>
      </c>
      <c r="AB22" s="26">
        <f>'soust.uk.JMK př.č.2'!$N$29</f>
        <v>1760</v>
      </c>
      <c r="AC22" s="26">
        <f>'soust.uk.JMK př.č.2'!$O$29</f>
        <v>17554</v>
      </c>
      <c r="AD22" s="26">
        <f>'soust.uk.JMK př.č.2'!$P$29</f>
        <v>730</v>
      </c>
      <c r="AE22" s="26"/>
      <c r="AF22" s="31"/>
      <c r="AG22" s="26"/>
      <c r="AH22" s="26"/>
      <c r="AI22" s="26"/>
      <c r="AJ22" s="26">
        <f t="shared" si="32"/>
        <v>41666.666666666664</v>
      </c>
      <c r="AK22" s="26">
        <f t="shared" si="32"/>
        <v>20833.333333333332</v>
      </c>
      <c r="AL22" s="26">
        <f t="shared" si="33"/>
        <v>31250</v>
      </c>
      <c r="AM22" s="26"/>
    </row>
    <row r="23" spans="1:39" s="1" customFormat="1" ht="12.75" customHeight="1" x14ac:dyDescent="0.2">
      <c r="A23" s="48">
        <v>3213</v>
      </c>
      <c r="B23" s="48"/>
      <c r="C23" s="49"/>
      <c r="D23" s="53" t="s">
        <v>596</v>
      </c>
      <c r="F23" s="28"/>
      <c r="G23" s="28"/>
      <c r="H23" s="28"/>
      <c r="I23" s="50"/>
      <c r="J23" s="50">
        <f>SUM(J14:J22)</f>
        <v>32.039999999999992</v>
      </c>
      <c r="K23" s="50">
        <f>SUM(K14:K22)</f>
        <v>7.41</v>
      </c>
      <c r="L23" s="50">
        <f t="shared" si="22"/>
        <v>39.449999999999989</v>
      </c>
      <c r="M23" s="28">
        <f>SUM(M14:M22)</f>
        <v>12761448</v>
      </c>
      <c r="N23" s="28">
        <f>SUM(N14:N22)</f>
        <v>1625202</v>
      </c>
      <c r="O23" s="28">
        <f>SUM(O14:O22)</f>
        <v>10000</v>
      </c>
      <c r="P23" s="28">
        <f t="shared" ref="P23" si="36">SUM(P14:P22)</f>
        <v>5000</v>
      </c>
      <c r="Q23" s="28">
        <f>M23+N23</f>
        <v>14386650</v>
      </c>
      <c r="R23" s="28">
        <f>O23+P23</f>
        <v>15000</v>
      </c>
      <c r="S23" s="28">
        <f>Q23+R23</f>
        <v>14401650</v>
      </c>
      <c r="T23" s="28">
        <f>SUM(T14:T22)</f>
        <v>4896562</v>
      </c>
      <c r="U23" s="28">
        <f>SUM(U14:U22)</f>
        <v>287734</v>
      </c>
      <c r="V23" s="28">
        <f>SUM(V14:V22)</f>
        <v>463169</v>
      </c>
      <c r="W23" s="28">
        <f>SUM(S23:V23)</f>
        <v>20049115</v>
      </c>
      <c r="X23" s="28"/>
      <c r="Y23" s="28"/>
      <c r="Z23" s="28"/>
      <c r="AA23" s="28"/>
      <c r="AB23" s="28"/>
      <c r="AC23" s="28"/>
      <c r="AD23" s="28"/>
      <c r="AE23" s="28"/>
      <c r="AF23" s="51"/>
      <c r="AG23" s="28"/>
      <c r="AH23" s="28"/>
      <c r="AI23" s="28"/>
      <c r="AJ23" s="28">
        <f>M23/J23/12</f>
        <v>33191.448189762807</v>
      </c>
      <c r="AK23" s="28">
        <f>N23/K23/12</f>
        <v>18277.125506072876</v>
      </c>
      <c r="AL23" s="28">
        <f t="shared" si="33"/>
        <v>30390.050697084927</v>
      </c>
      <c r="AM23" s="28"/>
    </row>
    <row r="24" spans="1:39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2" customFormat="1" ht="13.15" customHeight="1" x14ac:dyDescent="0.2">
      <c r="A25" s="166">
        <v>3214</v>
      </c>
      <c r="B25" s="167"/>
      <c r="C25" s="167"/>
      <c r="D25" s="22" t="s">
        <v>745</v>
      </c>
      <c r="E25" s="169"/>
      <c r="F25" s="168"/>
      <c r="G25" s="168"/>
      <c r="H25" s="168"/>
      <c r="I25" s="169"/>
      <c r="J25" s="170"/>
      <c r="K25" s="170"/>
      <c r="L25" s="171"/>
      <c r="M25" s="171"/>
      <c r="N25" s="171"/>
      <c r="O25" s="171"/>
      <c r="P25" s="171"/>
      <c r="Q25" s="173"/>
      <c r="R25" s="174"/>
      <c r="S25" s="174"/>
      <c r="T25" s="174"/>
      <c r="U25" s="174"/>
      <c r="V25" s="174"/>
      <c r="W25" s="174"/>
      <c r="X25" s="175"/>
      <c r="Y25" s="171"/>
      <c r="Z25" s="171"/>
      <c r="AA25" s="173"/>
      <c r="AB25" s="173"/>
      <c r="AC25" s="173"/>
      <c r="AD25" s="173"/>
      <c r="AE25" s="173"/>
      <c r="AF25" s="172"/>
      <c r="AG25" s="173"/>
      <c r="AH25" s="173"/>
      <c r="AI25" s="173"/>
      <c r="AJ25" s="4"/>
      <c r="AK25" s="4"/>
      <c r="AL25" s="4"/>
      <c r="AM25" s="4"/>
    </row>
    <row r="26" spans="1:39" x14ac:dyDescent="0.2">
      <c r="A26" s="48">
        <v>3214</v>
      </c>
      <c r="B26" s="57"/>
      <c r="C26" s="57"/>
      <c r="D26" s="177" t="s">
        <v>746</v>
      </c>
      <c r="E26" s="178"/>
      <c r="F26" s="184"/>
      <c r="G26" s="179"/>
      <c r="H26" s="179"/>
      <c r="I26" s="178"/>
      <c r="J26" s="180"/>
      <c r="K26" s="180"/>
      <c r="L26" s="181"/>
      <c r="M26" s="181"/>
      <c r="N26" s="181"/>
      <c r="O26" s="181"/>
      <c r="P26" s="181"/>
      <c r="Q26" s="182"/>
      <c r="R26" s="4"/>
      <c r="S26" s="4"/>
      <c r="T26" s="4"/>
      <c r="U26" s="4"/>
      <c r="V26" s="4"/>
      <c r="W26" s="4"/>
      <c r="X26" s="3"/>
      <c r="Y26" s="181"/>
      <c r="Z26" s="181"/>
      <c r="AA26" s="182"/>
      <c r="AB26" s="182"/>
      <c r="AC26" s="182"/>
      <c r="AD26" s="182"/>
      <c r="AE26" s="182"/>
      <c r="AF26" s="183"/>
      <c r="AG26" s="182"/>
      <c r="AH26" s="182"/>
      <c r="AI26" s="182"/>
      <c r="AJ26" s="4"/>
      <c r="AK26" s="4"/>
      <c r="AL26" s="4"/>
      <c r="AM26" s="4"/>
    </row>
    <row r="27" spans="1:39" ht="12.75" customHeight="1" x14ac:dyDescent="0.2">
      <c r="A27" s="24">
        <v>3214</v>
      </c>
      <c r="B27" s="24">
        <v>3111</v>
      </c>
      <c r="C27" s="25"/>
      <c r="D27" s="11" t="s">
        <v>645</v>
      </c>
      <c r="E27" s="11"/>
      <c r="F27" s="26">
        <v>116</v>
      </c>
      <c r="G27" s="26">
        <v>4</v>
      </c>
      <c r="H27" s="26">
        <v>99</v>
      </c>
      <c r="I27" s="27">
        <f>H27/G27</f>
        <v>24.75</v>
      </c>
      <c r="J27" s="27">
        <f t="shared" ref="J27:J28" si="37">ROUND(H27/Y27*AF27,2)</f>
        <v>7.49</v>
      </c>
      <c r="K27" s="27">
        <f t="shared" ref="K27:K32" si="38">ROUND(H27/Z27*AF27,2)</f>
        <v>2.58</v>
      </c>
      <c r="L27" s="27">
        <f t="shared" ref="L27:L32" si="39">J27+K27</f>
        <v>10.07</v>
      </c>
      <c r="M27" s="26">
        <f t="shared" ref="M27" si="40">ROUND(12*(J27*(AA27+AB27)),0)</f>
        <v>2610744</v>
      </c>
      <c r="N27" s="26">
        <f t="shared" ref="N27:N32" si="41">ROUND(12*(K27*(AC27+AD27)),0)</f>
        <v>501242</v>
      </c>
      <c r="O27" s="26"/>
      <c r="P27" s="26"/>
      <c r="Q27" s="26">
        <f>M27+N27</f>
        <v>3111986</v>
      </c>
      <c r="R27" s="26">
        <f t="shared" ref="R27:R32" si="42">O27+P27</f>
        <v>0</v>
      </c>
      <c r="S27" s="26">
        <f t="shared" ref="S27:S32" si="43">Q27+R27</f>
        <v>3111986</v>
      </c>
      <c r="T27" s="26">
        <f>ROUND(S27*34%,0)</f>
        <v>1058075</v>
      </c>
      <c r="U27" s="26">
        <f t="shared" ref="U27:U32" si="44">ROUND(Q27*2%,0)</f>
        <v>62240</v>
      </c>
      <c r="V27" s="26">
        <f t="shared" ref="V27:V32" si="45">ROUND(H27*AE27,0)</f>
        <v>41976</v>
      </c>
      <c r="W27" s="28">
        <f t="shared" ref="W27:W32" si="46">SUM(S27:V27)</f>
        <v>4274277</v>
      </c>
      <c r="X27" s="28"/>
      <c r="Y27" s="27">
        <f>'MŠ př.č.2c'!$B$101</f>
        <v>13.22</v>
      </c>
      <c r="Z27" s="27">
        <f>'MŠ př.č.2c'!$C$101</f>
        <v>38.409999999999997</v>
      </c>
      <c r="AA27" s="26">
        <f>'soust.uk.JMK př.č.2'!$M$8</f>
        <v>27847</v>
      </c>
      <c r="AB27" s="26">
        <f>'soust.uk.JMK př.č.2'!$N$8</f>
        <v>1200</v>
      </c>
      <c r="AC27" s="26">
        <f>'soust.uk.JMK př.č.2'!$O$8</f>
        <v>15500</v>
      </c>
      <c r="AD27" s="26">
        <f>'soust.uk.JMK př.č.2'!$P$8</f>
        <v>690</v>
      </c>
      <c r="AE27" s="26">
        <f>'soust.uk.JMK př.č.2'!$L$8</f>
        <v>424</v>
      </c>
      <c r="AF27" s="29">
        <v>1</v>
      </c>
      <c r="AG27" s="26"/>
      <c r="AH27" s="26"/>
      <c r="AI27" s="26"/>
      <c r="AJ27" s="26">
        <f t="shared" ref="AJ27:AK32" si="47">M27/J27/12</f>
        <v>29046.995994659545</v>
      </c>
      <c r="AK27" s="26">
        <f t="shared" si="47"/>
        <v>16189.987080103359</v>
      </c>
      <c r="AL27" s="26">
        <f>Q27/L27/12</f>
        <v>25752.946044356173</v>
      </c>
      <c r="AM27" s="26">
        <f t="shared" ref="AM27:AM32" si="48">W27/H27</f>
        <v>43174.515151515152</v>
      </c>
    </row>
    <row r="28" spans="1:39" ht="12.75" customHeight="1" x14ac:dyDescent="0.2">
      <c r="A28" s="24">
        <v>3214</v>
      </c>
      <c r="B28" s="24">
        <v>3111</v>
      </c>
      <c r="C28" s="30"/>
      <c r="D28" s="42" t="s">
        <v>925</v>
      </c>
      <c r="E28" s="11" t="s">
        <v>926</v>
      </c>
      <c r="F28" s="26"/>
      <c r="G28" s="26"/>
      <c r="H28" s="26">
        <v>2</v>
      </c>
      <c r="I28" s="27"/>
      <c r="J28" s="27">
        <f t="shared" si="37"/>
        <v>0.01</v>
      </c>
      <c r="K28" s="27">
        <f t="shared" si="38"/>
        <v>0</v>
      </c>
      <c r="L28" s="27">
        <f t="shared" si="39"/>
        <v>0.01</v>
      </c>
      <c r="M28" s="26">
        <f>ROUND(12*(J28*(AA28+AB28)),0)</f>
        <v>3486</v>
      </c>
      <c r="N28" s="26">
        <f t="shared" si="41"/>
        <v>0</v>
      </c>
      <c r="O28" s="26"/>
      <c r="P28" s="26"/>
      <c r="Q28" s="26">
        <f>M28+N28</f>
        <v>3486</v>
      </c>
      <c r="R28" s="26">
        <f t="shared" si="42"/>
        <v>0</v>
      </c>
      <c r="S28" s="26">
        <f t="shared" si="43"/>
        <v>3486</v>
      </c>
      <c r="T28" s="26">
        <f>ROUND(S28*34%,0)</f>
        <v>1185</v>
      </c>
      <c r="U28" s="26">
        <f t="shared" si="44"/>
        <v>70</v>
      </c>
      <c r="V28" s="26">
        <f t="shared" si="45"/>
        <v>42</v>
      </c>
      <c r="W28" s="28">
        <f t="shared" si="46"/>
        <v>4783</v>
      </c>
      <c r="X28" s="28"/>
      <c r="Y28" s="27">
        <f>'MŠ př.č.2c'!$B$101</f>
        <v>13.22</v>
      </c>
      <c r="Z28" s="27">
        <f>'MŠ př.č.2c'!$C$101</f>
        <v>38.409999999999997</v>
      </c>
      <c r="AA28" s="26">
        <f>'soust.uk.JMK př.č.2'!$M$8</f>
        <v>27847</v>
      </c>
      <c r="AB28" s="26">
        <f>'soust.uk.JMK př.č.2'!$N$8</f>
        <v>1200</v>
      </c>
      <c r="AC28" s="26">
        <f>'soust.uk.JMK př.č.2'!$O$8</f>
        <v>15500</v>
      </c>
      <c r="AD28" s="26">
        <f>'soust.uk.JMK př.č.2'!$P$8</f>
        <v>690</v>
      </c>
      <c r="AE28" s="26">
        <f>'soust.uk.JMK př.č.2'!$L$8*AF28</f>
        <v>21.200000000000003</v>
      </c>
      <c r="AF28" s="29">
        <v>0.05</v>
      </c>
      <c r="AG28" s="26"/>
      <c r="AH28" s="26"/>
      <c r="AI28" s="26"/>
      <c r="AJ28" s="26">
        <f t="shared" si="47"/>
        <v>29050</v>
      </c>
      <c r="AK28" s="26" t="e">
        <f t="shared" si="47"/>
        <v>#DIV/0!</v>
      </c>
      <c r="AL28" s="26">
        <f>Q28/L28/12</f>
        <v>29050</v>
      </c>
      <c r="AM28" s="26">
        <f t="shared" si="48"/>
        <v>2391.5</v>
      </c>
    </row>
    <row r="29" spans="1:39" ht="12.75" customHeight="1" x14ac:dyDescent="0.2">
      <c r="A29" s="24">
        <v>3214</v>
      </c>
      <c r="B29" s="24">
        <v>3141</v>
      </c>
      <c r="C29" s="30"/>
      <c r="D29" s="477" t="s">
        <v>81</v>
      </c>
      <c r="E29" s="11"/>
      <c r="F29" s="26">
        <v>250</v>
      </c>
      <c r="G29" s="26"/>
      <c r="H29" s="26">
        <v>56</v>
      </c>
      <c r="I29" s="27"/>
      <c r="J29" s="27"/>
      <c r="K29" s="27">
        <f t="shared" si="38"/>
        <v>1.49</v>
      </c>
      <c r="L29" s="27">
        <f t="shared" si="39"/>
        <v>1.49</v>
      </c>
      <c r="M29" s="26"/>
      <c r="N29" s="26">
        <f t="shared" si="41"/>
        <v>324915</v>
      </c>
      <c r="O29" s="26"/>
      <c r="P29" s="26"/>
      <c r="Q29" s="26">
        <f t="shared" ref="Q29:Q32" si="49">M29+N29</f>
        <v>324915</v>
      </c>
      <c r="R29" s="26">
        <f t="shared" si="42"/>
        <v>0</v>
      </c>
      <c r="S29" s="26">
        <f t="shared" si="43"/>
        <v>324915</v>
      </c>
      <c r="T29" s="26">
        <f t="shared" ref="T29:T32" si="50">ROUND(S29*34%,0)</f>
        <v>110471</v>
      </c>
      <c r="U29" s="26">
        <f t="shared" si="44"/>
        <v>6498</v>
      </c>
      <c r="V29" s="26">
        <f t="shared" si="45"/>
        <v>3416</v>
      </c>
      <c r="W29" s="28">
        <f t="shared" si="46"/>
        <v>445300</v>
      </c>
      <c r="X29" s="28"/>
      <c r="Y29" s="27"/>
      <c r="Z29" s="27">
        <f>'ŠJ MŠ př.č.2h'!$B$99</f>
        <v>37.71</v>
      </c>
      <c r="AA29" s="26"/>
      <c r="AB29" s="26"/>
      <c r="AC29" s="26">
        <f>'soust.uk.JMK př.č.2'!$O$66</f>
        <v>17702</v>
      </c>
      <c r="AD29" s="26">
        <f>'soust.uk.JMK př.č.2'!$P$66</f>
        <v>470</v>
      </c>
      <c r="AE29" s="26">
        <f>'soust.uk.JMK př.č.2'!$L$66</f>
        <v>61</v>
      </c>
      <c r="AF29" s="29">
        <v>1</v>
      </c>
      <c r="AG29" s="26"/>
      <c r="AH29" s="26"/>
      <c r="AI29" s="26"/>
      <c r="AJ29" s="26"/>
      <c r="AK29" s="26">
        <f t="shared" si="47"/>
        <v>18171.979865771813</v>
      </c>
      <c r="AL29" s="26">
        <f t="shared" ref="AL29:AL32" si="51">Q29/L29/12</f>
        <v>18171.979865771813</v>
      </c>
      <c r="AM29" s="26">
        <f t="shared" si="48"/>
        <v>7951.7857142857147</v>
      </c>
    </row>
    <row r="30" spans="1:39" ht="12.75" customHeight="1" x14ac:dyDescent="0.2">
      <c r="A30" s="24">
        <v>3214</v>
      </c>
      <c r="B30" s="24">
        <v>3141</v>
      </c>
      <c r="C30" s="30"/>
      <c r="D30" s="477" t="s">
        <v>74</v>
      </c>
      <c r="E30" s="11" t="s">
        <v>75</v>
      </c>
      <c r="F30" s="26"/>
      <c r="G30" s="26"/>
      <c r="H30" s="26">
        <v>43</v>
      </c>
      <c r="I30" s="27"/>
      <c r="J30" s="27"/>
      <c r="K30" s="27">
        <f t="shared" si="38"/>
        <v>0.74</v>
      </c>
      <c r="L30" s="27">
        <f t="shared" si="39"/>
        <v>0.74</v>
      </c>
      <c r="M30" s="26"/>
      <c r="N30" s="26">
        <f t="shared" si="41"/>
        <v>161367</v>
      </c>
      <c r="O30" s="26"/>
      <c r="P30" s="26"/>
      <c r="Q30" s="26">
        <f t="shared" si="49"/>
        <v>161367</v>
      </c>
      <c r="R30" s="26">
        <f t="shared" si="42"/>
        <v>0</v>
      </c>
      <c r="S30" s="26">
        <f t="shared" si="43"/>
        <v>161367</v>
      </c>
      <c r="T30" s="26">
        <f t="shared" si="50"/>
        <v>54865</v>
      </c>
      <c r="U30" s="26">
        <f t="shared" si="44"/>
        <v>3227</v>
      </c>
      <c r="V30" s="26">
        <f t="shared" si="45"/>
        <v>1720</v>
      </c>
      <c r="W30" s="28">
        <f t="shared" si="46"/>
        <v>221179</v>
      </c>
      <c r="X30" s="28"/>
      <c r="Y30" s="27"/>
      <c r="Z30" s="27">
        <f>'ŠJ MŠ př.č.2h'!$B$99</f>
        <v>37.71</v>
      </c>
      <c r="AA30" s="26"/>
      <c r="AB30" s="26"/>
      <c r="AC30" s="26">
        <f>'soust.uk.JMK př.č.2'!$O$67</f>
        <v>17702</v>
      </c>
      <c r="AD30" s="26">
        <f>'soust.uk.JMK př.č.2'!$P$67</f>
        <v>470</v>
      </c>
      <c r="AE30" s="26">
        <f>'soust.uk.JMK př.č.2'!$L$67</f>
        <v>40</v>
      </c>
      <c r="AF30" s="31">
        <v>0.65</v>
      </c>
      <c r="AG30" s="26"/>
      <c r="AH30" s="26"/>
      <c r="AI30" s="26"/>
      <c r="AJ30" s="26"/>
      <c r="AK30" s="26">
        <f t="shared" si="47"/>
        <v>18171.95945945946</v>
      </c>
      <c r="AL30" s="26">
        <f t="shared" si="51"/>
        <v>18171.95945945946</v>
      </c>
      <c r="AM30" s="26">
        <f t="shared" si="48"/>
        <v>5143.6976744186049</v>
      </c>
    </row>
    <row r="31" spans="1:39" ht="12.75" customHeight="1" x14ac:dyDescent="0.2">
      <c r="A31" s="24">
        <v>3214</v>
      </c>
      <c r="B31" s="24">
        <v>3141</v>
      </c>
      <c r="C31" s="30"/>
      <c r="D31" s="477" t="s">
        <v>83</v>
      </c>
      <c r="E31" s="11" t="s">
        <v>70</v>
      </c>
      <c r="F31" s="26"/>
      <c r="G31" s="26"/>
      <c r="H31" s="26">
        <v>104</v>
      </c>
      <c r="I31" s="27"/>
      <c r="J31" s="27"/>
      <c r="K31" s="27">
        <f t="shared" si="38"/>
        <v>1.4</v>
      </c>
      <c r="L31" s="27">
        <f t="shared" si="39"/>
        <v>1.4</v>
      </c>
      <c r="M31" s="26"/>
      <c r="N31" s="26">
        <f t="shared" si="41"/>
        <v>305290</v>
      </c>
      <c r="O31" s="26"/>
      <c r="P31" s="26"/>
      <c r="Q31" s="26">
        <f t="shared" si="49"/>
        <v>305290</v>
      </c>
      <c r="R31" s="26">
        <f t="shared" si="42"/>
        <v>0</v>
      </c>
      <c r="S31" s="26">
        <f t="shared" si="43"/>
        <v>305290</v>
      </c>
      <c r="T31" s="26">
        <f t="shared" si="50"/>
        <v>103799</v>
      </c>
      <c r="U31" s="26">
        <f t="shared" si="44"/>
        <v>6106</v>
      </c>
      <c r="V31" s="26">
        <f t="shared" si="45"/>
        <v>3536</v>
      </c>
      <c r="W31" s="28">
        <f t="shared" si="46"/>
        <v>418731</v>
      </c>
      <c r="X31" s="28"/>
      <c r="Y31" s="27"/>
      <c r="Z31" s="27">
        <f>'ŠJ ZŠ př.č.2j'!$B$104</f>
        <v>51.85</v>
      </c>
      <c r="AA31" s="26"/>
      <c r="AB31" s="26"/>
      <c r="AC31" s="26">
        <f>'soust.uk.JMK př.č.2'!$O$73</f>
        <v>17702</v>
      </c>
      <c r="AD31" s="26">
        <f>'soust.uk.JMK př.č.2'!$P$73</f>
        <v>470</v>
      </c>
      <c r="AE31" s="26">
        <f>'soust.uk.JMK př.č.2'!$L$73</f>
        <v>34</v>
      </c>
      <c r="AF31" s="31">
        <v>0.7</v>
      </c>
      <c r="AG31" s="26"/>
      <c r="AH31" s="26"/>
      <c r="AI31" s="26"/>
      <c r="AJ31" s="26"/>
      <c r="AK31" s="26">
        <f t="shared" si="47"/>
        <v>18172.023809523813</v>
      </c>
      <c r="AL31" s="26">
        <f t="shared" si="51"/>
        <v>18172.023809523813</v>
      </c>
      <c r="AM31" s="26">
        <f t="shared" si="48"/>
        <v>4026.2596153846152</v>
      </c>
    </row>
    <row r="32" spans="1:39" ht="12.75" customHeight="1" x14ac:dyDescent="0.2">
      <c r="A32" s="24">
        <v>3214</v>
      </c>
      <c r="B32" s="24">
        <v>3141</v>
      </c>
      <c r="C32" s="30"/>
      <c r="D32" s="477" t="s">
        <v>76</v>
      </c>
      <c r="E32" s="11" t="s">
        <v>77</v>
      </c>
      <c r="F32" s="26"/>
      <c r="G32" s="26"/>
      <c r="H32" s="26">
        <v>43</v>
      </c>
      <c r="I32" s="27"/>
      <c r="J32" s="27"/>
      <c r="K32" s="27">
        <f t="shared" si="38"/>
        <v>0.51</v>
      </c>
      <c r="L32" s="27">
        <f t="shared" si="39"/>
        <v>0.51</v>
      </c>
      <c r="M32" s="26"/>
      <c r="N32" s="26">
        <f t="shared" si="41"/>
        <v>111213</v>
      </c>
      <c r="O32" s="26"/>
      <c r="P32" s="26"/>
      <c r="Q32" s="26">
        <f t="shared" si="49"/>
        <v>111213</v>
      </c>
      <c r="R32" s="26">
        <f t="shared" si="42"/>
        <v>0</v>
      </c>
      <c r="S32" s="26">
        <f t="shared" si="43"/>
        <v>111213</v>
      </c>
      <c r="T32" s="26">
        <f t="shared" si="50"/>
        <v>37812</v>
      </c>
      <c r="U32" s="26">
        <f t="shared" si="44"/>
        <v>2224</v>
      </c>
      <c r="V32" s="26">
        <f t="shared" si="45"/>
        <v>903</v>
      </c>
      <c r="W32" s="28">
        <f t="shared" si="46"/>
        <v>152152</v>
      </c>
      <c r="X32" s="28"/>
      <c r="Y32" s="27"/>
      <c r="Z32" s="27">
        <f>'ŠJ MŠ př.č.2h'!$B$43</f>
        <v>29.25</v>
      </c>
      <c r="AA32" s="26"/>
      <c r="AB32" s="26"/>
      <c r="AC32" s="26">
        <f>'soust.uk.JMK př.č.2'!$O$68</f>
        <v>17702</v>
      </c>
      <c r="AD32" s="26">
        <f>'soust.uk.JMK př.č.2'!$P$68</f>
        <v>470</v>
      </c>
      <c r="AE32" s="26">
        <f>'soust.uk.JMK př.č.2'!$L$68</f>
        <v>21</v>
      </c>
      <c r="AF32" s="31">
        <v>0.35</v>
      </c>
      <c r="AG32" s="26"/>
      <c r="AH32" s="26"/>
      <c r="AI32" s="26"/>
      <c r="AJ32" s="26"/>
      <c r="AK32" s="26">
        <f t="shared" si="47"/>
        <v>18172.058823529413</v>
      </c>
      <c r="AL32" s="26">
        <f t="shared" si="51"/>
        <v>18172.058823529413</v>
      </c>
      <c r="AM32" s="26">
        <f t="shared" si="48"/>
        <v>3538.4186046511627</v>
      </c>
    </row>
    <row r="33" spans="1:39" x14ac:dyDescent="0.2">
      <c r="A33" s="48">
        <v>3214</v>
      </c>
      <c r="B33" s="57"/>
      <c r="C33" s="57"/>
      <c r="D33" s="177" t="s">
        <v>747</v>
      </c>
      <c r="E33" s="178"/>
      <c r="F33" s="179"/>
      <c r="G33" s="179"/>
      <c r="H33" s="179"/>
      <c r="I33" s="178"/>
      <c r="J33" s="180"/>
      <c r="K33" s="180"/>
      <c r="L33" s="181"/>
      <c r="M33" s="181"/>
      <c r="N33" s="181"/>
      <c r="O33" s="181"/>
      <c r="P33" s="181"/>
      <c r="Q33" s="182"/>
      <c r="R33" s="4"/>
      <c r="S33" s="4"/>
      <c r="T33" s="4"/>
      <c r="U33" s="26">
        <f t="shared" ref="U33" si="52">ROUND(Q33*1.5%,0)</f>
        <v>0</v>
      </c>
      <c r="V33" s="4"/>
      <c r="W33" s="4"/>
      <c r="X33" s="3"/>
      <c r="Y33" s="181"/>
      <c r="Z33" s="181"/>
      <c r="AA33" s="182"/>
      <c r="AB33" s="182"/>
      <c r="AC33" s="182"/>
      <c r="AD33" s="182"/>
      <c r="AE33" s="182"/>
      <c r="AF33" s="183"/>
      <c r="AG33" s="182"/>
      <c r="AH33" s="182"/>
      <c r="AI33" s="182"/>
      <c r="AJ33" s="4"/>
      <c r="AK33" s="4"/>
      <c r="AL33" s="4"/>
      <c r="AM33" s="4"/>
    </row>
    <row r="34" spans="1:39" ht="12.75" customHeight="1" x14ac:dyDescent="0.2">
      <c r="A34" s="24">
        <v>3214</v>
      </c>
      <c r="B34" s="24">
        <v>3117</v>
      </c>
      <c r="C34" s="30"/>
      <c r="D34" s="32" t="s">
        <v>31</v>
      </c>
      <c r="E34" s="11"/>
      <c r="F34" s="26">
        <v>150</v>
      </c>
      <c r="G34" s="26">
        <v>5</v>
      </c>
      <c r="H34" s="26">
        <v>110</v>
      </c>
      <c r="I34" s="27">
        <f>H34/G34</f>
        <v>22</v>
      </c>
      <c r="J34" s="27">
        <f>ROUND(H34/Y34*AF34,2)</f>
        <v>7.23</v>
      </c>
      <c r="K34" s="27">
        <f>ROUND(H34/Z34*AF34,2)</f>
        <v>2.1800000000000002</v>
      </c>
      <c r="L34" s="27">
        <f>J34+K34</f>
        <v>9.41</v>
      </c>
      <c r="M34" s="26">
        <f>ROUND(12*(J34*(AA34+AB34)),0)</f>
        <v>2915830</v>
      </c>
      <c r="N34" s="26">
        <f>ROUND(12*(K34*(AC34+AD34)),0)</f>
        <v>478309</v>
      </c>
      <c r="O34" s="26"/>
      <c r="P34" s="26"/>
      <c r="Q34" s="26">
        <f t="shared" ref="Q34:Q37" si="53">M34+N34</f>
        <v>3394139</v>
      </c>
      <c r="R34" s="26">
        <f t="shared" ref="R34:R37" si="54">O34+P34</f>
        <v>0</v>
      </c>
      <c r="S34" s="26">
        <f t="shared" ref="S34:S37" si="55">Q34+R34</f>
        <v>3394139</v>
      </c>
      <c r="T34" s="26">
        <f t="shared" ref="T34:T37" si="56">ROUND(S34*34%,0)</f>
        <v>1154007</v>
      </c>
      <c r="U34" s="26">
        <f t="shared" ref="U34:U37" si="57">ROUND(Q34*2%,0)</f>
        <v>67883</v>
      </c>
      <c r="V34" s="26">
        <f t="shared" ref="V34:V37" si="58">ROUND(H34*AE34,0)</f>
        <v>160160</v>
      </c>
      <c r="W34" s="28">
        <f t="shared" ref="W34:W39" si="59">SUM(S34:V34)</f>
        <v>4776189</v>
      </c>
      <c r="X34" s="28"/>
      <c r="Y34" s="27">
        <f>'ZŠ př.č.2d'!$B$110</f>
        <v>15.22</v>
      </c>
      <c r="Z34" s="27">
        <f>'ZŠ př.č.2d'!$C$110</f>
        <v>50.52</v>
      </c>
      <c r="AA34" s="26">
        <f>'soust.uk.JMK př.č.2'!$M$24</f>
        <v>31848</v>
      </c>
      <c r="AB34" s="26">
        <f>'soust.uk.JMK př.č.2'!$N$24</f>
        <v>1760</v>
      </c>
      <c r="AC34" s="26">
        <f>'soust.uk.JMK př.č.2'!$O$24</f>
        <v>17554</v>
      </c>
      <c r="AD34" s="26">
        <f>'soust.uk.JMK př.č.2'!$P$24</f>
        <v>730</v>
      </c>
      <c r="AE34" s="26">
        <f>'soust.uk.JMK př.č.2'!$L$24</f>
        <v>1456</v>
      </c>
      <c r="AF34" s="29">
        <v>1</v>
      </c>
      <c r="AG34" s="26"/>
      <c r="AH34" s="26"/>
      <c r="AI34" s="26"/>
      <c r="AJ34" s="26">
        <f t="shared" ref="AJ34:AK36" si="60">M34/J34/12</f>
        <v>33607.999077916087</v>
      </c>
      <c r="AK34" s="26">
        <f t="shared" si="60"/>
        <v>18283.983180428131</v>
      </c>
      <c r="AL34" s="26">
        <f t="shared" ref="AL34:AL39" si="61">Q34/L34/12</f>
        <v>30057.908253630889</v>
      </c>
      <c r="AM34" s="26">
        <f>W34/H34</f>
        <v>43419.9</v>
      </c>
    </row>
    <row r="35" spans="1:39" ht="12.75" customHeight="1" x14ac:dyDescent="0.2">
      <c r="A35" s="24">
        <v>3214</v>
      </c>
      <c r="B35" s="24">
        <v>3113</v>
      </c>
      <c r="C35" s="30"/>
      <c r="D35" s="476" t="s">
        <v>765</v>
      </c>
      <c r="E35" s="32" t="s">
        <v>526</v>
      </c>
      <c r="F35" s="26"/>
      <c r="G35" s="26"/>
      <c r="H35" s="26">
        <v>2</v>
      </c>
      <c r="I35" s="27"/>
      <c r="J35" s="27">
        <f t="shared" ref="J35" si="62">ROUND(H35/Y35*AF35,2)</f>
        <v>0.04</v>
      </c>
      <c r="K35" s="27"/>
      <c r="L35" s="27">
        <f t="shared" ref="L35:L37" si="63">J35+K35</f>
        <v>0.04</v>
      </c>
      <c r="M35" s="26">
        <f t="shared" ref="M35" si="64">ROUND(12*(J35*(AA35+AB35)),0)</f>
        <v>16132</v>
      </c>
      <c r="N35" s="26">
        <f t="shared" ref="N35" si="65">ROUND(12*(K35*(AC35+AD35)),0)</f>
        <v>0</v>
      </c>
      <c r="O35" s="26"/>
      <c r="P35" s="26"/>
      <c r="Q35" s="26">
        <f t="shared" si="53"/>
        <v>16132</v>
      </c>
      <c r="R35" s="26">
        <f t="shared" si="54"/>
        <v>0</v>
      </c>
      <c r="S35" s="26">
        <f t="shared" si="55"/>
        <v>16132</v>
      </c>
      <c r="T35" s="26">
        <f t="shared" si="56"/>
        <v>5485</v>
      </c>
      <c r="U35" s="26">
        <f t="shared" si="57"/>
        <v>323</v>
      </c>
      <c r="V35" s="26">
        <f t="shared" si="58"/>
        <v>1004</v>
      </c>
      <c r="W35" s="28">
        <f t="shared" si="59"/>
        <v>22944</v>
      </c>
      <c r="X35" s="28"/>
      <c r="Y35" s="27">
        <f>'soust.uk.JMK př.č.2'!$G$461</f>
        <v>55.53</v>
      </c>
      <c r="Z35" s="27">
        <f>'soust.uk.JMK př.č.2'!$K$461</f>
        <v>0</v>
      </c>
      <c r="AA35" s="26">
        <f>'soust.uk.JMK př.č.2'!$M$461</f>
        <v>31848</v>
      </c>
      <c r="AB35" s="26">
        <f>'soust.uk.JMK př.č.2'!$N$461</f>
        <v>1760</v>
      </c>
      <c r="AC35" s="26">
        <f>'soust.uk.JMK př.č.2'!$O$461</f>
        <v>17554</v>
      </c>
      <c r="AD35" s="26">
        <f>'soust.uk.JMK př.č.2'!$P$461</f>
        <v>730</v>
      </c>
      <c r="AE35" s="26">
        <f>'soust.uk.JMK př.č.2'!$L$461</f>
        <v>502</v>
      </c>
      <c r="AF35" s="29">
        <v>1</v>
      </c>
      <c r="AG35" s="26"/>
      <c r="AH35" s="26"/>
      <c r="AI35" s="26"/>
      <c r="AJ35" s="26">
        <f t="shared" si="60"/>
        <v>33608.333333333336</v>
      </c>
      <c r="AK35" s="26"/>
      <c r="AL35" s="26">
        <f t="shared" si="61"/>
        <v>33608.333333333336</v>
      </c>
      <c r="AM35" s="26">
        <f t="shared" ref="AM35" si="66">W35/H35</f>
        <v>11472</v>
      </c>
    </row>
    <row r="36" spans="1:39" ht="12.75" customHeight="1" x14ac:dyDescent="0.2">
      <c r="A36" s="24">
        <v>3214</v>
      </c>
      <c r="B36" s="24">
        <v>3143</v>
      </c>
      <c r="C36" s="30"/>
      <c r="D36" s="32" t="s">
        <v>54</v>
      </c>
      <c r="E36" s="11"/>
      <c r="F36" s="26">
        <v>75</v>
      </c>
      <c r="G36" s="26">
        <v>1</v>
      </c>
      <c r="H36" s="26">
        <v>60</v>
      </c>
      <c r="I36" s="27">
        <f>H36/G36</f>
        <v>60</v>
      </c>
      <c r="J36" s="27">
        <f>ROUND(H36/Y36*AF36,2)</f>
        <v>1.81</v>
      </c>
      <c r="K36" s="27"/>
      <c r="L36" s="27">
        <f t="shared" si="63"/>
        <v>1.81</v>
      </c>
      <c r="M36" s="26">
        <f>ROUND(12*(J36*(AA36+AB36)),0)</f>
        <v>592435</v>
      </c>
      <c r="N36" s="26"/>
      <c r="O36" s="26"/>
      <c r="P36" s="26"/>
      <c r="Q36" s="26">
        <f t="shared" si="53"/>
        <v>592435</v>
      </c>
      <c r="R36" s="26">
        <f t="shared" si="54"/>
        <v>0</v>
      </c>
      <c r="S36" s="26">
        <f t="shared" si="55"/>
        <v>592435</v>
      </c>
      <c r="T36" s="26">
        <f t="shared" si="56"/>
        <v>201428</v>
      </c>
      <c r="U36" s="26">
        <f t="shared" si="57"/>
        <v>11849</v>
      </c>
      <c r="V36" s="26">
        <f t="shared" si="58"/>
        <v>1680</v>
      </c>
      <c r="W36" s="28">
        <f t="shared" si="59"/>
        <v>807392</v>
      </c>
      <c r="X36" s="28"/>
      <c r="Y36" s="27">
        <f>'soust.uk.JMK př.č.2'!$G$49</f>
        <v>33.22</v>
      </c>
      <c r="Z36" s="27"/>
      <c r="AA36" s="26">
        <f>'soust.uk.JMK př.č.2'!$M$49</f>
        <v>26216</v>
      </c>
      <c r="AB36" s="26">
        <f>'soust.uk.JMK př.č.2'!$N$49</f>
        <v>1060</v>
      </c>
      <c r="AC36" s="26"/>
      <c r="AD36" s="26"/>
      <c r="AE36" s="26">
        <f>'soust.uk.JMK př.č.2'!$L$49</f>
        <v>28</v>
      </c>
      <c r="AF36" s="29">
        <v>1</v>
      </c>
      <c r="AG36" s="26"/>
      <c r="AH36" s="26"/>
      <c r="AI36" s="26"/>
      <c r="AJ36" s="26">
        <f t="shared" si="60"/>
        <v>27276.01289134438</v>
      </c>
      <c r="AK36" s="26"/>
      <c r="AL36" s="26">
        <f t="shared" si="61"/>
        <v>27276.01289134438</v>
      </c>
      <c r="AM36" s="26">
        <f>W36/H36</f>
        <v>13456.533333333333</v>
      </c>
    </row>
    <row r="37" spans="1:39" ht="12.75" customHeight="1" x14ac:dyDescent="0.2">
      <c r="A37" s="24">
        <v>3214</v>
      </c>
      <c r="B37" s="24">
        <v>3141</v>
      </c>
      <c r="C37" s="30"/>
      <c r="D37" s="477" t="s">
        <v>84</v>
      </c>
      <c r="E37" s="11" t="s">
        <v>72</v>
      </c>
      <c r="F37" s="26">
        <v>170</v>
      </c>
      <c r="G37" s="26"/>
      <c r="H37" s="26">
        <v>104</v>
      </c>
      <c r="I37" s="27"/>
      <c r="J37" s="27"/>
      <c r="K37" s="27">
        <f t="shared" ref="K37" si="67">ROUND(H37/Z37*AF37,2)</f>
        <v>0.6</v>
      </c>
      <c r="L37" s="27">
        <f t="shared" si="63"/>
        <v>0.6</v>
      </c>
      <c r="M37" s="26"/>
      <c r="N37" s="26">
        <f t="shared" ref="N37" si="68">ROUND(12*(K37*(AC37+AD37)),0)</f>
        <v>130838</v>
      </c>
      <c r="O37" s="26"/>
      <c r="P37" s="26"/>
      <c r="Q37" s="26">
        <f t="shared" si="53"/>
        <v>130838</v>
      </c>
      <c r="R37" s="26">
        <f t="shared" si="54"/>
        <v>0</v>
      </c>
      <c r="S37" s="26">
        <f t="shared" si="55"/>
        <v>130838</v>
      </c>
      <c r="T37" s="26">
        <f t="shared" si="56"/>
        <v>44485</v>
      </c>
      <c r="U37" s="26">
        <f t="shared" si="57"/>
        <v>2617</v>
      </c>
      <c r="V37" s="26">
        <f t="shared" si="58"/>
        <v>1456</v>
      </c>
      <c r="W37" s="28">
        <f t="shared" si="59"/>
        <v>179396</v>
      </c>
      <c r="X37" s="28"/>
      <c r="Y37" s="27"/>
      <c r="Z37" s="27">
        <f>'ŠJ ZŠ př.č.2j'!$B$104</f>
        <v>51.85</v>
      </c>
      <c r="AA37" s="26"/>
      <c r="AB37" s="26"/>
      <c r="AC37" s="26">
        <f>'soust.uk.JMK př.č.2'!$O$74</f>
        <v>17702</v>
      </c>
      <c r="AD37" s="26">
        <f>'soust.uk.JMK př.č.2'!$P$74</f>
        <v>470</v>
      </c>
      <c r="AE37" s="26">
        <f>'soust.uk.JMK př.č.2'!$L$74</f>
        <v>14</v>
      </c>
      <c r="AF37" s="31">
        <v>0.3</v>
      </c>
      <c r="AG37" s="26"/>
      <c r="AH37" s="26"/>
      <c r="AI37" s="26"/>
      <c r="AJ37" s="26"/>
      <c r="AK37" s="26">
        <f t="shared" ref="AK37" si="69">N37/K37/12</f>
        <v>18171.944444444445</v>
      </c>
      <c r="AL37" s="26">
        <f t="shared" si="61"/>
        <v>18171.944444444445</v>
      </c>
      <c r="AM37" s="26">
        <f t="shared" ref="AM37" si="70">W37/H37</f>
        <v>1724.9615384615386</v>
      </c>
    </row>
    <row r="38" spans="1:39" s="1" customFormat="1" ht="12.75" customHeight="1" x14ac:dyDescent="0.2">
      <c r="A38" s="48">
        <v>3214</v>
      </c>
      <c r="B38" s="48"/>
      <c r="C38" s="49"/>
      <c r="D38" s="53" t="s">
        <v>596</v>
      </c>
      <c r="F38" s="28"/>
      <c r="G38" s="28"/>
      <c r="H38" s="28"/>
      <c r="I38" s="50"/>
      <c r="J38" s="50">
        <f>SUM(J27:J37)</f>
        <v>16.579999999999998</v>
      </c>
      <c r="K38" s="50">
        <f>SUM(K27:K37)</f>
        <v>9.5</v>
      </c>
      <c r="L38" s="50">
        <f>J38+K38</f>
        <v>26.08</v>
      </c>
      <c r="M38" s="28">
        <f>SUM(M27:M37)</f>
        <v>6138627</v>
      </c>
      <c r="N38" s="28">
        <f>SUM(N27:N37)</f>
        <v>2013174</v>
      </c>
      <c r="O38" s="28">
        <f t="shared" ref="O38:P38" si="71">SUM(O27:O37)</f>
        <v>0</v>
      </c>
      <c r="P38" s="28">
        <f t="shared" si="71"/>
        <v>0</v>
      </c>
      <c r="Q38" s="28">
        <f>M38+N38</f>
        <v>8151801</v>
      </c>
      <c r="R38" s="28">
        <f>O38+P38</f>
        <v>0</v>
      </c>
      <c r="S38" s="28">
        <f>Q38+R38</f>
        <v>8151801</v>
      </c>
      <c r="T38" s="28">
        <f>SUM(T27:T37)</f>
        <v>2771612</v>
      </c>
      <c r="U38" s="28">
        <f>SUM(U27:U37)</f>
        <v>163037</v>
      </c>
      <c r="V38" s="28">
        <f>SUM(V27:V37)</f>
        <v>215893</v>
      </c>
      <c r="W38" s="28">
        <f t="shared" si="59"/>
        <v>11302343</v>
      </c>
      <c r="X38" s="28"/>
      <c r="Y38" s="28"/>
      <c r="Z38" s="28"/>
      <c r="AA38" s="28"/>
      <c r="AB38" s="28"/>
      <c r="AC38" s="28"/>
      <c r="AD38" s="28"/>
      <c r="AE38" s="28"/>
      <c r="AF38" s="51"/>
      <c r="AG38" s="28"/>
      <c r="AH38" s="28"/>
      <c r="AI38" s="28"/>
      <c r="AJ38" s="28">
        <f>M38/J38/12</f>
        <v>30853.573582629677</v>
      </c>
      <c r="AK38" s="28">
        <f>N38/K38/12</f>
        <v>17659.42105263158</v>
      </c>
      <c r="AL38" s="28">
        <f t="shared" si="61"/>
        <v>26047.421395705522</v>
      </c>
      <c r="AM38" s="28"/>
    </row>
    <row r="39" spans="1:39" ht="12.75" customHeight="1" x14ac:dyDescent="0.2">
      <c r="A39" s="24">
        <v>3214</v>
      </c>
      <c r="B39" s="24">
        <v>3141</v>
      </c>
      <c r="C39" s="30"/>
      <c r="D39" s="478" t="s">
        <v>591</v>
      </c>
      <c r="E39" s="11"/>
      <c r="F39" s="26"/>
      <c r="G39" s="26"/>
      <c r="H39" s="26">
        <v>56</v>
      </c>
      <c r="I39" s="27"/>
      <c r="J39" s="27"/>
      <c r="K39" s="27">
        <f>ROUND(H39/Z39*AF39,2)</f>
        <v>0.22</v>
      </c>
      <c r="L39" s="27">
        <f>J39+K39</f>
        <v>0.22</v>
      </c>
      <c r="M39" s="26"/>
      <c r="N39" s="26">
        <f>ROUND(12*(K39*(AC39+AD39)),0)</f>
        <v>47974</v>
      </c>
      <c r="O39" s="26"/>
      <c r="P39" s="26"/>
      <c r="Q39" s="26">
        <f>M39+N39</f>
        <v>47974</v>
      </c>
      <c r="R39" s="26">
        <f>O39+P39</f>
        <v>0</v>
      </c>
      <c r="S39" s="26">
        <f>Q39+R39</f>
        <v>47974</v>
      </c>
      <c r="T39" s="26">
        <f>ROUND(S39*34%,0)</f>
        <v>16311</v>
      </c>
      <c r="U39" s="26">
        <f t="shared" ref="U39" si="72">ROUND(Q39*2%,0)</f>
        <v>959</v>
      </c>
      <c r="V39" s="26">
        <f>ROUND(H39*AE39,0)</f>
        <v>512</v>
      </c>
      <c r="W39" s="28">
        <f t="shared" si="59"/>
        <v>65756</v>
      </c>
      <c r="X39" s="28"/>
      <c r="Y39" s="27"/>
      <c r="Z39" s="27">
        <f>Z29</f>
        <v>37.71</v>
      </c>
      <c r="AA39" s="26"/>
      <c r="AB39" s="26"/>
      <c r="AC39" s="26">
        <f>'soust.uk.JMK př.č.2'!$O$66</f>
        <v>17702</v>
      </c>
      <c r="AD39" s="26">
        <f>'soust.uk.JMK př.č.2'!$P$66</f>
        <v>470</v>
      </c>
      <c r="AE39" s="26">
        <f>'soust.uk.JMK př.č.2'!$L$66*AF39</f>
        <v>9.15</v>
      </c>
      <c r="AF39" s="31">
        <v>0.15</v>
      </c>
      <c r="AG39" s="26"/>
      <c r="AH39" s="26"/>
      <c r="AI39" s="26"/>
      <c r="AJ39" s="26"/>
      <c r="AK39" s="26"/>
      <c r="AL39" s="26">
        <f t="shared" si="61"/>
        <v>18171.969696969696</v>
      </c>
      <c r="AM39" s="26">
        <f>W39/H39</f>
        <v>1174.2142857142858</v>
      </c>
    </row>
    <row r="40" spans="1:39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1:39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1:39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1:39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1:39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spans="1:39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</row>
    <row r="164" spans="1:39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</row>
    <row r="165" spans="1:39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</row>
    <row r="166" spans="1:39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</row>
    <row r="167" spans="1:39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</row>
    <row r="168" spans="1:39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</row>
    <row r="169" spans="1:39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</row>
    <row r="170" spans="1:39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</row>
    <row r="171" spans="1:39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</row>
    <row r="172" spans="1:39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</row>
    <row r="173" spans="1:39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</row>
    <row r="174" spans="1:39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</row>
    <row r="175" spans="1:39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</row>
    <row r="176" spans="1:39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</row>
    <row r="177" spans="1:39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</row>
    <row r="178" spans="1:39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</row>
    <row r="179" spans="1:39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</row>
    <row r="180" spans="1:39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</row>
    <row r="181" spans="1:39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</row>
    <row r="182" spans="1:39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</row>
    <row r="183" spans="1:39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</row>
    <row r="184" spans="1:39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</row>
    <row r="185" spans="1:39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</row>
    <row r="186" spans="1:39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</row>
    <row r="187" spans="1:39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</row>
    <row r="188" spans="1:39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</row>
    <row r="189" spans="1:39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</row>
    <row r="190" spans="1:39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</row>
    <row r="191" spans="1:39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</row>
    <row r="192" spans="1:39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:39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</row>
    <row r="194" spans="1:39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</row>
    <row r="195" spans="1:39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</row>
    <row r="196" spans="1:39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</row>
    <row r="197" spans="1:39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</row>
    <row r="198" spans="1:39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</row>
    <row r="199" spans="1:39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</row>
    <row r="200" spans="1:39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</row>
    <row r="201" spans="1:39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</row>
    <row r="202" spans="1:39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</row>
    <row r="203" spans="1:39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</row>
    <row r="204" spans="1:39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</row>
    <row r="205" spans="1:39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</row>
    <row r="206" spans="1:39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</row>
    <row r="207" spans="1:39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</row>
    <row r="208" spans="1:39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</row>
    <row r="209" spans="1:39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</row>
    <row r="210" spans="1:39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</row>
    <row r="211" spans="1:39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</row>
    <row r="212" spans="1:39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</row>
    <row r="213" spans="1:39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</row>
    <row r="214" spans="1:39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</row>
    <row r="215" spans="1:39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</row>
    <row r="216" spans="1:39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</row>
    <row r="217" spans="1:39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</row>
    <row r="218" spans="1:39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</row>
    <row r="219" spans="1:39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</row>
    <row r="220" spans="1:39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</row>
    <row r="221" spans="1:39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</row>
    <row r="222" spans="1:39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</row>
    <row r="223" spans="1:39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</row>
    <row r="224" spans="1:39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</row>
    <row r="225" spans="1:39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</row>
    <row r="226" spans="1:39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</row>
    <row r="227" spans="1:39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</row>
    <row r="228" spans="1:39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</row>
    <row r="229" spans="1:39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</row>
    <row r="230" spans="1:39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</row>
    <row r="231" spans="1:39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</row>
    <row r="232" spans="1:39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</row>
    <row r="233" spans="1:39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</row>
    <row r="234" spans="1:39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</row>
    <row r="235" spans="1:39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</row>
    <row r="236" spans="1:39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</row>
    <row r="237" spans="1:39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</row>
    <row r="238" spans="1:39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</row>
    <row r="239" spans="1:39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</row>
    <row r="240" spans="1:39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</row>
    <row r="241" spans="1:39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1:39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:39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</row>
    <row r="244" spans="1:39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</row>
    <row r="245" spans="1:39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:39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</row>
    <row r="247" spans="1:39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</row>
    <row r="248" spans="1:39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:39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:39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1:39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:39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</row>
    <row r="253" spans="1:39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</row>
    <row r="254" spans="1:39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</row>
    <row r="255" spans="1:39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</row>
    <row r="256" spans="1:39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</row>
    <row r="257" spans="1:39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</row>
    <row r="258" spans="1:39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</row>
    <row r="259" spans="1:39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</row>
    <row r="260" spans="1:39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</row>
    <row r="261" spans="1:39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</row>
    <row r="262" spans="1:39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</row>
    <row r="263" spans="1:39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</row>
    <row r="264" spans="1:39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</row>
    <row r="265" spans="1:39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</row>
    <row r="266" spans="1:39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</row>
    <row r="267" spans="1:39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</row>
    <row r="268" spans="1:39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</row>
    <row r="269" spans="1:39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</row>
    <row r="270" spans="1:39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</row>
    <row r="271" spans="1:39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</row>
    <row r="272" spans="1:39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</row>
    <row r="273" spans="1:39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</row>
    <row r="274" spans="1:39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</row>
    <row r="275" spans="1:39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</row>
    <row r="276" spans="1:39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</row>
    <row r="277" spans="1:39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</row>
    <row r="278" spans="1:39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</row>
    <row r="279" spans="1:39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</row>
    <row r="280" spans="1:39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</row>
    <row r="281" spans="1:39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</row>
    <row r="282" spans="1:39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:39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</row>
    <row r="284" spans="1:39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</row>
    <row r="285" spans="1:39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</row>
    <row r="286" spans="1:39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</row>
    <row r="287" spans="1:39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</row>
    <row r="288" spans="1:39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</row>
    <row r="289" spans="1:39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</row>
    <row r="290" spans="1:39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</row>
    <row r="291" spans="1:39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</row>
    <row r="292" spans="1:39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</row>
    <row r="293" spans="1:39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</row>
    <row r="294" spans="1:39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</row>
    <row r="295" spans="1:39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</row>
    <row r="296" spans="1:39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</row>
    <row r="297" spans="1:39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</row>
    <row r="298" spans="1:39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</row>
    <row r="299" spans="1:39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</row>
    <row r="300" spans="1:39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</row>
    <row r="301" spans="1:39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</row>
    <row r="302" spans="1:39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</row>
    <row r="303" spans="1:39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</row>
    <row r="304" spans="1:39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</row>
    <row r="305" spans="1:39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</row>
    <row r="306" spans="1:39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</row>
    <row r="307" spans="1:39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</row>
    <row r="308" spans="1:39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</row>
    <row r="309" spans="1:39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</row>
    <row r="310" spans="1:39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</row>
    <row r="311" spans="1:39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:39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</row>
    <row r="313" spans="1:39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</row>
    <row r="314" spans="1:39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</row>
    <row r="315" spans="1:39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</row>
    <row r="316" spans="1:39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</row>
    <row r="317" spans="1:39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</row>
    <row r="318" spans="1:39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</row>
    <row r="319" spans="1:39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</row>
    <row r="320" spans="1:39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</row>
    <row r="321" spans="1:39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</row>
    <row r="322" spans="1:39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</row>
    <row r="323" spans="1:39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</row>
    <row r="324" spans="1:39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</row>
    <row r="325" spans="1:39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</row>
    <row r="326" spans="1:39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</row>
    <row r="327" spans="1:39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</row>
    <row r="328" spans="1:39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</row>
    <row r="329" spans="1:39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</row>
    <row r="330" spans="1:39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</row>
    <row r="331" spans="1:39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</row>
    <row r="332" spans="1:39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</row>
    <row r="333" spans="1:39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</row>
    <row r="334" spans="1:39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</row>
    <row r="335" spans="1:39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</row>
    <row r="336" spans="1:39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</row>
    <row r="337" spans="1:39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</row>
    <row r="338" spans="1:39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</row>
    <row r="339" spans="1:39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</row>
    <row r="340" spans="1:39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</row>
    <row r="341" spans="1:39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</row>
    <row r="342" spans="1:39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</row>
    <row r="343" spans="1:39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</row>
    <row r="344" spans="1:39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</row>
    <row r="345" spans="1:39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</row>
    <row r="346" spans="1:39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</row>
    <row r="347" spans="1:39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</row>
    <row r="348" spans="1:39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</row>
    <row r="349" spans="1:39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</row>
    <row r="350" spans="1:39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</row>
    <row r="351" spans="1:39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</row>
    <row r="352" spans="1:39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</row>
    <row r="353" spans="1:39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</row>
    <row r="354" spans="1:39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</row>
    <row r="355" spans="1:39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</row>
    <row r="356" spans="1:39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</row>
    <row r="357" spans="1:39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</row>
    <row r="358" spans="1:39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</row>
    <row r="359" spans="1:39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</row>
    <row r="360" spans="1:39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</row>
    <row r="361" spans="1:39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</row>
    <row r="362" spans="1:39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</row>
    <row r="363" spans="1:39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</row>
    <row r="364" spans="1:39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</row>
    <row r="365" spans="1:39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</row>
    <row r="366" spans="1:39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</row>
    <row r="367" spans="1:39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</row>
    <row r="368" spans="1:39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</row>
    <row r="369" spans="1:39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</row>
    <row r="370" spans="1:39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</row>
    <row r="371" spans="1:39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</row>
    <row r="372" spans="1:39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</row>
    <row r="373" spans="1:39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</row>
    <row r="374" spans="1:39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</row>
    <row r="375" spans="1:39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</row>
    <row r="376" spans="1:39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</row>
    <row r="377" spans="1:39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</row>
    <row r="378" spans="1:39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</row>
    <row r="379" spans="1:39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</row>
    <row r="380" spans="1:39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</row>
    <row r="381" spans="1:39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</row>
    <row r="382" spans="1:39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</row>
    <row r="383" spans="1:39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</row>
    <row r="384" spans="1:39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</row>
    <row r="385" spans="1:39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</row>
    <row r="386" spans="1:39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</row>
    <row r="387" spans="1:39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</row>
    <row r="388" spans="1:39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</row>
    <row r="389" spans="1:39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</row>
    <row r="390" spans="1:39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</row>
    <row r="391" spans="1:39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</row>
    <row r="392" spans="1:39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</row>
    <row r="393" spans="1:39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</row>
    <row r="394" spans="1:39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</row>
    <row r="395" spans="1:39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</row>
    <row r="396" spans="1:39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</row>
    <row r="397" spans="1:39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</row>
    <row r="398" spans="1:39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</row>
    <row r="399" spans="1:39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</row>
    <row r="400" spans="1:39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</row>
    <row r="401" spans="1:39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</row>
    <row r="402" spans="1:39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</row>
    <row r="403" spans="1:39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</row>
    <row r="404" spans="1:39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</row>
    <row r="405" spans="1:39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</row>
    <row r="406" spans="1:39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</row>
    <row r="407" spans="1:39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</row>
    <row r="408" spans="1:39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</row>
    <row r="409" spans="1:39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</row>
    <row r="410" spans="1:39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</row>
    <row r="411" spans="1:39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</row>
    <row r="412" spans="1:39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</row>
    <row r="413" spans="1:39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</row>
    <row r="414" spans="1:39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</row>
    <row r="415" spans="1:39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</row>
    <row r="416" spans="1:39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</row>
    <row r="417" spans="1:39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</row>
    <row r="418" spans="1:39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</row>
    <row r="419" spans="1:39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</row>
    <row r="420" spans="1:39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</row>
    <row r="421" spans="1:39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</row>
    <row r="422" spans="1:39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</row>
    <row r="423" spans="1:39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</row>
    <row r="424" spans="1:39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</row>
    <row r="425" spans="1:39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</row>
    <row r="426" spans="1:39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</row>
    <row r="427" spans="1:39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</row>
    <row r="428" spans="1:39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</row>
    <row r="429" spans="1:39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</row>
    <row r="430" spans="1:39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</row>
    <row r="431" spans="1:39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</row>
    <row r="432" spans="1:39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</row>
    <row r="433" spans="1:39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</row>
    <row r="434" spans="1:39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</row>
    <row r="435" spans="1:39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</row>
    <row r="436" spans="1:39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</row>
    <row r="437" spans="1:39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</row>
    <row r="438" spans="1:39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</row>
    <row r="439" spans="1:39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</row>
    <row r="440" spans="1:39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</row>
    <row r="441" spans="1:39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</row>
    <row r="442" spans="1:39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</row>
    <row r="443" spans="1:39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</row>
    <row r="444" spans="1:39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</row>
    <row r="445" spans="1:39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</row>
    <row r="446" spans="1:39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</row>
    <row r="447" spans="1:39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</row>
    <row r="448" spans="1:39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</row>
    <row r="449" spans="1:39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</row>
    <row r="450" spans="1:39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</row>
    <row r="451" spans="1:39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</row>
    <row r="452" spans="1:39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</row>
    <row r="453" spans="1:39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</row>
    <row r="454" spans="1:39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</row>
    <row r="455" spans="1:39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</row>
    <row r="456" spans="1:39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</row>
    <row r="457" spans="1:39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</row>
    <row r="458" spans="1:39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</row>
    <row r="459" spans="1:39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</row>
    <row r="460" spans="1:39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</row>
    <row r="461" spans="1:39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</row>
    <row r="462" spans="1:39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</row>
    <row r="463" spans="1:39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</row>
    <row r="464" spans="1:39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</row>
    <row r="465" spans="1:39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</row>
    <row r="466" spans="1:39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</row>
    <row r="467" spans="1:39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</row>
    <row r="468" spans="1:39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</row>
    <row r="469" spans="1:39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</row>
    <row r="470" spans="1:39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</row>
    <row r="471" spans="1:39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</row>
    <row r="472" spans="1:39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</row>
    <row r="473" spans="1:39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</row>
    <row r="474" spans="1:39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</row>
    <row r="475" spans="1:39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</row>
    <row r="476" spans="1:39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</row>
    <row r="477" spans="1:39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</row>
    <row r="478" spans="1:39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</row>
    <row r="479" spans="1:39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</row>
    <row r="480" spans="1:39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</row>
    <row r="481" spans="1:39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</row>
    <row r="482" spans="1:39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</row>
    <row r="483" spans="1:39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</row>
    <row r="484" spans="1:39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</row>
    <row r="485" spans="1:39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</row>
    <row r="486" spans="1:39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</row>
    <row r="487" spans="1:39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</row>
    <row r="488" spans="1:39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</row>
    <row r="489" spans="1:39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</row>
    <row r="490" spans="1:39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</row>
    <row r="491" spans="1:39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</row>
    <row r="492" spans="1:39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</row>
    <row r="493" spans="1:39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</row>
    <row r="494" spans="1:39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</row>
    <row r="495" spans="1:39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</row>
    <row r="496" spans="1:39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</row>
    <row r="497" spans="1:39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</row>
    <row r="498" spans="1:39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</row>
    <row r="499" spans="1:39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</row>
    <row r="500" spans="1:39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</row>
    <row r="501" spans="1:39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</row>
    <row r="502" spans="1:39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</row>
    <row r="503" spans="1:39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</row>
    <row r="504" spans="1:39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</row>
    <row r="505" spans="1:39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</row>
    <row r="506" spans="1:39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</row>
    <row r="507" spans="1:39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</row>
    <row r="508" spans="1:39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</row>
    <row r="509" spans="1:39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</row>
    <row r="510" spans="1:39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</row>
    <row r="511" spans="1:39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</row>
    <row r="512" spans="1:39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</row>
    <row r="513" spans="1:39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</row>
    <row r="514" spans="1:39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</row>
    <row r="515" spans="1:39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</row>
    <row r="516" spans="1:39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</row>
    <row r="517" spans="1:39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</row>
    <row r="518" spans="1:39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</row>
    <row r="519" spans="1:39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</row>
    <row r="520" spans="1:39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</row>
    <row r="521" spans="1:39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</row>
    <row r="522" spans="1:39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</row>
    <row r="523" spans="1:39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</row>
    <row r="524" spans="1:39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</row>
    <row r="525" spans="1:39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</row>
    <row r="526" spans="1:39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</row>
    <row r="527" spans="1:39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</row>
    <row r="528" spans="1:39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</row>
    <row r="529" spans="1:39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</row>
    <row r="530" spans="1:39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</row>
    <row r="531" spans="1:39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</row>
    <row r="532" spans="1:39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</row>
    <row r="533" spans="1:39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</row>
    <row r="534" spans="1:39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</row>
    <row r="535" spans="1:39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</row>
    <row r="536" spans="1:39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</row>
    <row r="537" spans="1:39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</row>
    <row r="538" spans="1:39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</row>
    <row r="539" spans="1:39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</row>
    <row r="540" spans="1:39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</row>
    <row r="541" spans="1:39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</row>
    <row r="542" spans="1:39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</row>
    <row r="543" spans="1:39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</row>
    <row r="544" spans="1:39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</row>
    <row r="545" spans="1:39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</row>
    <row r="546" spans="1:39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</row>
    <row r="547" spans="1:39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</row>
    <row r="548" spans="1:39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</row>
    <row r="549" spans="1:39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</row>
    <row r="550" spans="1:39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</row>
    <row r="551" spans="1:39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</row>
    <row r="552" spans="1:39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</row>
    <row r="553" spans="1:39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</row>
    <row r="554" spans="1:39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</row>
    <row r="555" spans="1:39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</row>
    <row r="556" spans="1:39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</row>
    <row r="557" spans="1:39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</row>
    <row r="558" spans="1:39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</row>
    <row r="559" spans="1:39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</row>
    <row r="560" spans="1:39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</row>
    <row r="561" spans="1:39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</row>
    <row r="562" spans="1:39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</row>
    <row r="563" spans="1:39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</row>
    <row r="564" spans="1:39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</row>
    <row r="565" spans="1:39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</row>
    <row r="566" spans="1:39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</row>
    <row r="567" spans="1:39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</row>
    <row r="568" spans="1:39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</row>
    <row r="569" spans="1:39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</row>
    <row r="570" spans="1:39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</row>
    <row r="571" spans="1:39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</row>
    <row r="572" spans="1:39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</row>
    <row r="573" spans="1:39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</row>
    <row r="574" spans="1:39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</row>
    <row r="575" spans="1:39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</row>
    <row r="576" spans="1:39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</row>
    <row r="577" spans="1:39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</row>
    <row r="578" spans="1:39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</row>
    <row r="579" spans="1:39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</row>
    <row r="580" spans="1:39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</row>
    <row r="581" spans="1:39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</row>
    <row r="582" spans="1:39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</row>
    <row r="583" spans="1:39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</row>
    <row r="584" spans="1:39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</row>
    <row r="585" spans="1:39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</row>
    <row r="586" spans="1:39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</row>
    <row r="587" spans="1:39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</row>
    <row r="588" spans="1:39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</row>
    <row r="589" spans="1:39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</row>
    <row r="590" spans="1:39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</row>
    <row r="591" spans="1:39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</row>
    <row r="592" spans="1:39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</row>
    <row r="593" spans="1:39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</row>
    <row r="594" spans="1:39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</row>
    <row r="595" spans="1:39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</row>
    <row r="596" spans="1:39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</row>
    <row r="597" spans="1:39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</row>
    <row r="598" spans="1:39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</row>
    <row r="599" spans="1:39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</row>
    <row r="600" spans="1:39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</row>
    <row r="601" spans="1:39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</row>
    <row r="602" spans="1:39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</row>
    <row r="603" spans="1:39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</row>
    <row r="604" spans="1:39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</row>
    <row r="605" spans="1:39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</row>
    <row r="606" spans="1:39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</row>
    <row r="607" spans="1:39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</row>
    <row r="608" spans="1:39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</row>
    <row r="609" spans="1:39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</row>
    <row r="610" spans="1:39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</row>
    <row r="611" spans="1:39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</row>
    <row r="612" spans="1:39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</row>
    <row r="613" spans="1:39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</row>
    <row r="614" spans="1:39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</row>
    <row r="615" spans="1:39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</row>
    <row r="616" spans="1:39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</row>
    <row r="617" spans="1:39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</row>
    <row r="618" spans="1:39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</row>
    <row r="619" spans="1:39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</row>
    <row r="620" spans="1:39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</row>
    <row r="621" spans="1:39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</row>
    <row r="622" spans="1:39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</row>
    <row r="623" spans="1:39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</row>
    <row r="624" spans="1:39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</row>
    <row r="625" spans="1:39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</row>
    <row r="626" spans="1:39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</row>
    <row r="627" spans="1:39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</row>
    <row r="628" spans="1:39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</row>
    <row r="629" spans="1:39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</row>
    <row r="630" spans="1:39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</row>
    <row r="631" spans="1:39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</row>
    <row r="632" spans="1:39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</row>
    <row r="633" spans="1:39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</row>
    <row r="634" spans="1:39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</row>
    <row r="635" spans="1:39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</row>
    <row r="636" spans="1:39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</row>
    <row r="637" spans="1:39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</row>
    <row r="638" spans="1:39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</row>
    <row r="639" spans="1:39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</row>
    <row r="640" spans="1:39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</row>
    <row r="641" spans="1:39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</row>
    <row r="642" spans="1:39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</row>
    <row r="643" spans="1:39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</row>
    <row r="644" spans="1:39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</row>
    <row r="645" spans="1:39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</row>
    <row r="646" spans="1:39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</row>
    <row r="647" spans="1:39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</row>
    <row r="648" spans="1:39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</row>
    <row r="649" spans="1:39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</row>
    <row r="650" spans="1:39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</row>
    <row r="651" spans="1:39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</row>
    <row r="652" spans="1:39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</row>
    <row r="653" spans="1:39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</row>
    <row r="654" spans="1:39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</row>
    <row r="655" spans="1:39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</row>
    <row r="656" spans="1:39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</row>
    <row r="657" spans="1:39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</row>
    <row r="658" spans="1:39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</row>
    <row r="659" spans="1:39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</row>
    <row r="660" spans="1:39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</row>
    <row r="661" spans="1:39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</row>
    <row r="662" spans="1:39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</row>
    <row r="663" spans="1:39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</row>
    <row r="664" spans="1:39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</row>
    <row r="665" spans="1:39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</row>
    <row r="666" spans="1:39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</row>
    <row r="667" spans="1:39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</row>
    <row r="668" spans="1:39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</row>
    <row r="669" spans="1:39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</row>
    <row r="670" spans="1:39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</row>
    <row r="671" spans="1:39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</row>
    <row r="672" spans="1:39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</row>
    <row r="673" spans="1:39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</row>
    <row r="674" spans="1:39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</row>
    <row r="675" spans="1:39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</row>
    <row r="676" spans="1:39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</row>
    <row r="677" spans="1:39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</row>
    <row r="678" spans="1:39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</row>
    <row r="679" spans="1:39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</row>
    <row r="680" spans="1:39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</row>
    <row r="681" spans="1:39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</row>
    <row r="682" spans="1:39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</row>
    <row r="683" spans="1:39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</row>
    <row r="684" spans="1:39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</row>
    <row r="685" spans="1:39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</row>
    <row r="686" spans="1:39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</row>
    <row r="687" spans="1:39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</row>
    <row r="688" spans="1:39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</row>
    <row r="689" spans="1:39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</row>
    <row r="690" spans="1:39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</row>
    <row r="691" spans="1:39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</row>
    <row r="692" spans="1:39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</row>
    <row r="693" spans="1:39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</row>
    <row r="694" spans="1:39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</row>
    <row r="695" spans="1:39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</row>
    <row r="696" spans="1:39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</row>
    <row r="697" spans="1:39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</row>
    <row r="698" spans="1:39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</row>
    <row r="699" spans="1:39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</row>
    <row r="700" spans="1:39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</row>
    <row r="701" spans="1:39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</row>
    <row r="702" spans="1:39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</row>
    <row r="703" spans="1:39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</row>
    <row r="704" spans="1:39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</row>
    <row r="705" spans="1:39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</row>
    <row r="706" spans="1:39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</row>
    <row r="707" spans="1:39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</row>
    <row r="708" spans="1:39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</row>
    <row r="709" spans="1:39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</row>
    <row r="710" spans="1:39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</row>
    <row r="711" spans="1:39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</row>
    <row r="712" spans="1:39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</row>
    <row r="713" spans="1:39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</row>
    <row r="714" spans="1:39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</row>
    <row r="715" spans="1:39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</row>
    <row r="716" spans="1:39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</row>
    <row r="717" spans="1:39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</row>
    <row r="718" spans="1:39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</row>
    <row r="719" spans="1:39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</row>
    <row r="720" spans="1:39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</row>
    <row r="721" spans="1:39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</row>
    <row r="722" spans="1:39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</row>
    <row r="723" spans="1:39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</row>
    <row r="724" spans="1:39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</row>
    <row r="725" spans="1:39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</row>
    <row r="726" spans="1:39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</row>
    <row r="727" spans="1:39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</row>
    <row r="728" spans="1:39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</row>
    <row r="729" spans="1:39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</row>
    <row r="730" spans="1:39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</row>
    <row r="731" spans="1:39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</row>
    <row r="732" spans="1:39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</row>
    <row r="733" spans="1:39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</row>
    <row r="734" spans="1:39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</row>
    <row r="735" spans="1:39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</row>
    <row r="736" spans="1:39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</row>
    <row r="737" spans="1:39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</row>
    <row r="738" spans="1:39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</row>
    <row r="739" spans="1:39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</row>
    <row r="740" spans="1:39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</row>
    <row r="741" spans="1:39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</row>
    <row r="742" spans="1:39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</row>
    <row r="743" spans="1:39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</row>
    <row r="744" spans="1:39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</row>
    <row r="745" spans="1:39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</row>
    <row r="746" spans="1:39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</row>
    <row r="747" spans="1:39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</row>
    <row r="748" spans="1:39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</row>
    <row r="749" spans="1:39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</row>
    <row r="750" spans="1:39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</row>
    <row r="751" spans="1:39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</row>
    <row r="752" spans="1:39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</row>
    <row r="753" spans="1:39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</row>
    <row r="754" spans="1:39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</row>
    <row r="755" spans="1:39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</row>
    <row r="756" spans="1:39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</row>
    <row r="757" spans="1:39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</row>
    <row r="758" spans="1:39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</row>
    <row r="759" spans="1:39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</row>
    <row r="760" spans="1:39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</row>
    <row r="761" spans="1:39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</row>
    <row r="762" spans="1:39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</row>
    <row r="763" spans="1:39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</row>
    <row r="764" spans="1:39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</row>
    <row r="765" spans="1:39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</row>
    <row r="766" spans="1:39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</row>
    <row r="767" spans="1:39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</row>
    <row r="768" spans="1:39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</row>
    <row r="769" spans="1:39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</row>
    <row r="770" spans="1:39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</row>
    <row r="771" spans="1:39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</row>
    <row r="772" spans="1:39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</row>
    <row r="773" spans="1:39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</row>
    <row r="774" spans="1:39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</row>
    <row r="775" spans="1:39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</row>
    <row r="776" spans="1:39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</row>
    <row r="777" spans="1:39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</row>
    <row r="778" spans="1:39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</row>
    <row r="779" spans="1:39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</row>
    <row r="780" spans="1:39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</row>
    <row r="781" spans="1:39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</row>
    <row r="782" spans="1:39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</row>
    <row r="783" spans="1:39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</row>
    <row r="784" spans="1:39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</row>
    <row r="785" spans="1:39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</row>
    <row r="786" spans="1:39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</row>
    <row r="787" spans="1:39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</row>
    <row r="788" spans="1:39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</row>
    <row r="789" spans="1:39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</row>
    <row r="790" spans="1:39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</row>
    <row r="791" spans="1:39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</row>
    <row r="792" spans="1:39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</row>
    <row r="793" spans="1:39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</row>
    <row r="794" spans="1:39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</row>
    <row r="795" spans="1:39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</row>
    <row r="796" spans="1:39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</row>
    <row r="797" spans="1:39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</row>
    <row r="798" spans="1:39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</row>
    <row r="799" spans="1:39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</row>
    <row r="800" spans="1:39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</row>
    <row r="801" spans="1:39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</row>
    <row r="802" spans="1:39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</row>
    <row r="803" spans="1:39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</row>
    <row r="804" spans="1:39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</row>
    <row r="805" spans="1:39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</row>
    <row r="806" spans="1:39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</row>
    <row r="807" spans="1:39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</row>
    <row r="808" spans="1:39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</row>
    <row r="809" spans="1:39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</row>
    <row r="810" spans="1:39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</row>
    <row r="811" spans="1:39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</row>
    <row r="812" spans="1:39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</row>
    <row r="813" spans="1:39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</row>
    <row r="814" spans="1:39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</row>
    <row r="815" spans="1:39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</row>
    <row r="816" spans="1:39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</row>
    <row r="817" spans="1:39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</row>
    <row r="818" spans="1:39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</row>
    <row r="819" spans="1:39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</row>
    <row r="820" spans="1:39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</row>
    <row r="821" spans="1:39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</row>
    <row r="822" spans="1:39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</row>
    <row r="823" spans="1:39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</row>
    <row r="824" spans="1:39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</row>
    <row r="825" spans="1:39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</row>
    <row r="826" spans="1:39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</row>
    <row r="827" spans="1:39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</row>
    <row r="828" spans="1:39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</row>
    <row r="829" spans="1:39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</row>
    <row r="830" spans="1:39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</row>
    <row r="831" spans="1:39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</row>
    <row r="832" spans="1:39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</row>
    <row r="833" spans="1:39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</row>
    <row r="834" spans="1:39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</row>
    <row r="835" spans="1:39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</row>
    <row r="836" spans="1:39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</row>
    <row r="837" spans="1:39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</row>
    <row r="838" spans="1:39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</row>
    <row r="839" spans="1:39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</row>
    <row r="840" spans="1:39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</row>
    <row r="841" spans="1:39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</row>
    <row r="842" spans="1:39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</row>
    <row r="843" spans="1:39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</row>
    <row r="844" spans="1:39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</row>
    <row r="845" spans="1:39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</row>
    <row r="846" spans="1:39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</row>
    <row r="847" spans="1:39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</row>
    <row r="848" spans="1:39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</row>
    <row r="849" spans="1:39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</row>
    <row r="850" spans="1:39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</row>
    <row r="851" spans="1:39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</row>
    <row r="852" spans="1:39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</row>
    <row r="853" spans="1:39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</row>
    <row r="854" spans="1:39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</row>
    <row r="855" spans="1:39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</row>
    <row r="856" spans="1:39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</row>
    <row r="857" spans="1:39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</row>
    <row r="858" spans="1:39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</row>
    <row r="859" spans="1:39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</row>
    <row r="860" spans="1:39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</row>
    <row r="861" spans="1:39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</row>
    <row r="862" spans="1:39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</row>
    <row r="863" spans="1:39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</row>
    <row r="864" spans="1:39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</row>
    <row r="865" spans="1:39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</row>
    <row r="866" spans="1:39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</row>
    <row r="867" spans="1:39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</row>
    <row r="868" spans="1:39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</row>
    <row r="869" spans="1:39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</row>
    <row r="870" spans="1:39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</row>
    <row r="871" spans="1:39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</row>
    <row r="872" spans="1:39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</row>
    <row r="873" spans="1:39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</row>
    <row r="874" spans="1:39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</row>
    <row r="875" spans="1:39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</row>
    <row r="876" spans="1:39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</row>
    <row r="877" spans="1:39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</row>
    <row r="878" spans="1:39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</row>
    <row r="879" spans="1:39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</row>
    <row r="880" spans="1:39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</row>
    <row r="881" spans="1:39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</row>
    <row r="882" spans="1:39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</row>
    <row r="883" spans="1:39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</row>
    <row r="884" spans="1:39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</row>
    <row r="885" spans="1:39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</row>
    <row r="886" spans="1:39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</row>
    <row r="887" spans="1:39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</row>
    <row r="888" spans="1:39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</row>
    <row r="889" spans="1:39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</row>
    <row r="890" spans="1:39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</row>
    <row r="891" spans="1:39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</row>
    <row r="892" spans="1:39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</row>
    <row r="893" spans="1:39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</row>
    <row r="894" spans="1:39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</row>
    <row r="895" spans="1:39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</row>
    <row r="896" spans="1:39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</row>
    <row r="897" spans="1:39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</row>
    <row r="898" spans="1:39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</row>
    <row r="899" spans="1:39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</row>
    <row r="900" spans="1:39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</row>
    <row r="901" spans="1:39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</row>
    <row r="902" spans="1:39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</row>
    <row r="903" spans="1:39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</row>
    <row r="904" spans="1:39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</row>
    <row r="905" spans="1:39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</row>
    <row r="906" spans="1:39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</row>
    <row r="907" spans="1:39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</row>
    <row r="908" spans="1:39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</row>
    <row r="909" spans="1:39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</row>
    <row r="910" spans="1:39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</row>
    <row r="911" spans="1:39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</row>
    <row r="912" spans="1:39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</row>
    <row r="913" spans="1:39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</row>
    <row r="914" spans="1:39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</row>
    <row r="915" spans="1:39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</row>
    <row r="916" spans="1:39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</row>
    <row r="917" spans="1:39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</row>
    <row r="918" spans="1:39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</row>
    <row r="919" spans="1:39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</row>
    <row r="920" spans="1:39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</row>
    <row r="921" spans="1:39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</row>
    <row r="922" spans="1:39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</row>
    <row r="923" spans="1:39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</row>
    <row r="924" spans="1:39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</row>
    <row r="925" spans="1:39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</row>
    <row r="926" spans="1:39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</row>
    <row r="927" spans="1:39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</row>
    <row r="928" spans="1:39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</row>
    <row r="929" spans="1:39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</row>
    <row r="930" spans="1:39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</row>
    <row r="931" spans="1:39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</row>
    <row r="932" spans="1:39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</row>
    <row r="933" spans="1:39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</row>
    <row r="934" spans="1:39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</row>
    <row r="935" spans="1:39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</row>
    <row r="936" spans="1:39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</row>
    <row r="937" spans="1:39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</row>
    <row r="938" spans="1:39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</row>
    <row r="939" spans="1:39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</row>
    <row r="940" spans="1:39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</row>
    <row r="941" spans="1:39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</row>
    <row r="942" spans="1:39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</row>
    <row r="943" spans="1:39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</row>
    <row r="944" spans="1:39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</row>
    <row r="945" spans="1:39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</row>
    <row r="946" spans="1:39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</row>
    <row r="947" spans="1:39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</row>
    <row r="948" spans="1:39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</row>
    <row r="949" spans="1:39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</row>
    <row r="950" spans="1:39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</row>
    <row r="951" spans="1:39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</row>
    <row r="952" spans="1:39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</row>
    <row r="953" spans="1:39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</row>
    <row r="954" spans="1:39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</row>
    <row r="955" spans="1:39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</row>
    <row r="956" spans="1:39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</row>
    <row r="957" spans="1:39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</row>
    <row r="958" spans="1:39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</row>
    <row r="959" spans="1:39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</row>
    <row r="960" spans="1:39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</row>
    <row r="961" spans="1:39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</row>
    <row r="962" spans="1:39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</row>
    <row r="963" spans="1:39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</row>
    <row r="964" spans="1:39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</row>
    <row r="965" spans="1:39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</row>
    <row r="966" spans="1:39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</row>
    <row r="967" spans="1:39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</row>
    <row r="968" spans="1:39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</row>
    <row r="969" spans="1:39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</row>
    <row r="970" spans="1:39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</row>
    <row r="971" spans="1:39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</row>
    <row r="972" spans="1:39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</row>
    <row r="973" spans="1:39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</row>
    <row r="974" spans="1:39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</row>
    <row r="975" spans="1:39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</row>
    <row r="976" spans="1:39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</row>
    <row r="977" spans="1:39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</row>
    <row r="978" spans="1:39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</row>
    <row r="979" spans="1:39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</row>
    <row r="980" spans="1:39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</row>
    <row r="981" spans="1:39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</row>
    <row r="982" spans="1:39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</row>
    <row r="983" spans="1:39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</row>
    <row r="984" spans="1:39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</row>
    <row r="985" spans="1:39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</row>
    <row r="986" spans="1:39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</row>
    <row r="987" spans="1:39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</row>
    <row r="988" spans="1:39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</row>
    <row r="989" spans="1:39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</row>
    <row r="990" spans="1:39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</row>
    <row r="991" spans="1:39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</row>
    <row r="992" spans="1:39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</row>
    <row r="993" spans="1:39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</row>
    <row r="994" spans="1:39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</row>
    <row r="995" spans="1:39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</row>
    <row r="996" spans="1:39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</row>
    <row r="997" spans="1:39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</row>
    <row r="998" spans="1:39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</row>
    <row r="999" spans="1:39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</row>
    <row r="1000" spans="1:39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</row>
    <row r="1001" spans="1:39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</row>
    <row r="1002" spans="1:39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</row>
    <row r="1003" spans="1:39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</row>
    <row r="1004" spans="1:39" x14ac:dyDescent="0.2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</row>
    <row r="1005" spans="1:39" x14ac:dyDescent="0.2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</row>
    <row r="1006" spans="1:39" x14ac:dyDescent="0.2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</row>
    <row r="1007" spans="1:39" x14ac:dyDescent="0.2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</row>
    <row r="1008" spans="1:39" x14ac:dyDescent="0.2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</row>
    <row r="1009" spans="1:39" x14ac:dyDescent="0.2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</row>
    <row r="1010" spans="1:39" x14ac:dyDescent="0.2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</row>
    <row r="1011" spans="1:39" x14ac:dyDescent="0.2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</row>
    <row r="1012" spans="1:39" x14ac:dyDescent="0.2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</row>
    <row r="1013" spans="1:39" x14ac:dyDescent="0.2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</row>
    <row r="1014" spans="1:39" x14ac:dyDescent="0.2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</row>
    <row r="1015" spans="1:39" x14ac:dyDescent="0.2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</row>
    <row r="1016" spans="1:39" x14ac:dyDescent="0.2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</row>
    <row r="1017" spans="1:39" x14ac:dyDescent="0.2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</row>
    <row r="1018" spans="1:39" x14ac:dyDescent="0.2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</row>
    <row r="1019" spans="1:39" x14ac:dyDescent="0.2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</row>
    <row r="1020" spans="1:39" x14ac:dyDescent="0.2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</row>
    <row r="1021" spans="1:39" x14ac:dyDescent="0.2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</row>
    <row r="1022" spans="1:39" x14ac:dyDescent="0.2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</row>
    <row r="1023" spans="1:39" x14ac:dyDescent="0.2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</row>
    <row r="1024" spans="1:39" x14ac:dyDescent="0.2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</row>
    <row r="1025" spans="1:39" x14ac:dyDescent="0.2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</row>
    <row r="1026" spans="1:39" x14ac:dyDescent="0.2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</row>
    <row r="1027" spans="1:39" x14ac:dyDescent="0.2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</row>
    <row r="1028" spans="1:39" x14ac:dyDescent="0.2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</row>
    <row r="1029" spans="1:39" x14ac:dyDescent="0.2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</row>
    <row r="1030" spans="1:39" x14ac:dyDescent="0.2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</row>
    <row r="1031" spans="1:39" x14ac:dyDescent="0.2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</row>
    <row r="1032" spans="1:39" x14ac:dyDescent="0.2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</row>
    <row r="1033" spans="1:39" x14ac:dyDescent="0.2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</row>
    <row r="1034" spans="1:39" x14ac:dyDescent="0.2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</row>
    <row r="1035" spans="1:39" x14ac:dyDescent="0.2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</row>
    <row r="1036" spans="1:39" x14ac:dyDescent="0.2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</row>
    <row r="1037" spans="1:39" x14ac:dyDescent="0.2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</row>
    <row r="1038" spans="1:39" x14ac:dyDescent="0.2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</row>
    <row r="1039" spans="1:39" x14ac:dyDescent="0.2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</row>
    <row r="1040" spans="1:39" x14ac:dyDescent="0.2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</row>
    <row r="1041" spans="1:39" x14ac:dyDescent="0.2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</row>
    <row r="1042" spans="1:39" x14ac:dyDescent="0.2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</row>
    <row r="1043" spans="1:39" x14ac:dyDescent="0.2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</row>
    <row r="1044" spans="1:39" x14ac:dyDescent="0.2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</row>
    <row r="1045" spans="1:39" x14ac:dyDescent="0.2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</row>
    <row r="1046" spans="1:39" x14ac:dyDescent="0.2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</row>
    <row r="1047" spans="1:39" x14ac:dyDescent="0.2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</row>
    <row r="1048" spans="1:39" x14ac:dyDescent="0.2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</row>
    <row r="1049" spans="1:39" x14ac:dyDescent="0.2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</row>
    <row r="1050" spans="1:39" x14ac:dyDescent="0.2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</row>
    <row r="1051" spans="1:39" x14ac:dyDescent="0.2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</row>
    <row r="1052" spans="1:39" x14ac:dyDescent="0.2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</row>
    <row r="1053" spans="1:39" x14ac:dyDescent="0.2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</row>
    <row r="1054" spans="1:39" x14ac:dyDescent="0.2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</row>
    <row r="1055" spans="1:39" x14ac:dyDescent="0.2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</row>
    <row r="1056" spans="1:39" x14ac:dyDescent="0.2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</row>
    <row r="1057" spans="1:39" x14ac:dyDescent="0.2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</row>
    <row r="1058" spans="1:39" x14ac:dyDescent="0.2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</row>
    <row r="1059" spans="1:39" x14ac:dyDescent="0.2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</row>
    <row r="1060" spans="1:39" x14ac:dyDescent="0.2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</row>
    <row r="1061" spans="1:39" x14ac:dyDescent="0.2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</row>
    <row r="1062" spans="1:39" x14ac:dyDescent="0.2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</row>
    <row r="1063" spans="1:39" x14ac:dyDescent="0.2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</row>
    <row r="1064" spans="1:39" x14ac:dyDescent="0.2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</row>
    <row r="1065" spans="1:39" x14ac:dyDescent="0.2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</row>
    <row r="1066" spans="1:39" x14ac:dyDescent="0.2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</row>
    <row r="1067" spans="1:39" x14ac:dyDescent="0.2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</row>
    <row r="1068" spans="1:39" x14ac:dyDescent="0.2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</row>
    <row r="1069" spans="1:39" x14ac:dyDescent="0.2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</row>
    <row r="1070" spans="1:39" x14ac:dyDescent="0.2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</row>
    <row r="1071" spans="1:39" x14ac:dyDescent="0.2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</row>
    <row r="1072" spans="1:39" x14ac:dyDescent="0.2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</row>
    <row r="1073" spans="1:39" x14ac:dyDescent="0.2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</row>
    <row r="1074" spans="1:39" x14ac:dyDescent="0.2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</row>
    <row r="1075" spans="1:39" x14ac:dyDescent="0.2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</row>
    <row r="1076" spans="1:39" x14ac:dyDescent="0.2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</row>
    <row r="1077" spans="1:39" x14ac:dyDescent="0.2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</row>
    <row r="1078" spans="1:39" x14ac:dyDescent="0.2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</row>
    <row r="1079" spans="1:39" x14ac:dyDescent="0.2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</row>
    <row r="1080" spans="1:39" x14ac:dyDescent="0.2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</row>
    <row r="1081" spans="1:39" x14ac:dyDescent="0.2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</row>
    <row r="1082" spans="1:39" x14ac:dyDescent="0.2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</row>
    <row r="1083" spans="1:39" x14ac:dyDescent="0.2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</row>
    <row r="1084" spans="1:39" x14ac:dyDescent="0.2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</row>
    <row r="1085" spans="1:39" x14ac:dyDescent="0.2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</row>
    <row r="1086" spans="1:39" x14ac:dyDescent="0.2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</row>
    <row r="1087" spans="1:39" x14ac:dyDescent="0.2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</row>
    <row r="1088" spans="1:39" x14ac:dyDescent="0.2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</row>
    <row r="1089" spans="1:39" x14ac:dyDescent="0.2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</row>
    <row r="1090" spans="1:39" x14ac:dyDescent="0.2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</row>
    <row r="1091" spans="1:39" x14ac:dyDescent="0.2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</row>
    <row r="1092" spans="1:39" x14ac:dyDescent="0.2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</row>
    <row r="1093" spans="1:39" x14ac:dyDescent="0.2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</row>
    <row r="1094" spans="1:39" x14ac:dyDescent="0.2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</row>
    <row r="1095" spans="1:39" x14ac:dyDescent="0.2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</row>
    <row r="1096" spans="1:39" x14ac:dyDescent="0.2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</row>
    <row r="1097" spans="1:39" x14ac:dyDescent="0.2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</row>
    <row r="1098" spans="1:39" x14ac:dyDescent="0.2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</row>
    <row r="1099" spans="1:39" x14ac:dyDescent="0.2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</row>
    <row r="1100" spans="1:39" x14ac:dyDescent="0.2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</row>
    <row r="1101" spans="1:39" x14ac:dyDescent="0.2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</row>
    <row r="1102" spans="1:39" x14ac:dyDescent="0.2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</row>
    <row r="1103" spans="1:39" x14ac:dyDescent="0.2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</row>
    <row r="1104" spans="1:39" x14ac:dyDescent="0.2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</row>
    <row r="1105" spans="1:39" x14ac:dyDescent="0.2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</row>
    <row r="1106" spans="1:39" x14ac:dyDescent="0.2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</row>
    <row r="1107" spans="1:39" x14ac:dyDescent="0.2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</row>
    <row r="1108" spans="1:39" x14ac:dyDescent="0.2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</row>
    <row r="1109" spans="1:39" x14ac:dyDescent="0.2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</row>
    <row r="1110" spans="1:39" x14ac:dyDescent="0.2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</row>
    <row r="1111" spans="1:39" x14ac:dyDescent="0.2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</row>
    <row r="1112" spans="1:39" x14ac:dyDescent="0.2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</row>
    <row r="1113" spans="1:39" x14ac:dyDescent="0.2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</row>
    <row r="1114" spans="1:39" x14ac:dyDescent="0.2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</row>
    <row r="1115" spans="1:39" x14ac:dyDescent="0.2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</row>
    <row r="1116" spans="1:39" x14ac:dyDescent="0.2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</row>
    <row r="1117" spans="1:39" x14ac:dyDescent="0.2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</row>
    <row r="1118" spans="1:39" x14ac:dyDescent="0.2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</row>
    <row r="1119" spans="1:39" x14ac:dyDescent="0.2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</row>
    <row r="1120" spans="1:39" x14ac:dyDescent="0.2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</row>
    <row r="1121" spans="1:39" x14ac:dyDescent="0.2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</row>
    <row r="1122" spans="1:39" x14ac:dyDescent="0.2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</row>
    <row r="1123" spans="1:39" x14ac:dyDescent="0.2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</row>
    <row r="1124" spans="1:39" x14ac:dyDescent="0.2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</row>
    <row r="1125" spans="1:39" x14ac:dyDescent="0.2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</row>
    <row r="1126" spans="1:39" x14ac:dyDescent="0.2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</row>
    <row r="1127" spans="1:39" x14ac:dyDescent="0.2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</row>
    <row r="1128" spans="1:39" x14ac:dyDescent="0.2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</row>
    <row r="1129" spans="1:39" x14ac:dyDescent="0.2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</row>
    <row r="1130" spans="1:39" x14ac:dyDescent="0.2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</row>
    <row r="1131" spans="1:39" x14ac:dyDescent="0.2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</row>
    <row r="1132" spans="1:39" x14ac:dyDescent="0.2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</row>
    <row r="1133" spans="1:39" x14ac:dyDescent="0.2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</row>
    <row r="1134" spans="1:39" x14ac:dyDescent="0.2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</row>
    <row r="1135" spans="1:39" x14ac:dyDescent="0.2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</row>
    <row r="1136" spans="1:39" x14ac:dyDescent="0.2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</row>
    <row r="1137" spans="1:39" x14ac:dyDescent="0.2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</row>
    <row r="1138" spans="1:39" x14ac:dyDescent="0.2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</row>
    <row r="1139" spans="1:39" x14ac:dyDescent="0.2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</row>
    <row r="1140" spans="1:39" x14ac:dyDescent="0.2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</row>
    <row r="1141" spans="1:39" x14ac:dyDescent="0.2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</row>
    <row r="1142" spans="1:39" x14ac:dyDescent="0.2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</row>
    <row r="1143" spans="1:39" x14ac:dyDescent="0.2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</row>
    <row r="1144" spans="1:39" x14ac:dyDescent="0.2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</row>
    <row r="1145" spans="1:39" x14ac:dyDescent="0.2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</row>
    <row r="1146" spans="1:39" x14ac:dyDescent="0.2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</row>
    <row r="1147" spans="1:39" x14ac:dyDescent="0.2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</row>
    <row r="1148" spans="1:39" x14ac:dyDescent="0.2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</row>
    <row r="1149" spans="1:39" x14ac:dyDescent="0.2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</row>
    <row r="1150" spans="1:39" x14ac:dyDescent="0.2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</row>
    <row r="1151" spans="1:39" x14ac:dyDescent="0.2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</row>
    <row r="1152" spans="1:39" x14ac:dyDescent="0.2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</row>
    <row r="1153" spans="1:39" x14ac:dyDescent="0.2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</row>
    <row r="1154" spans="1:39" x14ac:dyDescent="0.2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</row>
    <row r="1155" spans="1:39" x14ac:dyDescent="0.2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</row>
    <row r="1156" spans="1:39" x14ac:dyDescent="0.2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</row>
    <row r="1157" spans="1:39" x14ac:dyDescent="0.2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</row>
    <row r="1158" spans="1:39" x14ac:dyDescent="0.2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</row>
    <row r="1159" spans="1:39" x14ac:dyDescent="0.2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</row>
    <row r="1160" spans="1:39" x14ac:dyDescent="0.2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</row>
    <row r="1161" spans="1:39" x14ac:dyDescent="0.2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</row>
    <row r="1162" spans="1:39" x14ac:dyDescent="0.2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</row>
    <row r="1163" spans="1:39" x14ac:dyDescent="0.2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</row>
    <row r="1164" spans="1:39" x14ac:dyDescent="0.2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</row>
    <row r="1165" spans="1:39" x14ac:dyDescent="0.2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</row>
    <row r="1166" spans="1:39" x14ac:dyDescent="0.2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</row>
    <row r="1167" spans="1:39" x14ac:dyDescent="0.2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</row>
    <row r="1168" spans="1:39" x14ac:dyDescent="0.2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</row>
    <row r="1169" spans="1:39" x14ac:dyDescent="0.2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</row>
    <row r="1170" spans="1:39" x14ac:dyDescent="0.2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</row>
    <row r="1171" spans="1:39" x14ac:dyDescent="0.2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</row>
    <row r="1172" spans="1:39" x14ac:dyDescent="0.2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</row>
    <row r="1173" spans="1:39" x14ac:dyDescent="0.2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</row>
    <row r="1174" spans="1:39" x14ac:dyDescent="0.2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</row>
    <row r="1175" spans="1:39" x14ac:dyDescent="0.2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</row>
    <row r="1176" spans="1:39" x14ac:dyDescent="0.2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</row>
    <row r="1177" spans="1:39" x14ac:dyDescent="0.2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</row>
    <row r="1178" spans="1:39" x14ac:dyDescent="0.2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</row>
    <row r="1179" spans="1:39" x14ac:dyDescent="0.2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</row>
    <row r="1180" spans="1:39" x14ac:dyDescent="0.2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</row>
    <row r="1181" spans="1:39" x14ac:dyDescent="0.2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</row>
    <row r="1182" spans="1:39" x14ac:dyDescent="0.2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</row>
    <row r="1183" spans="1:39" x14ac:dyDescent="0.2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</row>
    <row r="1184" spans="1:39" x14ac:dyDescent="0.2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</row>
    <row r="1185" spans="1:39" x14ac:dyDescent="0.2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</row>
    <row r="1186" spans="1:39" x14ac:dyDescent="0.2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</row>
    <row r="1187" spans="1:39" x14ac:dyDescent="0.2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</row>
    <row r="1188" spans="1:39" x14ac:dyDescent="0.2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</row>
    <row r="1189" spans="1:39" x14ac:dyDescent="0.2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</row>
    <row r="1190" spans="1:39" x14ac:dyDescent="0.2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</row>
    <row r="1191" spans="1:39" x14ac:dyDescent="0.2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</row>
    <row r="1192" spans="1:39" x14ac:dyDescent="0.2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</row>
    <row r="1193" spans="1:39" x14ac:dyDescent="0.2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</row>
    <row r="1194" spans="1:39" x14ac:dyDescent="0.2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</row>
    <row r="1195" spans="1:39" x14ac:dyDescent="0.2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</row>
    <row r="1196" spans="1:39" x14ac:dyDescent="0.2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</row>
    <row r="1197" spans="1:39" x14ac:dyDescent="0.2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</row>
    <row r="1198" spans="1:39" x14ac:dyDescent="0.2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</row>
    <row r="1199" spans="1:39" x14ac:dyDescent="0.2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</row>
    <row r="1200" spans="1:39" x14ac:dyDescent="0.2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</row>
    <row r="1201" spans="1:39" x14ac:dyDescent="0.2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</row>
    <row r="1202" spans="1:39" x14ac:dyDescent="0.2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</row>
    <row r="1203" spans="1:39" x14ac:dyDescent="0.2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</row>
    <row r="1204" spans="1:39" x14ac:dyDescent="0.2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</row>
    <row r="1205" spans="1:39" x14ac:dyDescent="0.2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</row>
    <row r="1206" spans="1:39" x14ac:dyDescent="0.2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</row>
    <row r="1207" spans="1:39" x14ac:dyDescent="0.2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</row>
    <row r="1208" spans="1:39" x14ac:dyDescent="0.2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</row>
    <row r="1209" spans="1:39" x14ac:dyDescent="0.2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</row>
    <row r="1210" spans="1:39" x14ac:dyDescent="0.2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</row>
    <row r="1211" spans="1:39" x14ac:dyDescent="0.2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</row>
    <row r="1212" spans="1:39" x14ac:dyDescent="0.2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</row>
    <row r="1213" spans="1:39" x14ac:dyDescent="0.2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</row>
    <row r="1214" spans="1:39" x14ac:dyDescent="0.2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</row>
    <row r="1215" spans="1:39" x14ac:dyDescent="0.2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</row>
    <row r="1216" spans="1:39" x14ac:dyDescent="0.2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</row>
    <row r="1217" spans="1:39" x14ac:dyDescent="0.2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</row>
    <row r="1218" spans="1:39" x14ac:dyDescent="0.2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</row>
    <row r="1219" spans="1:39" x14ac:dyDescent="0.2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</row>
    <row r="1220" spans="1:39" x14ac:dyDescent="0.2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</row>
    <row r="1221" spans="1:39" x14ac:dyDescent="0.2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</row>
    <row r="1222" spans="1:39" x14ac:dyDescent="0.2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</row>
    <row r="1223" spans="1:39" x14ac:dyDescent="0.2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</row>
    <row r="1224" spans="1:39" x14ac:dyDescent="0.2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</row>
    <row r="1225" spans="1:39" x14ac:dyDescent="0.2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</row>
    <row r="1226" spans="1:39" x14ac:dyDescent="0.2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</row>
    <row r="1227" spans="1:39" x14ac:dyDescent="0.2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</row>
    <row r="1228" spans="1:39" x14ac:dyDescent="0.2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</row>
    <row r="1229" spans="1:39" x14ac:dyDescent="0.2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</row>
    <row r="1230" spans="1:39" x14ac:dyDescent="0.2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</row>
    <row r="1231" spans="1:39" x14ac:dyDescent="0.2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</row>
    <row r="1232" spans="1:39" x14ac:dyDescent="0.2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</row>
    <row r="1233" spans="1:39" x14ac:dyDescent="0.2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</row>
    <row r="1234" spans="1:39" x14ac:dyDescent="0.2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</row>
    <row r="1235" spans="1:39" x14ac:dyDescent="0.2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</row>
    <row r="1236" spans="1:39" x14ac:dyDescent="0.2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</row>
    <row r="1237" spans="1:39" x14ac:dyDescent="0.2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</row>
    <row r="1238" spans="1:39" x14ac:dyDescent="0.2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</row>
    <row r="1239" spans="1:39" x14ac:dyDescent="0.2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</row>
    <row r="1240" spans="1:39" x14ac:dyDescent="0.2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</row>
    <row r="1241" spans="1:39" x14ac:dyDescent="0.2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</row>
    <row r="1242" spans="1:39" x14ac:dyDescent="0.2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</row>
    <row r="1243" spans="1:39" x14ac:dyDescent="0.2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</row>
    <row r="1244" spans="1:39" x14ac:dyDescent="0.2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</row>
    <row r="1245" spans="1:39" x14ac:dyDescent="0.2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</row>
    <row r="1246" spans="1:39" x14ac:dyDescent="0.2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</row>
    <row r="1247" spans="1:39" x14ac:dyDescent="0.2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</row>
    <row r="1248" spans="1:39" x14ac:dyDescent="0.2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</row>
    <row r="1249" spans="1:39" x14ac:dyDescent="0.2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</row>
    <row r="1250" spans="1:39" x14ac:dyDescent="0.2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</row>
    <row r="1251" spans="1:39" x14ac:dyDescent="0.2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</row>
    <row r="1252" spans="1:39" x14ac:dyDescent="0.2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</row>
    <row r="1253" spans="1:39" x14ac:dyDescent="0.2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</row>
    <row r="1254" spans="1:39" x14ac:dyDescent="0.2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</row>
    <row r="1255" spans="1:39" x14ac:dyDescent="0.2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</row>
    <row r="1256" spans="1:39" x14ac:dyDescent="0.2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</row>
    <row r="1257" spans="1:39" x14ac:dyDescent="0.2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</row>
    <row r="1258" spans="1:39" x14ac:dyDescent="0.2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</row>
    <row r="1259" spans="1:39" x14ac:dyDescent="0.2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</row>
    <row r="1260" spans="1:39" x14ac:dyDescent="0.2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</row>
    <row r="1261" spans="1:39" x14ac:dyDescent="0.2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</row>
    <row r="1262" spans="1:39" x14ac:dyDescent="0.2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</row>
    <row r="1263" spans="1:39" x14ac:dyDescent="0.2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</row>
    <row r="1264" spans="1:39" x14ac:dyDescent="0.2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</row>
    <row r="1265" spans="1:39" x14ac:dyDescent="0.2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</row>
    <row r="1266" spans="1:39" x14ac:dyDescent="0.2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</row>
    <row r="1267" spans="1:39" x14ac:dyDescent="0.2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</row>
    <row r="1268" spans="1:39" x14ac:dyDescent="0.2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</row>
    <row r="1269" spans="1:39" x14ac:dyDescent="0.2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</row>
    <row r="1270" spans="1:39" x14ac:dyDescent="0.2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</row>
    <row r="1271" spans="1:39" x14ac:dyDescent="0.2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</row>
    <row r="1272" spans="1:39" x14ac:dyDescent="0.2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</row>
    <row r="1273" spans="1:39" x14ac:dyDescent="0.2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</row>
    <row r="1274" spans="1:39" x14ac:dyDescent="0.2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</row>
    <row r="1275" spans="1:39" x14ac:dyDescent="0.2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</row>
    <row r="1276" spans="1:39" x14ac:dyDescent="0.2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</row>
    <row r="1277" spans="1:39" x14ac:dyDescent="0.2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</row>
    <row r="1278" spans="1:39" x14ac:dyDescent="0.2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</row>
    <row r="1279" spans="1:39" x14ac:dyDescent="0.2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</row>
    <row r="1280" spans="1:39" x14ac:dyDescent="0.2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</row>
    <row r="1281" spans="1:39" x14ac:dyDescent="0.2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</row>
    <row r="1282" spans="1:39" x14ac:dyDescent="0.2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</row>
    <row r="1283" spans="1:39" x14ac:dyDescent="0.2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</row>
    <row r="1284" spans="1:39" x14ac:dyDescent="0.2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</row>
    <row r="1285" spans="1:39" x14ac:dyDescent="0.2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</row>
    <row r="1286" spans="1:39" x14ac:dyDescent="0.2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</row>
    <row r="1287" spans="1:39" x14ac:dyDescent="0.2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</row>
    <row r="1288" spans="1:39" x14ac:dyDescent="0.2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</row>
    <row r="1289" spans="1:39" x14ac:dyDescent="0.2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</row>
    <row r="1290" spans="1:39" x14ac:dyDescent="0.2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</row>
    <row r="1291" spans="1:39" x14ac:dyDescent="0.2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</row>
    <row r="1292" spans="1:39" x14ac:dyDescent="0.2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</row>
    <row r="1293" spans="1:39" x14ac:dyDescent="0.2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</row>
    <row r="1294" spans="1:39" x14ac:dyDescent="0.2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</row>
    <row r="1295" spans="1:39" x14ac:dyDescent="0.2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</row>
    <row r="1296" spans="1:39" x14ac:dyDescent="0.2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</row>
    <row r="1297" spans="1:39" x14ac:dyDescent="0.2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</row>
    <row r="1298" spans="1:39" x14ac:dyDescent="0.2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</row>
    <row r="1299" spans="1:39" x14ac:dyDescent="0.2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</row>
    <row r="1300" spans="1:39" x14ac:dyDescent="0.2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</row>
    <row r="1301" spans="1:39" x14ac:dyDescent="0.2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</row>
    <row r="1302" spans="1:39" x14ac:dyDescent="0.2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</row>
    <row r="1303" spans="1:39" x14ac:dyDescent="0.2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</row>
    <row r="1304" spans="1:39" x14ac:dyDescent="0.2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</row>
    <row r="1305" spans="1:39" x14ac:dyDescent="0.2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</row>
    <row r="1306" spans="1:39" x14ac:dyDescent="0.2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</row>
    <row r="1307" spans="1:39" x14ac:dyDescent="0.2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</row>
    <row r="1308" spans="1:39" x14ac:dyDescent="0.2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</row>
    <row r="1309" spans="1:39" x14ac:dyDescent="0.2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</row>
    <row r="1310" spans="1:39" x14ac:dyDescent="0.2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</row>
    <row r="1311" spans="1:39" x14ac:dyDescent="0.2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</row>
    <row r="1312" spans="1:39" x14ac:dyDescent="0.2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</row>
    <row r="1313" spans="1:39" x14ac:dyDescent="0.2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</row>
    <row r="1314" spans="1:39" x14ac:dyDescent="0.2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</row>
    <row r="1315" spans="1:39" x14ac:dyDescent="0.2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</row>
    <row r="1316" spans="1:39" x14ac:dyDescent="0.2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</row>
    <row r="1317" spans="1:39" x14ac:dyDescent="0.2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</row>
    <row r="1318" spans="1:39" x14ac:dyDescent="0.2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</row>
    <row r="1319" spans="1:39" x14ac:dyDescent="0.2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</row>
    <row r="1320" spans="1:39" x14ac:dyDescent="0.2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</row>
    <row r="1321" spans="1:39" x14ac:dyDescent="0.2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</row>
    <row r="1322" spans="1:39" x14ac:dyDescent="0.2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</row>
    <row r="1323" spans="1:39" x14ac:dyDescent="0.2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</row>
    <row r="1324" spans="1:39" x14ac:dyDescent="0.2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</row>
    <row r="1325" spans="1:39" x14ac:dyDescent="0.2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</row>
    <row r="1326" spans="1:39" x14ac:dyDescent="0.2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</row>
    <row r="1327" spans="1:39" x14ac:dyDescent="0.2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</row>
    <row r="1328" spans="1:39" x14ac:dyDescent="0.2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</row>
    <row r="1329" spans="1:39" x14ac:dyDescent="0.2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</row>
    <row r="1330" spans="1:39" x14ac:dyDescent="0.2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</row>
    <row r="1331" spans="1:39" x14ac:dyDescent="0.2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</row>
    <row r="1332" spans="1:39" x14ac:dyDescent="0.2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</row>
    <row r="1333" spans="1:39" x14ac:dyDescent="0.2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</row>
    <row r="1334" spans="1:39" x14ac:dyDescent="0.2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</row>
    <row r="1335" spans="1:39" x14ac:dyDescent="0.2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</row>
    <row r="1336" spans="1:39" x14ac:dyDescent="0.2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</row>
    <row r="1337" spans="1:39" x14ac:dyDescent="0.2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</row>
    <row r="1338" spans="1:39" x14ac:dyDescent="0.2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</row>
    <row r="1339" spans="1:39" x14ac:dyDescent="0.2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</row>
    <row r="1340" spans="1:39" x14ac:dyDescent="0.2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</row>
    <row r="1341" spans="1:39" x14ac:dyDescent="0.2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</row>
    <row r="1342" spans="1:39" x14ac:dyDescent="0.2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</row>
    <row r="1343" spans="1:39" x14ac:dyDescent="0.2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</row>
    <row r="1344" spans="1:39" x14ac:dyDescent="0.2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</row>
    <row r="1345" spans="1:39" x14ac:dyDescent="0.2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</row>
    <row r="1346" spans="1:39" x14ac:dyDescent="0.2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</row>
    <row r="1347" spans="1:39" x14ac:dyDescent="0.2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</row>
    <row r="1348" spans="1:39" x14ac:dyDescent="0.2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</row>
    <row r="1349" spans="1:39" x14ac:dyDescent="0.2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</row>
    <row r="1350" spans="1:39" x14ac:dyDescent="0.2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</row>
    <row r="1351" spans="1:39" x14ac:dyDescent="0.2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</row>
    <row r="1352" spans="1:39" x14ac:dyDescent="0.2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</row>
    <row r="1353" spans="1:39" x14ac:dyDescent="0.2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</row>
    <row r="1354" spans="1:39" x14ac:dyDescent="0.2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</row>
    <row r="1355" spans="1:39" x14ac:dyDescent="0.2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</row>
    <row r="1356" spans="1:39" x14ac:dyDescent="0.2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</row>
    <row r="1357" spans="1:39" x14ac:dyDescent="0.2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</row>
    <row r="1358" spans="1:39" x14ac:dyDescent="0.2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</row>
    <row r="1359" spans="1:39" x14ac:dyDescent="0.2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</row>
    <row r="1360" spans="1:39" x14ac:dyDescent="0.2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</row>
    <row r="1361" spans="1:39" x14ac:dyDescent="0.2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</row>
    <row r="1362" spans="1:39" x14ac:dyDescent="0.2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</row>
    <row r="1363" spans="1:39" x14ac:dyDescent="0.2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</row>
    <row r="1364" spans="1:39" x14ac:dyDescent="0.2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</row>
    <row r="1365" spans="1:39" x14ac:dyDescent="0.2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</row>
    <row r="1366" spans="1:39" x14ac:dyDescent="0.2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</row>
    <row r="1367" spans="1:39" x14ac:dyDescent="0.2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</row>
    <row r="1368" spans="1:39" x14ac:dyDescent="0.2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</row>
    <row r="1369" spans="1:39" x14ac:dyDescent="0.2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</row>
    <row r="1370" spans="1:39" x14ac:dyDescent="0.2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</row>
    <row r="1371" spans="1:39" x14ac:dyDescent="0.2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</row>
    <row r="1372" spans="1:39" x14ac:dyDescent="0.2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</row>
    <row r="1373" spans="1:39" x14ac:dyDescent="0.2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</row>
    <row r="1374" spans="1:39" x14ac:dyDescent="0.2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</row>
    <row r="1375" spans="1:39" x14ac:dyDescent="0.2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</row>
    <row r="1376" spans="1:39" x14ac:dyDescent="0.2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</row>
    <row r="1377" spans="1:39" x14ac:dyDescent="0.2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</row>
    <row r="1378" spans="1:39" x14ac:dyDescent="0.2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</row>
    <row r="1379" spans="1:39" x14ac:dyDescent="0.2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</row>
    <row r="1380" spans="1:39" x14ac:dyDescent="0.2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</row>
    <row r="1381" spans="1:39" x14ac:dyDescent="0.2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</row>
    <row r="1382" spans="1:39" x14ac:dyDescent="0.2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</row>
    <row r="1383" spans="1:39" x14ac:dyDescent="0.2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</row>
    <row r="1384" spans="1:39" x14ac:dyDescent="0.2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</row>
    <row r="1385" spans="1:39" x14ac:dyDescent="0.2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</row>
    <row r="1386" spans="1:39" x14ac:dyDescent="0.2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</row>
    <row r="1387" spans="1:39" x14ac:dyDescent="0.2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</row>
    <row r="1388" spans="1:39" x14ac:dyDescent="0.2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</row>
    <row r="1389" spans="1:39" x14ac:dyDescent="0.2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</row>
    <row r="1390" spans="1:39" x14ac:dyDescent="0.2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</row>
    <row r="1391" spans="1:39" x14ac:dyDescent="0.2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</row>
    <row r="1392" spans="1:39" x14ac:dyDescent="0.2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</row>
    <row r="1393" spans="1:39" x14ac:dyDescent="0.2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</row>
    <row r="1394" spans="1:39" x14ac:dyDescent="0.2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</row>
    <row r="1395" spans="1:39" x14ac:dyDescent="0.2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</row>
    <row r="1396" spans="1:39" x14ac:dyDescent="0.2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</row>
    <row r="1397" spans="1:39" x14ac:dyDescent="0.2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</row>
    <row r="1398" spans="1:39" x14ac:dyDescent="0.2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</row>
    <row r="1399" spans="1:39" x14ac:dyDescent="0.2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</row>
    <row r="1400" spans="1:39" x14ac:dyDescent="0.2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</row>
    <row r="1401" spans="1:39" x14ac:dyDescent="0.2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</row>
    <row r="1402" spans="1:39" x14ac:dyDescent="0.2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</row>
    <row r="1403" spans="1:39" x14ac:dyDescent="0.2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</row>
    <row r="1404" spans="1:39" x14ac:dyDescent="0.2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</row>
    <row r="1405" spans="1:39" x14ac:dyDescent="0.2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</row>
    <row r="1406" spans="1:39" x14ac:dyDescent="0.2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</row>
    <row r="1407" spans="1:39" x14ac:dyDescent="0.2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</row>
    <row r="1408" spans="1:39" x14ac:dyDescent="0.2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</row>
    <row r="1409" spans="1:39" x14ac:dyDescent="0.2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</row>
    <row r="1410" spans="1:39" x14ac:dyDescent="0.2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</row>
    <row r="1411" spans="1:39" x14ac:dyDescent="0.2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</row>
    <row r="1412" spans="1:39" x14ac:dyDescent="0.2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</row>
    <row r="1413" spans="1:39" x14ac:dyDescent="0.2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</row>
    <row r="1414" spans="1:39" x14ac:dyDescent="0.2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</row>
    <row r="1415" spans="1:39" x14ac:dyDescent="0.2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</row>
    <row r="1416" spans="1:39" x14ac:dyDescent="0.2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</row>
    <row r="1417" spans="1:39" x14ac:dyDescent="0.2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</row>
    <row r="1418" spans="1:39" x14ac:dyDescent="0.2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</row>
    <row r="1419" spans="1:39" x14ac:dyDescent="0.2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</row>
    <row r="1420" spans="1:39" x14ac:dyDescent="0.2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</row>
    <row r="1421" spans="1:39" x14ac:dyDescent="0.2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</row>
    <row r="1422" spans="1:39" x14ac:dyDescent="0.2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</row>
    <row r="1423" spans="1:39" x14ac:dyDescent="0.2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</row>
    <row r="1424" spans="1:39" x14ac:dyDescent="0.2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</row>
    <row r="1425" spans="1:39" x14ac:dyDescent="0.2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</row>
    <row r="1426" spans="1:39" x14ac:dyDescent="0.2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</row>
    <row r="1427" spans="1:39" x14ac:dyDescent="0.2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</row>
    <row r="1428" spans="1:39" x14ac:dyDescent="0.2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</row>
    <row r="1429" spans="1:39" x14ac:dyDescent="0.2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</row>
    <row r="1430" spans="1:39" x14ac:dyDescent="0.2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</row>
    <row r="1431" spans="1:39" x14ac:dyDescent="0.2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</row>
    <row r="1432" spans="1:39" x14ac:dyDescent="0.2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</row>
    <row r="1433" spans="1:39" x14ac:dyDescent="0.2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</row>
    <row r="1434" spans="1:39" x14ac:dyDescent="0.2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</row>
    <row r="1435" spans="1:39" x14ac:dyDescent="0.2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</row>
    <row r="1436" spans="1:39" x14ac:dyDescent="0.2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</row>
    <row r="1437" spans="1:39" x14ac:dyDescent="0.2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</row>
    <row r="1438" spans="1:39" x14ac:dyDescent="0.2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</row>
    <row r="1439" spans="1:39" x14ac:dyDescent="0.2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</row>
    <row r="1440" spans="1:39" x14ac:dyDescent="0.2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</row>
    <row r="1441" spans="1:39" x14ac:dyDescent="0.2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</row>
    <row r="1442" spans="1:39" x14ac:dyDescent="0.2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</row>
    <row r="1443" spans="1:39" x14ac:dyDescent="0.2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</row>
    <row r="1444" spans="1:39" x14ac:dyDescent="0.2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</row>
    <row r="1445" spans="1:39" x14ac:dyDescent="0.2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</row>
    <row r="1446" spans="1:39" x14ac:dyDescent="0.2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</row>
    <row r="1447" spans="1:39" x14ac:dyDescent="0.2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</row>
    <row r="1448" spans="1:39" x14ac:dyDescent="0.2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</row>
    <row r="1449" spans="1:39" x14ac:dyDescent="0.2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</row>
    <row r="1450" spans="1:39" x14ac:dyDescent="0.2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</row>
    <row r="1451" spans="1:39" x14ac:dyDescent="0.2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</row>
    <row r="1452" spans="1:39" x14ac:dyDescent="0.2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</row>
    <row r="1453" spans="1:39" x14ac:dyDescent="0.2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</row>
    <row r="1454" spans="1:39" x14ac:dyDescent="0.2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</row>
    <row r="1455" spans="1:39" x14ac:dyDescent="0.2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</row>
    <row r="1456" spans="1:39" x14ac:dyDescent="0.2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</row>
    <row r="1457" spans="1:39" x14ac:dyDescent="0.2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</row>
    <row r="1458" spans="1:39" x14ac:dyDescent="0.2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</row>
    <row r="1459" spans="1:39" x14ac:dyDescent="0.2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</row>
    <row r="1460" spans="1:39" x14ac:dyDescent="0.2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</row>
    <row r="1461" spans="1:39" x14ac:dyDescent="0.2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</row>
    <row r="1462" spans="1:39" x14ac:dyDescent="0.2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</row>
    <row r="1463" spans="1:39" x14ac:dyDescent="0.2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</row>
    <row r="1464" spans="1:39" x14ac:dyDescent="0.2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</row>
    <row r="1465" spans="1:39" x14ac:dyDescent="0.2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</row>
    <row r="1466" spans="1:39" x14ac:dyDescent="0.2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</row>
    <row r="1467" spans="1:39" x14ac:dyDescent="0.2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</row>
    <row r="1468" spans="1:39" x14ac:dyDescent="0.2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</row>
    <row r="1469" spans="1:39" x14ac:dyDescent="0.2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</row>
    <row r="1470" spans="1:39" x14ac:dyDescent="0.2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</row>
    <row r="1471" spans="1:39" x14ac:dyDescent="0.2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</row>
    <row r="1472" spans="1:39" x14ac:dyDescent="0.2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</row>
    <row r="1473" spans="1:39" x14ac:dyDescent="0.2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</row>
    <row r="1474" spans="1:39" x14ac:dyDescent="0.2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</row>
    <row r="1475" spans="1:39" x14ac:dyDescent="0.2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</row>
    <row r="1476" spans="1:39" x14ac:dyDescent="0.2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</row>
    <row r="1477" spans="1:39" x14ac:dyDescent="0.2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</row>
    <row r="1478" spans="1:39" x14ac:dyDescent="0.2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</row>
    <row r="1479" spans="1:39" x14ac:dyDescent="0.2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</row>
    <row r="1480" spans="1:39" x14ac:dyDescent="0.2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</row>
    <row r="1481" spans="1:39" x14ac:dyDescent="0.2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</row>
    <row r="1482" spans="1:39" x14ac:dyDescent="0.2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</row>
    <row r="1483" spans="1:39" x14ac:dyDescent="0.2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</row>
    <row r="1484" spans="1:39" x14ac:dyDescent="0.2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</row>
    <row r="1485" spans="1:39" x14ac:dyDescent="0.2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</row>
    <row r="1486" spans="1:39" x14ac:dyDescent="0.2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</row>
    <row r="1487" spans="1:39" x14ac:dyDescent="0.2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</row>
    <row r="1488" spans="1:39" x14ac:dyDescent="0.2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</row>
    <row r="1489" spans="1:39" x14ac:dyDescent="0.2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</row>
    <row r="1490" spans="1:39" x14ac:dyDescent="0.2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</row>
    <row r="1491" spans="1:39" x14ac:dyDescent="0.2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</row>
    <row r="1492" spans="1:39" x14ac:dyDescent="0.2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</row>
    <row r="1493" spans="1:39" x14ac:dyDescent="0.2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</row>
    <row r="1494" spans="1:39" x14ac:dyDescent="0.2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</row>
    <row r="1495" spans="1:39" x14ac:dyDescent="0.2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</row>
    <row r="1496" spans="1:39" x14ac:dyDescent="0.2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</row>
    <row r="1497" spans="1:39" x14ac:dyDescent="0.2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</row>
    <row r="1498" spans="1:39" x14ac:dyDescent="0.2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</row>
    <row r="1499" spans="1:39" x14ac:dyDescent="0.2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</row>
    <row r="1500" spans="1:39" x14ac:dyDescent="0.2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</row>
    <row r="1501" spans="1:39" x14ac:dyDescent="0.2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</row>
    <row r="1502" spans="1:39" x14ac:dyDescent="0.2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</row>
    <row r="1503" spans="1:39" x14ac:dyDescent="0.2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</row>
    <row r="1504" spans="1:39" x14ac:dyDescent="0.2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</row>
    <row r="1505" spans="1:39" x14ac:dyDescent="0.2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</row>
    <row r="1506" spans="1:39" x14ac:dyDescent="0.2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</row>
    <row r="1507" spans="1:39" x14ac:dyDescent="0.2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</row>
    <row r="1508" spans="1:39" x14ac:dyDescent="0.2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</row>
    <row r="1509" spans="1:39" x14ac:dyDescent="0.2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</row>
    <row r="1510" spans="1:39" x14ac:dyDescent="0.2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</row>
    <row r="1511" spans="1:39" x14ac:dyDescent="0.2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</row>
    <row r="1512" spans="1:39" x14ac:dyDescent="0.2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</row>
    <row r="1513" spans="1:39" x14ac:dyDescent="0.2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</row>
    <row r="1514" spans="1:39" x14ac:dyDescent="0.2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</row>
    <row r="1515" spans="1:39" x14ac:dyDescent="0.2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</row>
    <row r="1516" spans="1:39" x14ac:dyDescent="0.2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</row>
    <row r="1517" spans="1:39" x14ac:dyDescent="0.2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</row>
    <row r="1518" spans="1:39" x14ac:dyDescent="0.2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</row>
    <row r="1519" spans="1:39" x14ac:dyDescent="0.2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</row>
    <row r="1520" spans="1:39" x14ac:dyDescent="0.2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</row>
    <row r="1521" spans="1:39" x14ac:dyDescent="0.2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</row>
    <row r="1522" spans="1:39" x14ac:dyDescent="0.2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</row>
    <row r="1523" spans="1:39" x14ac:dyDescent="0.2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</row>
    <row r="1524" spans="1:39" x14ac:dyDescent="0.2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</row>
    <row r="1525" spans="1:39" x14ac:dyDescent="0.2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</row>
    <row r="1526" spans="1:39" x14ac:dyDescent="0.2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</row>
    <row r="1527" spans="1:39" x14ac:dyDescent="0.2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</row>
    <row r="1528" spans="1:39" x14ac:dyDescent="0.2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</row>
    <row r="1529" spans="1:39" x14ac:dyDescent="0.2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</row>
    <row r="1530" spans="1:39" x14ac:dyDescent="0.2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</row>
    <row r="1531" spans="1:39" x14ac:dyDescent="0.2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</row>
    <row r="1532" spans="1:39" x14ac:dyDescent="0.2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</row>
    <row r="1533" spans="1:39" x14ac:dyDescent="0.2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</row>
    <row r="1534" spans="1:39" x14ac:dyDescent="0.2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</row>
    <row r="1535" spans="1:39" x14ac:dyDescent="0.2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</row>
    <row r="1536" spans="1:39" x14ac:dyDescent="0.2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</row>
    <row r="1537" spans="1:39" x14ac:dyDescent="0.2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</row>
    <row r="1538" spans="1:39" x14ac:dyDescent="0.2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</row>
    <row r="1539" spans="1:39" x14ac:dyDescent="0.2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</row>
    <row r="1540" spans="1:39" x14ac:dyDescent="0.2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</row>
    <row r="1541" spans="1:39" x14ac:dyDescent="0.2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</row>
    <row r="1542" spans="1:39" x14ac:dyDescent="0.2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</row>
    <row r="1543" spans="1:39" x14ac:dyDescent="0.2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</row>
    <row r="1544" spans="1:39" x14ac:dyDescent="0.2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</row>
    <row r="1545" spans="1:39" x14ac:dyDescent="0.2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</row>
    <row r="1546" spans="1:39" x14ac:dyDescent="0.2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</row>
    <row r="1547" spans="1:39" x14ac:dyDescent="0.2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</row>
    <row r="1548" spans="1:39" x14ac:dyDescent="0.2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</row>
    <row r="1549" spans="1:39" x14ac:dyDescent="0.2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</row>
    <row r="1550" spans="1:39" x14ac:dyDescent="0.2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</row>
    <row r="1551" spans="1:39" x14ac:dyDescent="0.2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</row>
    <row r="1552" spans="1:39" x14ac:dyDescent="0.2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</row>
    <row r="1553" spans="1:39" x14ac:dyDescent="0.2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</row>
    <row r="1554" spans="1:39" x14ac:dyDescent="0.2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</row>
    <row r="1555" spans="1:39" x14ac:dyDescent="0.2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</row>
    <row r="1556" spans="1:39" x14ac:dyDescent="0.2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</row>
    <row r="1557" spans="1:39" x14ac:dyDescent="0.2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</row>
    <row r="1558" spans="1:39" x14ac:dyDescent="0.2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</row>
    <row r="1559" spans="1:39" x14ac:dyDescent="0.2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</row>
    <row r="1560" spans="1:39" x14ac:dyDescent="0.2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</row>
    <row r="1561" spans="1:39" x14ac:dyDescent="0.2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</row>
    <row r="1562" spans="1:39" x14ac:dyDescent="0.2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</row>
    <row r="1563" spans="1:39" x14ac:dyDescent="0.2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</row>
    <row r="1564" spans="1:39" x14ac:dyDescent="0.2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</row>
    <row r="1565" spans="1:39" x14ac:dyDescent="0.2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</row>
    <row r="1566" spans="1:39" x14ac:dyDescent="0.2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</row>
    <row r="1567" spans="1:39" x14ac:dyDescent="0.2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</row>
    <row r="1568" spans="1:39" x14ac:dyDescent="0.2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</row>
    <row r="1569" spans="1:39" x14ac:dyDescent="0.2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</row>
    <row r="1570" spans="1:39" x14ac:dyDescent="0.2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</row>
    <row r="1571" spans="1:39" x14ac:dyDescent="0.2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</row>
    <row r="1572" spans="1:39" x14ac:dyDescent="0.2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</row>
    <row r="1573" spans="1:39" x14ac:dyDescent="0.2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</row>
    <row r="1574" spans="1:39" x14ac:dyDescent="0.2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</row>
    <row r="1575" spans="1:39" x14ac:dyDescent="0.2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</row>
    <row r="1576" spans="1:39" x14ac:dyDescent="0.2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</row>
    <row r="1577" spans="1:39" x14ac:dyDescent="0.2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</row>
    <row r="1578" spans="1:39" x14ac:dyDescent="0.2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</row>
    <row r="1579" spans="1:39" x14ac:dyDescent="0.2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</row>
    <row r="1580" spans="1:39" x14ac:dyDescent="0.2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</row>
    <row r="1581" spans="1:39" x14ac:dyDescent="0.2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</row>
    <row r="1582" spans="1:39" x14ac:dyDescent="0.2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</row>
    <row r="1583" spans="1:39" x14ac:dyDescent="0.2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</row>
    <row r="1584" spans="1:39" x14ac:dyDescent="0.2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</row>
    <row r="1585" spans="1:39" x14ac:dyDescent="0.2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</row>
    <row r="1586" spans="1:39" x14ac:dyDescent="0.2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</row>
    <row r="1587" spans="1:39" x14ac:dyDescent="0.2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</row>
    <row r="1588" spans="1:39" x14ac:dyDescent="0.2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</row>
    <row r="1589" spans="1:39" x14ac:dyDescent="0.2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</row>
    <row r="1590" spans="1:39" x14ac:dyDescent="0.2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</row>
    <row r="1591" spans="1:39" x14ac:dyDescent="0.2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</row>
    <row r="1592" spans="1:39" x14ac:dyDescent="0.2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</row>
    <row r="1593" spans="1:39" x14ac:dyDescent="0.2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</row>
    <row r="1594" spans="1:39" x14ac:dyDescent="0.2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</row>
    <row r="1595" spans="1:39" x14ac:dyDescent="0.2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</row>
    <row r="1596" spans="1:39" x14ac:dyDescent="0.2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</row>
    <row r="1597" spans="1:39" x14ac:dyDescent="0.2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</row>
    <row r="1598" spans="1:39" x14ac:dyDescent="0.2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</row>
    <row r="1599" spans="1:39" x14ac:dyDescent="0.2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</row>
    <row r="1600" spans="1:39" x14ac:dyDescent="0.2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</row>
    <row r="1601" spans="1:39" x14ac:dyDescent="0.2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</row>
    <row r="1602" spans="1:39" x14ac:dyDescent="0.2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</row>
    <row r="1603" spans="1:39" x14ac:dyDescent="0.2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</row>
    <row r="1604" spans="1:39" x14ac:dyDescent="0.2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</row>
    <row r="1605" spans="1:39" x14ac:dyDescent="0.2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</row>
    <row r="1606" spans="1:39" x14ac:dyDescent="0.2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</row>
    <row r="1607" spans="1:39" x14ac:dyDescent="0.2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</row>
    <row r="1608" spans="1:39" x14ac:dyDescent="0.2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</row>
    <row r="1609" spans="1:39" x14ac:dyDescent="0.2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</row>
    <row r="1610" spans="1:39" x14ac:dyDescent="0.2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</row>
    <row r="1611" spans="1:39" x14ac:dyDescent="0.2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</row>
    <row r="1612" spans="1:39" x14ac:dyDescent="0.2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</row>
    <row r="1613" spans="1:39" x14ac:dyDescent="0.2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</row>
    <row r="1614" spans="1:39" x14ac:dyDescent="0.2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</row>
    <row r="1615" spans="1:39" x14ac:dyDescent="0.2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</row>
    <row r="1616" spans="1:39" x14ac:dyDescent="0.2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</row>
    <row r="1617" spans="1:39" x14ac:dyDescent="0.2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</row>
    <row r="1618" spans="1:39" x14ac:dyDescent="0.2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</row>
    <row r="1619" spans="1:39" x14ac:dyDescent="0.2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</row>
    <row r="1620" spans="1:39" x14ac:dyDescent="0.2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</row>
    <row r="1621" spans="1:39" x14ac:dyDescent="0.2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</row>
    <row r="1622" spans="1:39" x14ac:dyDescent="0.2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</row>
    <row r="1623" spans="1:39" x14ac:dyDescent="0.2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</row>
    <row r="1624" spans="1:39" x14ac:dyDescent="0.2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</row>
    <row r="1625" spans="1:39" x14ac:dyDescent="0.2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</row>
    <row r="1626" spans="1:39" x14ac:dyDescent="0.2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</row>
    <row r="1627" spans="1:39" x14ac:dyDescent="0.2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</row>
    <row r="1628" spans="1:39" x14ac:dyDescent="0.2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</row>
    <row r="1629" spans="1:39" x14ac:dyDescent="0.2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</row>
    <row r="1630" spans="1:39" x14ac:dyDescent="0.2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</row>
    <row r="1631" spans="1:39" x14ac:dyDescent="0.2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</row>
    <row r="1632" spans="1:39" x14ac:dyDescent="0.2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</row>
    <row r="1633" spans="1:39" x14ac:dyDescent="0.2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</row>
    <row r="1634" spans="1:39" x14ac:dyDescent="0.2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</row>
    <row r="1635" spans="1:39" x14ac:dyDescent="0.2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</row>
    <row r="1636" spans="1:39" x14ac:dyDescent="0.2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</row>
    <row r="1637" spans="1:39" x14ac:dyDescent="0.2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</row>
    <row r="1638" spans="1:39" x14ac:dyDescent="0.2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</row>
    <row r="1639" spans="1:39" x14ac:dyDescent="0.2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</row>
    <row r="1640" spans="1:39" x14ac:dyDescent="0.2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</row>
    <row r="1641" spans="1:39" x14ac:dyDescent="0.2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</row>
    <row r="1642" spans="1:39" x14ac:dyDescent="0.2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</row>
    <row r="1643" spans="1:39" x14ac:dyDescent="0.2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</row>
    <row r="1644" spans="1:39" x14ac:dyDescent="0.2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</row>
    <row r="1645" spans="1:39" x14ac:dyDescent="0.2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</row>
    <row r="1646" spans="1:39" x14ac:dyDescent="0.2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</row>
    <row r="1647" spans="1:39" x14ac:dyDescent="0.2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</row>
    <row r="1648" spans="1:39" x14ac:dyDescent="0.2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</row>
    <row r="1649" spans="1:39" x14ac:dyDescent="0.2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</row>
    <row r="1650" spans="1:39" x14ac:dyDescent="0.2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</row>
    <row r="1651" spans="1:39" x14ac:dyDescent="0.2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</row>
    <row r="1652" spans="1:39" x14ac:dyDescent="0.2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</row>
    <row r="1653" spans="1:39" x14ac:dyDescent="0.2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</row>
    <row r="1654" spans="1:39" x14ac:dyDescent="0.2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</row>
    <row r="1655" spans="1:39" x14ac:dyDescent="0.2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</row>
    <row r="1656" spans="1:39" x14ac:dyDescent="0.2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</row>
    <row r="1657" spans="1:39" x14ac:dyDescent="0.2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</row>
    <row r="1658" spans="1:39" x14ac:dyDescent="0.2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</row>
    <row r="1659" spans="1:39" x14ac:dyDescent="0.2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</row>
    <row r="1660" spans="1:39" x14ac:dyDescent="0.2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</row>
    <row r="1661" spans="1:39" x14ac:dyDescent="0.2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</row>
    <row r="1662" spans="1:39" x14ac:dyDescent="0.2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</row>
    <row r="1663" spans="1:39" x14ac:dyDescent="0.2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</row>
    <row r="1664" spans="1:39" x14ac:dyDescent="0.2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</row>
    <row r="1665" spans="1:39" x14ac:dyDescent="0.2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</row>
    <row r="1666" spans="1:39" x14ac:dyDescent="0.2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</row>
    <row r="1667" spans="1:39" x14ac:dyDescent="0.2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</row>
    <row r="1668" spans="1:39" x14ac:dyDescent="0.2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</row>
    <row r="1669" spans="1:39" x14ac:dyDescent="0.2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</row>
    <row r="1670" spans="1:39" x14ac:dyDescent="0.2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</row>
    <row r="1671" spans="1:39" x14ac:dyDescent="0.2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</row>
    <row r="1672" spans="1:39" x14ac:dyDescent="0.2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</row>
    <row r="1673" spans="1:39" x14ac:dyDescent="0.2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</row>
    <row r="1674" spans="1:39" x14ac:dyDescent="0.2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</row>
    <row r="1675" spans="1:39" x14ac:dyDescent="0.2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</row>
    <row r="1676" spans="1:39" x14ac:dyDescent="0.2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</row>
    <row r="1677" spans="1:39" x14ac:dyDescent="0.2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</row>
    <row r="1678" spans="1:39" x14ac:dyDescent="0.2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</row>
    <row r="1679" spans="1:39" x14ac:dyDescent="0.2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</row>
    <row r="1680" spans="1:39" x14ac:dyDescent="0.2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</row>
    <row r="1681" spans="1:39" x14ac:dyDescent="0.2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</row>
    <row r="1682" spans="1:39" x14ac:dyDescent="0.2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</row>
    <row r="1683" spans="1:39" x14ac:dyDescent="0.2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</row>
    <row r="1684" spans="1:39" x14ac:dyDescent="0.2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</row>
    <row r="1685" spans="1:39" x14ac:dyDescent="0.2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</row>
    <row r="1686" spans="1:39" x14ac:dyDescent="0.2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</row>
    <row r="1687" spans="1:39" x14ac:dyDescent="0.2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</row>
    <row r="1688" spans="1:39" x14ac:dyDescent="0.2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</row>
    <row r="1689" spans="1:39" x14ac:dyDescent="0.2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</row>
    <row r="1690" spans="1:39" x14ac:dyDescent="0.2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</row>
    <row r="1691" spans="1:39" x14ac:dyDescent="0.2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</row>
    <row r="1692" spans="1:39" x14ac:dyDescent="0.2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</row>
    <row r="1693" spans="1:39" x14ac:dyDescent="0.2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</row>
    <row r="1694" spans="1:39" x14ac:dyDescent="0.2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</row>
    <row r="1695" spans="1:39" x14ac:dyDescent="0.2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</row>
    <row r="1696" spans="1:39" x14ac:dyDescent="0.2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</row>
    <row r="1697" spans="1:39" x14ac:dyDescent="0.2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</row>
    <row r="1698" spans="1:39" x14ac:dyDescent="0.2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</row>
    <row r="1699" spans="1:39" x14ac:dyDescent="0.2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</row>
    <row r="1700" spans="1:39" x14ac:dyDescent="0.2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</row>
    <row r="1701" spans="1:39" x14ac:dyDescent="0.2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</row>
    <row r="1702" spans="1:39" x14ac:dyDescent="0.2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</row>
    <row r="1703" spans="1:39" x14ac:dyDescent="0.2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</row>
    <row r="1704" spans="1:39" x14ac:dyDescent="0.2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</row>
    <row r="1705" spans="1:39" x14ac:dyDescent="0.2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</row>
    <row r="1706" spans="1:39" x14ac:dyDescent="0.2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</row>
    <row r="1707" spans="1:39" x14ac:dyDescent="0.2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</row>
    <row r="1708" spans="1:39" x14ac:dyDescent="0.2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</row>
    <row r="1709" spans="1:39" x14ac:dyDescent="0.2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</row>
    <row r="1710" spans="1:39" x14ac:dyDescent="0.2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</row>
    <row r="1711" spans="1:39" x14ac:dyDescent="0.2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</row>
    <row r="1712" spans="1:39" x14ac:dyDescent="0.2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</row>
    <row r="1713" spans="1:39" x14ac:dyDescent="0.2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</row>
    <row r="1714" spans="1:39" x14ac:dyDescent="0.2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</row>
    <row r="1715" spans="1:39" x14ac:dyDescent="0.2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</row>
    <row r="1716" spans="1:39" x14ac:dyDescent="0.2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</row>
    <row r="1717" spans="1:39" x14ac:dyDescent="0.2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</row>
    <row r="1718" spans="1:39" x14ac:dyDescent="0.2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</row>
    <row r="1719" spans="1:39" x14ac:dyDescent="0.2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</row>
    <row r="1720" spans="1:39" x14ac:dyDescent="0.2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</row>
    <row r="1721" spans="1:39" x14ac:dyDescent="0.2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</row>
    <row r="1722" spans="1:39" x14ac:dyDescent="0.2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</row>
    <row r="1723" spans="1:39" x14ac:dyDescent="0.2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</row>
    <row r="1724" spans="1:39" x14ac:dyDescent="0.2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</row>
    <row r="1725" spans="1:39" x14ac:dyDescent="0.2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</row>
    <row r="1728" spans="1:39" x14ac:dyDescent="0.2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</row>
    <row r="1729" spans="1:40" x14ac:dyDescent="0.2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</row>
    <row r="1730" spans="1:40" x14ac:dyDescent="0.2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</row>
    <row r="1731" spans="1:40" x14ac:dyDescent="0.2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</row>
    <row r="1732" spans="1:40" x14ac:dyDescent="0.2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</row>
    <row r="1734" spans="1:40" x14ac:dyDescent="0.2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</row>
    <row r="1736" spans="1:40" x14ac:dyDescent="0.2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</row>
    <row r="1738" spans="1:40" x14ac:dyDescent="0.2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</row>
    <row r="1743" spans="1:40" s="62" customFormat="1" x14ac:dyDescent="0.2">
      <c r="A1743" s="70"/>
      <c r="B1743" s="70"/>
      <c r="C1743" s="12"/>
      <c r="D1743" s="13"/>
      <c r="E1743" s="13"/>
      <c r="F1743" s="14"/>
      <c r="G1743" s="14"/>
      <c r="H1743" s="14"/>
      <c r="I1743" s="71"/>
      <c r="J1743" s="467"/>
      <c r="L1743" s="71"/>
      <c r="M1743" s="14"/>
      <c r="N1743" s="71"/>
      <c r="O1743" s="71"/>
      <c r="P1743" s="71"/>
      <c r="Q1743" s="14"/>
      <c r="R1743" s="14"/>
      <c r="S1743" s="14"/>
      <c r="T1743" s="14"/>
      <c r="U1743" s="14"/>
      <c r="V1743" s="14"/>
      <c r="W1743" s="14"/>
      <c r="X1743" s="71"/>
      <c r="Y1743" s="71"/>
      <c r="Z1743" s="71"/>
      <c r="AA1743" s="14"/>
      <c r="AB1743" s="14"/>
      <c r="AC1743" s="14"/>
      <c r="AD1743" s="14"/>
      <c r="AE1743" s="14"/>
      <c r="AF1743" s="72"/>
      <c r="AG1743" s="14"/>
      <c r="AH1743" s="14"/>
      <c r="AI1743" s="14"/>
      <c r="AJ1743" s="14"/>
      <c r="AK1743" s="14"/>
      <c r="AL1743" s="14"/>
      <c r="AM1743" s="14"/>
      <c r="AN1743" s="11"/>
    </row>
  </sheetData>
  <mergeCells count="29"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N1"/>
    <mergeCell ref="AD1:AD2"/>
    <mergeCell ref="Q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E1:AE2"/>
    <mergeCell ref="AF1:AF2"/>
    <mergeCell ref="AH1:AI1"/>
    <mergeCell ref="AJ1:AL1"/>
    <mergeCell ref="AM1:AM2"/>
  </mergeCells>
  <printOptions horizontalCentered="1" gridLines="1"/>
  <pageMargins left="0" right="0" top="0.86614173228346458" bottom="0.47244094488188981" header="0.51181102362204722" footer="0.23622047244094491"/>
  <pageSetup paperSize="9" scale="44" fitToHeight="0" orientation="landscape" horizontalDpi="4294967293" r:id="rId1"/>
  <headerFooter alignWithMargins="0">
    <oddHeader>&amp;L&amp;"-,Tučné"&amp;18Výpočet rozpočtu 2018 v Kč&amp;R&amp;"Times New Roman,Kurzíva"&amp;16&amp;UPříloha č. 2b 
pracovního postupu  &amp;"-,Kurzíva"Rozpis rozpočtu přímých výdajů na vzdělávání 2018</oddHeader>
    <oddFooter>&amp;L&amp;"Times New Roman,Obyčejné"V Brně dne:
Zpracoval: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Q120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H17" sqref="H17"/>
    </sheetView>
  </sheetViews>
  <sheetFormatPr defaultColWidth="7.140625" defaultRowHeight="12.75" x14ac:dyDescent="0.2"/>
  <cols>
    <col min="1" max="1" width="9" style="198" customWidth="1"/>
    <col min="2" max="3" width="7.7109375" style="222" customWidth="1"/>
    <col min="4" max="4" width="7.7109375" style="198" customWidth="1"/>
    <col min="5" max="5" width="7.7109375" style="222" customWidth="1"/>
    <col min="6" max="6" width="6.140625" style="190" customWidth="1"/>
    <col min="7" max="7" width="9.85546875" style="190" customWidth="1"/>
    <col min="8" max="8" width="9.42578125" style="191" customWidth="1"/>
    <col min="9" max="9" width="6.7109375" style="223" customWidth="1"/>
    <col min="10" max="10" width="9.42578125" style="223" customWidth="1"/>
    <col min="11" max="11" width="6.85546875" style="223" customWidth="1"/>
    <col min="12" max="12" width="8" style="223" customWidth="1"/>
    <col min="13" max="13" width="7.85546875" style="223" customWidth="1"/>
    <col min="14" max="14" width="15.7109375" style="223" customWidth="1"/>
    <col min="15" max="15" width="6.7109375" style="192" customWidth="1"/>
    <col min="16" max="16" width="7.7109375" style="193" customWidth="1"/>
    <col min="17" max="31" width="7.7109375" style="224" customWidth="1"/>
    <col min="32" max="32" width="7.7109375" style="190" customWidth="1"/>
    <col min="33" max="33" width="9.5703125" style="198" bestFit="1" customWidth="1"/>
    <col min="34" max="47" width="7" style="198" customWidth="1"/>
    <col min="48" max="16384" width="7.140625" style="198"/>
  </cols>
  <sheetData>
    <row r="1" spans="1:32" x14ac:dyDescent="0.2">
      <c r="A1" s="189" t="s">
        <v>658</v>
      </c>
      <c r="B1" s="190"/>
      <c r="C1" s="190"/>
      <c r="D1" s="191"/>
      <c r="E1" s="192"/>
      <c r="F1" s="193"/>
      <c r="G1" s="193"/>
      <c r="H1" s="194"/>
      <c r="I1" s="195"/>
      <c r="J1" s="195"/>
      <c r="K1" s="195"/>
      <c r="L1" s="195"/>
      <c r="M1" s="195"/>
      <c r="N1" s="195"/>
      <c r="O1" s="195"/>
      <c r="P1" s="325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7"/>
    </row>
    <row r="2" spans="1:32" x14ac:dyDescent="0.2">
      <c r="A2" s="189"/>
      <c r="B2" s="190"/>
      <c r="C2" s="190"/>
      <c r="D2" s="191"/>
      <c r="E2" s="192"/>
      <c r="F2" s="193"/>
      <c r="G2" s="193"/>
      <c r="H2" s="194"/>
      <c r="I2" s="195"/>
      <c r="J2" s="195"/>
      <c r="K2" s="195"/>
      <c r="L2" s="195"/>
      <c r="M2" s="195"/>
      <c r="N2" s="195"/>
      <c r="O2" s="195"/>
      <c r="P2" s="325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7"/>
    </row>
    <row r="3" spans="1:32" ht="27.75" customHeight="1" x14ac:dyDescent="0.2">
      <c r="A3" s="480"/>
      <c r="B3" s="550" t="s">
        <v>659</v>
      </c>
      <c r="C3" s="551"/>
      <c r="D3" s="551"/>
      <c r="E3" s="551"/>
      <c r="F3" s="551"/>
      <c r="G3" s="552" t="s">
        <v>660</v>
      </c>
      <c r="H3" s="552"/>
      <c r="I3" s="199"/>
      <c r="J3" s="199"/>
      <c r="K3" s="199"/>
      <c r="L3" s="199"/>
      <c r="M3" s="199"/>
      <c r="N3" s="199"/>
      <c r="O3" s="200"/>
      <c r="P3" s="325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</row>
    <row r="4" spans="1:32" s="202" customFormat="1" x14ac:dyDescent="0.2">
      <c r="A4" s="481" t="s">
        <v>661</v>
      </c>
      <c r="B4" s="482" t="s">
        <v>662</v>
      </c>
      <c r="C4" s="482" t="s">
        <v>663</v>
      </c>
      <c r="D4" s="482" t="s">
        <v>664</v>
      </c>
      <c r="E4" s="481" t="s">
        <v>665</v>
      </c>
      <c r="F4" s="482" t="s">
        <v>9</v>
      </c>
      <c r="G4" s="482" t="s">
        <v>666</v>
      </c>
      <c r="H4" s="482" t="s">
        <v>667</v>
      </c>
      <c r="I4" s="201"/>
      <c r="J4" s="201"/>
      <c r="K4" s="201"/>
      <c r="L4" s="201"/>
      <c r="M4" s="201"/>
      <c r="N4" s="201"/>
      <c r="P4" s="247" t="s">
        <v>668</v>
      </c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4"/>
    </row>
    <row r="5" spans="1:32" s="195" customFormat="1" hidden="1" x14ac:dyDescent="0.2">
      <c r="A5" s="205"/>
      <c r="B5" s="206"/>
      <c r="C5" s="206"/>
      <c r="D5" s="206"/>
      <c r="E5" s="205"/>
      <c r="F5" s="206"/>
      <c r="G5" s="206"/>
      <c r="H5" s="206"/>
      <c r="I5" s="201"/>
      <c r="J5" s="201"/>
      <c r="K5" s="201"/>
      <c r="L5" s="201"/>
      <c r="M5" s="201"/>
      <c r="N5" s="201"/>
      <c r="P5" s="24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1"/>
    </row>
    <row r="6" spans="1:32" s="195" customFormat="1" hidden="1" x14ac:dyDescent="0.2">
      <c r="A6" s="205"/>
      <c r="B6" s="206"/>
      <c r="C6" s="206"/>
      <c r="D6" s="206"/>
      <c r="E6" s="205"/>
      <c r="F6" s="206"/>
      <c r="G6" s="206"/>
      <c r="H6" s="206"/>
      <c r="I6" s="201"/>
      <c r="J6" s="201"/>
      <c r="K6" s="201"/>
      <c r="L6" s="201"/>
      <c r="M6" s="201"/>
      <c r="N6" s="201"/>
      <c r="P6" s="24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1"/>
    </row>
    <row r="7" spans="1:32" s="195" customFormat="1" hidden="1" x14ac:dyDescent="0.2">
      <c r="A7" s="205"/>
      <c r="B7" s="206"/>
      <c r="C7" s="206"/>
      <c r="D7" s="206"/>
      <c r="E7" s="205"/>
      <c r="F7" s="206"/>
      <c r="G7" s="206"/>
      <c r="H7" s="206"/>
      <c r="I7" s="201"/>
      <c r="J7" s="201"/>
      <c r="K7" s="201"/>
      <c r="L7" s="201"/>
      <c r="M7" s="201"/>
      <c r="N7" s="201"/>
      <c r="P7" s="24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1"/>
    </row>
    <row r="8" spans="1:32" s="195" customFormat="1" hidden="1" x14ac:dyDescent="0.2">
      <c r="A8" s="205"/>
      <c r="B8" s="206"/>
      <c r="C8" s="206"/>
      <c r="D8" s="206"/>
      <c r="E8" s="205"/>
      <c r="F8" s="206"/>
      <c r="G8" s="206"/>
      <c r="H8" s="206"/>
      <c r="I8" s="201"/>
      <c r="J8" s="201"/>
      <c r="K8" s="201"/>
      <c r="L8" s="201"/>
      <c r="M8" s="201"/>
      <c r="N8" s="201"/>
      <c r="P8" s="24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1"/>
    </row>
    <row r="9" spans="1:32" s="202" customFormat="1" x14ac:dyDescent="0.2">
      <c r="A9" s="208" t="s">
        <v>669</v>
      </c>
      <c r="B9" s="209">
        <v>8.98</v>
      </c>
      <c r="C9" s="209">
        <v>32.96</v>
      </c>
      <c r="D9" s="210">
        <f>'soust.uk.JMK př.č.2'!$M$8+'soust.uk.JMK př.č.2'!$N$8</f>
        <v>29047</v>
      </c>
      <c r="E9" s="210">
        <f>'soust.uk.JMK př.č.2'!$O$8+'soust.uk.JMK př.č.2'!$P$8</f>
        <v>16190</v>
      </c>
      <c r="F9" s="210">
        <f>'soust.uk.JMK př.č.2'!$L$8</f>
        <v>424</v>
      </c>
      <c r="G9" s="210">
        <f>SUM(H9,P9,F9)</f>
        <v>61230</v>
      </c>
      <c r="H9" s="210">
        <f>ROUND(1/B9*D9*12+1/C9*E9*12,0)</f>
        <v>44710</v>
      </c>
      <c r="I9" s="211"/>
      <c r="J9" s="212"/>
      <c r="K9" s="213"/>
      <c r="L9" s="213"/>
      <c r="M9" s="211"/>
      <c r="N9" s="211"/>
      <c r="P9" s="210">
        <f>ROUND((H9*36%),0)</f>
        <v>16096</v>
      </c>
      <c r="Q9" s="214"/>
      <c r="R9" s="214"/>
      <c r="S9" s="215"/>
      <c r="T9" s="215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2"/>
    </row>
    <row r="10" spans="1:32" s="202" customFormat="1" x14ac:dyDescent="0.2">
      <c r="A10" s="208">
        <v>10</v>
      </c>
      <c r="B10" s="209">
        <v>8.98</v>
      </c>
      <c r="C10" s="209">
        <v>32.97</v>
      </c>
      <c r="D10" s="210">
        <f>'soust.uk.JMK př.č.2'!$M$8+'soust.uk.JMK př.č.2'!$N$8</f>
        <v>29047</v>
      </c>
      <c r="E10" s="210">
        <f>'soust.uk.JMK př.č.2'!$O$8+'soust.uk.JMK př.č.2'!$P$8</f>
        <v>16190</v>
      </c>
      <c r="F10" s="210">
        <f>'soust.uk.JMK př.č.2'!$L$8</f>
        <v>424</v>
      </c>
      <c r="G10" s="210">
        <f>SUM(H10,P10,F10)</f>
        <v>61227</v>
      </c>
      <c r="H10" s="210">
        <f>ROUND(1/B10*D10*12+1/C10*E10*12,0)</f>
        <v>44708</v>
      </c>
      <c r="I10" s="211"/>
      <c r="J10" s="212"/>
      <c r="K10" s="213"/>
      <c r="L10" s="213"/>
      <c r="M10" s="211"/>
      <c r="N10" s="211"/>
      <c r="P10" s="210">
        <f t="shared" ref="P10:P73" si="0">ROUND((H10*36%),0)</f>
        <v>16095</v>
      </c>
      <c r="Q10" s="214"/>
      <c r="R10" s="214"/>
      <c r="S10" s="215"/>
      <c r="T10" s="215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2"/>
    </row>
    <row r="11" spans="1:32" s="202" customFormat="1" x14ac:dyDescent="0.2">
      <c r="A11" s="208">
        <v>11</v>
      </c>
      <c r="B11" s="209">
        <v>8.98</v>
      </c>
      <c r="C11" s="209">
        <v>33.049999999999997</v>
      </c>
      <c r="D11" s="210">
        <f>'soust.uk.JMK př.č.2'!$M$8+'soust.uk.JMK př.č.2'!$N$8</f>
        <v>29047</v>
      </c>
      <c r="E11" s="210">
        <f>'soust.uk.JMK př.č.2'!$O$8+'soust.uk.JMK př.č.2'!$P$8</f>
        <v>16190</v>
      </c>
      <c r="F11" s="210">
        <f>'soust.uk.JMK př.č.2'!$L$8</f>
        <v>424</v>
      </c>
      <c r="G11" s="210">
        <f>SUM(H11,P11,F11)</f>
        <v>61208</v>
      </c>
      <c r="H11" s="210">
        <f>ROUND(1/B11*D11*12+1/C11*E11*12,0)</f>
        <v>44694</v>
      </c>
      <c r="I11" s="211"/>
      <c r="J11" s="212"/>
      <c r="K11" s="213"/>
      <c r="L11" s="213"/>
      <c r="M11" s="211"/>
      <c r="N11" s="211"/>
      <c r="P11" s="210">
        <f t="shared" si="0"/>
        <v>16090</v>
      </c>
      <c r="Q11" s="214"/>
      <c r="R11" s="214"/>
      <c r="S11" s="215"/>
      <c r="T11" s="215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2"/>
    </row>
    <row r="12" spans="1:32" s="202" customFormat="1" x14ac:dyDescent="0.2">
      <c r="A12" s="208">
        <v>12</v>
      </c>
      <c r="B12" s="209">
        <v>8.98</v>
      </c>
      <c r="C12" s="209">
        <v>33.119999999999997</v>
      </c>
      <c r="D12" s="210">
        <f>'soust.uk.JMK př.č.2'!$M$8+'soust.uk.JMK př.č.2'!$N$8</f>
        <v>29047</v>
      </c>
      <c r="E12" s="210">
        <f>'soust.uk.JMK př.č.2'!$O$8+'soust.uk.JMK př.č.2'!$P$8</f>
        <v>16190</v>
      </c>
      <c r="F12" s="210">
        <f>'soust.uk.JMK př.č.2'!$L$8</f>
        <v>424</v>
      </c>
      <c r="G12" s="210">
        <f>SUM(H12,P12,F12)</f>
        <v>61192</v>
      </c>
      <c r="H12" s="210">
        <f>ROUND(1/B12*D12*12+1/C12*E12*12,0)</f>
        <v>44682</v>
      </c>
      <c r="I12" s="211"/>
      <c r="J12" s="212"/>
      <c r="K12" s="213"/>
      <c r="L12" s="213"/>
      <c r="M12" s="211"/>
      <c r="N12" s="211"/>
      <c r="P12" s="210">
        <f t="shared" si="0"/>
        <v>16086</v>
      </c>
      <c r="Q12" s="214"/>
      <c r="R12" s="214"/>
      <c r="S12" s="215"/>
      <c r="T12" s="215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2"/>
    </row>
    <row r="13" spans="1:32" s="202" customFormat="1" x14ac:dyDescent="0.2">
      <c r="A13" s="216">
        <v>13</v>
      </c>
      <c r="B13" s="209">
        <v>9.1</v>
      </c>
      <c r="C13" s="209">
        <v>33.200000000000003</v>
      </c>
      <c r="D13" s="210">
        <f>'soust.uk.JMK př.č.2'!$M$8+'soust.uk.JMK př.č.2'!$N$8</f>
        <v>29047</v>
      </c>
      <c r="E13" s="210">
        <f>'soust.uk.JMK př.č.2'!$O$8+'soust.uk.JMK př.č.2'!$P$8</f>
        <v>16190</v>
      </c>
      <c r="F13" s="210">
        <f>'soust.uk.JMK př.č.2'!$L$8</f>
        <v>424</v>
      </c>
      <c r="G13" s="210">
        <f t="shared" ref="G13:G76" si="1">SUM(H13,P13,F13)</f>
        <v>60476</v>
      </c>
      <c r="H13" s="210">
        <f t="shared" ref="H13:H76" si="2">ROUND(1/B13*D13*12+1/C13*E13*12,0)</f>
        <v>44156</v>
      </c>
      <c r="I13" s="211"/>
      <c r="J13" s="212"/>
      <c r="K13" s="213"/>
      <c r="L13" s="213"/>
      <c r="M13" s="211"/>
      <c r="N13" s="211"/>
      <c r="P13" s="210">
        <f t="shared" si="0"/>
        <v>15896</v>
      </c>
      <c r="Q13" s="214"/>
      <c r="R13" s="214"/>
      <c r="S13" s="215"/>
      <c r="T13" s="215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2"/>
    </row>
    <row r="14" spans="1:32" s="202" customFormat="1" x14ac:dyDescent="0.2">
      <c r="A14" s="216">
        <v>14</v>
      </c>
      <c r="B14" s="209">
        <v>9.27</v>
      </c>
      <c r="C14" s="209">
        <v>33.270000000000003</v>
      </c>
      <c r="D14" s="210">
        <f>'soust.uk.JMK př.č.2'!$M$8+'soust.uk.JMK př.č.2'!$N$8</f>
        <v>29047</v>
      </c>
      <c r="E14" s="210">
        <f>'soust.uk.JMK př.č.2'!$O$8+'soust.uk.JMK př.č.2'!$P$8</f>
        <v>16190</v>
      </c>
      <c r="F14" s="210">
        <f>'soust.uk.JMK př.č.2'!$L$8</f>
        <v>424</v>
      </c>
      <c r="G14" s="210">
        <f>SUM(H14,P14,F14)</f>
        <v>59504</v>
      </c>
      <c r="H14" s="210">
        <f t="shared" si="2"/>
        <v>43441</v>
      </c>
      <c r="I14" s="211"/>
      <c r="J14" s="212"/>
      <c r="K14" s="213"/>
      <c r="L14" s="213"/>
      <c r="M14" s="211"/>
      <c r="N14" s="211"/>
      <c r="P14" s="210">
        <f t="shared" si="0"/>
        <v>15639</v>
      </c>
      <c r="Q14" s="214"/>
      <c r="R14" s="214"/>
      <c r="S14" s="215"/>
      <c r="T14" s="215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2"/>
    </row>
    <row r="15" spans="1:32" s="202" customFormat="1" x14ac:dyDescent="0.2">
      <c r="A15" s="216">
        <v>15</v>
      </c>
      <c r="B15" s="209">
        <v>9.48</v>
      </c>
      <c r="C15" s="209">
        <v>33.35</v>
      </c>
      <c r="D15" s="210">
        <f>'soust.uk.JMK př.č.2'!$M$8+'soust.uk.JMK př.č.2'!$N$8</f>
        <v>29047</v>
      </c>
      <c r="E15" s="210">
        <f>'soust.uk.JMK př.č.2'!$O$8+'soust.uk.JMK př.č.2'!$P$8</f>
        <v>16190</v>
      </c>
      <c r="F15" s="210">
        <f>'soust.uk.JMK př.č.2'!$L$8</f>
        <v>424</v>
      </c>
      <c r="G15" s="210">
        <f t="shared" si="1"/>
        <v>58352</v>
      </c>
      <c r="H15" s="210">
        <f t="shared" si="2"/>
        <v>42594</v>
      </c>
      <c r="I15" s="211"/>
      <c r="J15" s="212"/>
      <c r="K15" s="213"/>
      <c r="L15" s="213"/>
      <c r="M15" s="211"/>
      <c r="N15" s="211"/>
      <c r="P15" s="210">
        <f t="shared" si="0"/>
        <v>15334</v>
      </c>
      <c r="Q15" s="214"/>
      <c r="R15" s="214"/>
      <c r="S15" s="215"/>
      <c r="T15" s="215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2"/>
    </row>
    <row r="16" spans="1:32" s="202" customFormat="1" x14ac:dyDescent="0.2">
      <c r="A16" s="216">
        <v>16</v>
      </c>
      <c r="B16" s="209">
        <v>9.73</v>
      </c>
      <c r="C16" s="209">
        <v>33.43</v>
      </c>
      <c r="D16" s="210">
        <f>'soust.uk.JMK př.č.2'!$M$8+'soust.uk.JMK př.č.2'!$N$8</f>
        <v>29047</v>
      </c>
      <c r="E16" s="210">
        <f>'soust.uk.JMK př.č.2'!$O$8+'soust.uk.JMK př.č.2'!$P$8</f>
        <v>16190</v>
      </c>
      <c r="F16" s="210">
        <f>'soust.uk.JMK př.č.2'!$L$8</f>
        <v>424</v>
      </c>
      <c r="G16" s="210">
        <f t="shared" si="1"/>
        <v>57048</v>
      </c>
      <c r="H16" s="210">
        <f t="shared" si="2"/>
        <v>41635</v>
      </c>
      <c r="I16" s="211"/>
      <c r="J16" s="212"/>
      <c r="K16" s="213"/>
      <c r="L16" s="213"/>
      <c r="M16" s="211"/>
      <c r="N16" s="211"/>
      <c r="P16" s="210">
        <f t="shared" si="0"/>
        <v>14989</v>
      </c>
      <c r="Q16" s="214"/>
      <c r="R16" s="214"/>
      <c r="S16" s="215"/>
      <c r="T16" s="215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2"/>
    </row>
    <row r="17" spans="1:32" s="202" customFormat="1" x14ac:dyDescent="0.2">
      <c r="A17" s="216">
        <v>17</v>
      </c>
      <c r="B17" s="209">
        <v>9.99</v>
      </c>
      <c r="C17" s="209">
        <v>33.5</v>
      </c>
      <c r="D17" s="210">
        <f>'soust.uk.JMK př.č.2'!$M$8+'soust.uk.JMK př.č.2'!$N$8</f>
        <v>29047</v>
      </c>
      <c r="E17" s="210">
        <f>'soust.uk.JMK př.č.2'!$O$8+'soust.uk.JMK př.č.2'!$P$8</f>
        <v>16190</v>
      </c>
      <c r="F17" s="210">
        <f>'soust.uk.JMK př.č.2'!$L$8</f>
        <v>424</v>
      </c>
      <c r="G17" s="210">
        <f t="shared" si="1"/>
        <v>55764</v>
      </c>
      <c r="H17" s="210">
        <f t="shared" si="2"/>
        <v>40691</v>
      </c>
      <c r="I17" s="211"/>
      <c r="J17" s="212"/>
      <c r="K17" s="213"/>
      <c r="L17" s="213"/>
      <c r="M17" s="211"/>
      <c r="N17" s="211"/>
      <c r="P17" s="210">
        <f t="shared" si="0"/>
        <v>14649</v>
      </c>
      <c r="Q17" s="214"/>
      <c r="R17" s="214"/>
      <c r="S17" s="215"/>
      <c r="T17" s="215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2"/>
    </row>
    <row r="18" spans="1:32" s="202" customFormat="1" x14ac:dyDescent="0.2">
      <c r="A18" s="216">
        <v>18</v>
      </c>
      <c r="B18" s="209">
        <v>10.27</v>
      </c>
      <c r="C18" s="209">
        <v>33.58</v>
      </c>
      <c r="D18" s="210">
        <f>'soust.uk.JMK př.č.2'!$M$8+'soust.uk.JMK př.č.2'!$N$8</f>
        <v>29047</v>
      </c>
      <c r="E18" s="210">
        <f>'soust.uk.JMK př.č.2'!$O$8+'soust.uk.JMK př.č.2'!$P$8</f>
        <v>16190</v>
      </c>
      <c r="F18" s="210">
        <f>'soust.uk.JMK př.č.2'!$L$8</f>
        <v>424</v>
      </c>
      <c r="G18" s="210">
        <f t="shared" si="1"/>
        <v>54451</v>
      </c>
      <c r="H18" s="210">
        <f t="shared" si="2"/>
        <v>39726</v>
      </c>
      <c r="I18" s="211"/>
      <c r="J18" s="212"/>
      <c r="K18" s="213"/>
      <c r="L18" s="213"/>
      <c r="M18" s="211"/>
      <c r="N18" s="211"/>
      <c r="P18" s="210">
        <f t="shared" si="0"/>
        <v>14301</v>
      </c>
      <c r="Q18" s="214"/>
      <c r="R18" s="214"/>
      <c r="S18" s="215"/>
      <c r="T18" s="215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2"/>
    </row>
    <row r="19" spans="1:32" s="202" customFormat="1" x14ac:dyDescent="0.2">
      <c r="A19" s="216">
        <v>19</v>
      </c>
      <c r="B19" s="209">
        <v>10.54</v>
      </c>
      <c r="C19" s="209">
        <v>33.65</v>
      </c>
      <c r="D19" s="210">
        <f>'soust.uk.JMK př.č.2'!$M$8+'soust.uk.JMK př.č.2'!$N$8</f>
        <v>29047</v>
      </c>
      <c r="E19" s="210">
        <f>'soust.uk.JMK př.č.2'!$O$8+'soust.uk.JMK př.č.2'!$P$8</f>
        <v>16190</v>
      </c>
      <c r="F19" s="210">
        <f>'soust.uk.JMK př.č.2'!$L$8</f>
        <v>424</v>
      </c>
      <c r="G19" s="210">
        <f t="shared" si="1"/>
        <v>53252</v>
      </c>
      <c r="H19" s="210">
        <f t="shared" si="2"/>
        <v>38844</v>
      </c>
      <c r="I19" s="211"/>
      <c r="J19" s="212"/>
      <c r="K19" s="213"/>
      <c r="L19" s="213"/>
      <c r="M19" s="211"/>
      <c r="N19" s="211"/>
      <c r="P19" s="210">
        <f t="shared" si="0"/>
        <v>13984</v>
      </c>
      <c r="Q19" s="214"/>
      <c r="R19" s="214"/>
      <c r="S19" s="215"/>
      <c r="T19" s="215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2"/>
    </row>
    <row r="20" spans="1:32" s="202" customFormat="1" x14ac:dyDescent="0.2">
      <c r="A20" s="216">
        <v>20</v>
      </c>
      <c r="B20" s="209">
        <v>10.8</v>
      </c>
      <c r="C20" s="209">
        <v>33.729999999999997</v>
      </c>
      <c r="D20" s="210">
        <f>'soust.uk.JMK př.č.2'!$M$8+'soust.uk.JMK př.č.2'!$N$8</f>
        <v>29047</v>
      </c>
      <c r="E20" s="210">
        <f>'soust.uk.JMK př.č.2'!$O$8+'soust.uk.JMK př.č.2'!$P$8</f>
        <v>16190</v>
      </c>
      <c r="F20" s="210">
        <f>'soust.uk.JMK př.č.2'!$L$8</f>
        <v>424</v>
      </c>
      <c r="G20" s="210">
        <f t="shared" si="1"/>
        <v>52150</v>
      </c>
      <c r="H20" s="210">
        <f t="shared" si="2"/>
        <v>38034</v>
      </c>
      <c r="I20" s="211"/>
      <c r="J20" s="212"/>
      <c r="K20" s="213"/>
      <c r="L20" s="213"/>
      <c r="M20" s="211"/>
      <c r="N20" s="211"/>
      <c r="P20" s="210">
        <f t="shared" si="0"/>
        <v>13692</v>
      </c>
      <c r="Q20" s="214"/>
      <c r="R20" s="214"/>
      <c r="S20" s="215"/>
      <c r="T20" s="215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2"/>
    </row>
    <row r="21" spans="1:32" s="202" customFormat="1" x14ac:dyDescent="0.2">
      <c r="A21" s="216">
        <v>21</v>
      </c>
      <c r="B21" s="209">
        <v>11.04</v>
      </c>
      <c r="C21" s="209">
        <v>33.799999999999997</v>
      </c>
      <c r="D21" s="210">
        <f>'soust.uk.JMK př.č.2'!$M$8+'soust.uk.JMK př.č.2'!$N$8</f>
        <v>29047</v>
      </c>
      <c r="E21" s="210">
        <f>'soust.uk.JMK př.č.2'!$O$8+'soust.uk.JMK př.č.2'!$P$8</f>
        <v>16190</v>
      </c>
      <c r="F21" s="210">
        <f>'soust.uk.JMK př.č.2'!$L$8</f>
        <v>424</v>
      </c>
      <c r="G21" s="210">
        <f t="shared" si="1"/>
        <v>51181</v>
      </c>
      <c r="H21" s="210">
        <f t="shared" si="2"/>
        <v>37321</v>
      </c>
      <c r="I21" s="211"/>
      <c r="J21" s="212"/>
      <c r="K21" s="213"/>
      <c r="L21" s="213"/>
      <c r="M21" s="211"/>
      <c r="N21" s="211"/>
      <c r="P21" s="210">
        <f t="shared" si="0"/>
        <v>13436</v>
      </c>
      <c r="Q21" s="214"/>
      <c r="R21" s="214"/>
      <c r="S21" s="215"/>
      <c r="T21" s="215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2"/>
    </row>
    <row r="22" spans="1:32" s="202" customFormat="1" x14ac:dyDescent="0.2">
      <c r="A22" s="216">
        <v>22</v>
      </c>
      <c r="B22" s="209">
        <v>11.24</v>
      </c>
      <c r="C22" s="209">
        <v>33.880000000000003</v>
      </c>
      <c r="D22" s="210">
        <f>'soust.uk.JMK př.č.2'!$M$8+'soust.uk.JMK př.č.2'!$N$8</f>
        <v>29047</v>
      </c>
      <c r="E22" s="210">
        <f>'soust.uk.JMK př.č.2'!$O$8+'soust.uk.JMK př.č.2'!$P$8</f>
        <v>16190</v>
      </c>
      <c r="F22" s="210">
        <f>'soust.uk.JMK př.č.2'!$L$8</f>
        <v>424</v>
      </c>
      <c r="G22" s="210">
        <f t="shared" si="1"/>
        <v>50397</v>
      </c>
      <c r="H22" s="210">
        <f t="shared" si="2"/>
        <v>36745</v>
      </c>
      <c r="I22" s="211"/>
      <c r="J22" s="212"/>
      <c r="K22" s="213"/>
      <c r="L22" s="213"/>
      <c r="M22" s="211"/>
      <c r="N22" s="211"/>
      <c r="P22" s="210">
        <f t="shared" si="0"/>
        <v>13228</v>
      </c>
      <c r="Q22" s="214"/>
      <c r="R22" s="214"/>
      <c r="S22" s="215"/>
      <c r="T22" s="215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2"/>
    </row>
    <row r="23" spans="1:32" s="202" customFormat="1" x14ac:dyDescent="0.2">
      <c r="A23" s="216">
        <v>23</v>
      </c>
      <c r="B23" s="209">
        <v>11.4</v>
      </c>
      <c r="C23" s="209">
        <v>33.96</v>
      </c>
      <c r="D23" s="210">
        <f>'soust.uk.JMK př.č.2'!$M$8+'soust.uk.JMK př.č.2'!$N$8</f>
        <v>29047</v>
      </c>
      <c r="E23" s="210">
        <f>'soust.uk.JMK př.č.2'!$O$8+'soust.uk.JMK př.č.2'!$P$8</f>
        <v>16190</v>
      </c>
      <c r="F23" s="210">
        <f>'soust.uk.JMK př.č.2'!$L$8</f>
        <v>424</v>
      </c>
      <c r="G23" s="210">
        <f t="shared" si="1"/>
        <v>49788</v>
      </c>
      <c r="H23" s="210">
        <f t="shared" si="2"/>
        <v>36297</v>
      </c>
      <c r="I23" s="211"/>
      <c r="J23" s="212"/>
      <c r="K23" s="213"/>
      <c r="L23" s="213"/>
      <c r="M23" s="211"/>
      <c r="N23" s="211"/>
      <c r="P23" s="210">
        <f t="shared" si="0"/>
        <v>13067</v>
      </c>
      <c r="Q23" s="214"/>
      <c r="R23" s="214"/>
      <c r="S23" s="215"/>
      <c r="T23" s="215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2"/>
    </row>
    <row r="24" spans="1:32" s="202" customFormat="1" x14ac:dyDescent="0.2">
      <c r="A24" s="216">
        <v>24</v>
      </c>
      <c r="B24" s="209">
        <v>11.5</v>
      </c>
      <c r="C24" s="209">
        <v>34.04</v>
      </c>
      <c r="D24" s="210">
        <f>'soust.uk.JMK př.č.2'!$M$8+'soust.uk.JMK př.č.2'!$N$8</f>
        <v>29047</v>
      </c>
      <c r="E24" s="210">
        <f>'soust.uk.JMK př.č.2'!$O$8+'soust.uk.JMK př.č.2'!$P$8</f>
        <v>16190</v>
      </c>
      <c r="F24" s="210">
        <f>'soust.uk.JMK př.č.2'!$L$8</f>
        <v>424</v>
      </c>
      <c r="G24" s="210">
        <f t="shared" si="1"/>
        <v>49407</v>
      </c>
      <c r="H24" s="210">
        <f t="shared" si="2"/>
        <v>36017</v>
      </c>
      <c r="I24" s="211"/>
      <c r="J24" s="212"/>
      <c r="K24" s="213"/>
      <c r="L24" s="213"/>
      <c r="M24" s="211"/>
      <c r="N24" s="211"/>
      <c r="P24" s="210">
        <f t="shared" si="0"/>
        <v>12966</v>
      </c>
      <c r="Q24" s="214"/>
      <c r="R24" s="214"/>
      <c r="S24" s="215"/>
      <c r="T24" s="215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2"/>
    </row>
    <row r="25" spans="1:32" s="202" customFormat="1" x14ac:dyDescent="0.2">
      <c r="A25" s="216">
        <v>25</v>
      </c>
      <c r="B25" s="209">
        <v>11.6</v>
      </c>
      <c r="C25" s="209">
        <v>34.11</v>
      </c>
      <c r="D25" s="210">
        <f>'soust.uk.JMK př.č.2'!$M$8+'soust.uk.JMK př.č.2'!$N$8</f>
        <v>29047</v>
      </c>
      <c r="E25" s="210">
        <f>'soust.uk.JMK př.č.2'!$O$8+'soust.uk.JMK př.č.2'!$P$8</f>
        <v>16190</v>
      </c>
      <c r="F25" s="210">
        <f>'soust.uk.JMK př.č.2'!$L$8</f>
        <v>424</v>
      </c>
      <c r="G25" s="210">
        <f t="shared" si="1"/>
        <v>49036</v>
      </c>
      <c r="H25" s="210">
        <f t="shared" si="2"/>
        <v>35744</v>
      </c>
      <c r="I25" s="211"/>
      <c r="J25" s="212"/>
      <c r="K25" s="213"/>
      <c r="L25" s="213"/>
      <c r="M25" s="211"/>
      <c r="N25" s="211"/>
      <c r="P25" s="210">
        <f t="shared" si="0"/>
        <v>12868</v>
      </c>
      <c r="Q25" s="214"/>
      <c r="R25" s="214"/>
      <c r="S25" s="215"/>
      <c r="T25" s="215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2"/>
    </row>
    <row r="26" spans="1:32" s="202" customFormat="1" x14ac:dyDescent="0.2">
      <c r="A26" s="216">
        <v>26</v>
      </c>
      <c r="B26" s="209">
        <v>11.69</v>
      </c>
      <c r="C26" s="209">
        <v>34.18</v>
      </c>
      <c r="D26" s="210">
        <f>'soust.uk.JMK př.č.2'!$M$8+'soust.uk.JMK př.č.2'!$N$8</f>
        <v>29047</v>
      </c>
      <c r="E26" s="210">
        <f>'soust.uk.JMK př.č.2'!$O$8+'soust.uk.JMK př.č.2'!$P$8</f>
        <v>16190</v>
      </c>
      <c r="F26" s="210">
        <f>'soust.uk.JMK př.č.2'!$L$8</f>
        <v>424</v>
      </c>
      <c r="G26" s="210">
        <f t="shared" si="1"/>
        <v>48705</v>
      </c>
      <c r="H26" s="210">
        <f t="shared" si="2"/>
        <v>35501</v>
      </c>
      <c r="I26" s="211"/>
      <c r="J26" s="212"/>
      <c r="K26" s="213"/>
      <c r="L26" s="213"/>
      <c r="M26" s="211"/>
      <c r="N26" s="211"/>
      <c r="P26" s="210">
        <f t="shared" si="0"/>
        <v>12780</v>
      </c>
      <c r="Q26" s="214"/>
      <c r="R26" s="214"/>
      <c r="S26" s="215"/>
      <c r="T26" s="215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2"/>
    </row>
    <row r="27" spans="1:32" s="202" customFormat="1" x14ac:dyDescent="0.2">
      <c r="A27" s="216">
        <v>27</v>
      </c>
      <c r="B27" s="209">
        <v>11.78</v>
      </c>
      <c r="C27" s="209">
        <v>34.26</v>
      </c>
      <c r="D27" s="210">
        <f>'soust.uk.JMK př.č.2'!$M$8+'soust.uk.JMK př.č.2'!$N$8</f>
        <v>29047</v>
      </c>
      <c r="E27" s="210">
        <f>'soust.uk.JMK př.č.2'!$O$8+'soust.uk.JMK př.č.2'!$P$8</f>
        <v>16190</v>
      </c>
      <c r="F27" s="210">
        <f>'soust.uk.JMK př.č.2'!$L$8</f>
        <v>424</v>
      </c>
      <c r="G27" s="210">
        <f t="shared" si="1"/>
        <v>48378</v>
      </c>
      <c r="H27" s="210">
        <f t="shared" si="2"/>
        <v>35260</v>
      </c>
      <c r="I27" s="211"/>
      <c r="J27" s="212"/>
      <c r="K27" s="213"/>
      <c r="L27" s="213"/>
      <c r="M27" s="211"/>
      <c r="N27" s="211"/>
      <c r="P27" s="210">
        <f t="shared" si="0"/>
        <v>12694</v>
      </c>
      <c r="Q27" s="214"/>
      <c r="R27" s="214"/>
      <c r="S27" s="215"/>
      <c r="T27" s="215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2"/>
    </row>
    <row r="28" spans="1:32" s="202" customFormat="1" x14ac:dyDescent="0.2">
      <c r="A28" s="216">
        <v>28</v>
      </c>
      <c r="B28" s="209">
        <v>11.86</v>
      </c>
      <c r="C28" s="209">
        <v>34.33</v>
      </c>
      <c r="D28" s="210">
        <f>'soust.uk.JMK př.č.2'!$M$8+'soust.uk.JMK př.č.2'!$N$8</f>
        <v>29047</v>
      </c>
      <c r="E28" s="210">
        <f>'soust.uk.JMK př.č.2'!$O$8+'soust.uk.JMK př.č.2'!$P$8</f>
        <v>16190</v>
      </c>
      <c r="F28" s="210">
        <f>'soust.uk.JMK př.č.2'!$L$8</f>
        <v>424</v>
      </c>
      <c r="G28" s="210">
        <f t="shared" si="1"/>
        <v>48091</v>
      </c>
      <c r="H28" s="210">
        <f t="shared" si="2"/>
        <v>35049</v>
      </c>
      <c r="I28" s="211"/>
      <c r="J28" s="212"/>
      <c r="K28" s="213"/>
      <c r="L28" s="213"/>
      <c r="M28" s="211"/>
      <c r="N28" s="211"/>
      <c r="P28" s="210">
        <f t="shared" si="0"/>
        <v>12618</v>
      </c>
      <c r="Q28" s="214"/>
      <c r="R28" s="214"/>
      <c r="S28" s="215"/>
      <c r="T28" s="215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2"/>
    </row>
    <row r="29" spans="1:32" s="202" customFormat="1" x14ac:dyDescent="0.2">
      <c r="A29" s="216">
        <v>29</v>
      </c>
      <c r="B29" s="209">
        <v>11.93</v>
      </c>
      <c r="C29" s="209">
        <v>34.4</v>
      </c>
      <c r="D29" s="210">
        <f>'soust.uk.JMK př.č.2'!$M$8+'soust.uk.JMK př.č.2'!$N$8</f>
        <v>29047</v>
      </c>
      <c r="E29" s="210">
        <f>'soust.uk.JMK př.č.2'!$O$8+'soust.uk.JMK př.č.2'!$P$8</f>
        <v>16190</v>
      </c>
      <c r="F29" s="210">
        <f>'soust.uk.JMK př.č.2'!$L$8</f>
        <v>424</v>
      </c>
      <c r="G29" s="210">
        <f t="shared" si="1"/>
        <v>47840</v>
      </c>
      <c r="H29" s="210">
        <f t="shared" si="2"/>
        <v>34865</v>
      </c>
      <c r="I29" s="211"/>
      <c r="J29" s="212"/>
      <c r="K29" s="213"/>
      <c r="L29" s="213"/>
      <c r="M29" s="211"/>
      <c r="N29" s="211"/>
      <c r="P29" s="210">
        <f t="shared" si="0"/>
        <v>12551</v>
      </c>
      <c r="Q29" s="214"/>
      <c r="R29" s="214"/>
      <c r="S29" s="215"/>
      <c r="T29" s="215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2"/>
    </row>
    <row r="30" spans="1:32" s="202" customFormat="1" x14ac:dyDescent="0.2">
      <c r="A30" s="216">
        <v>30</v>
      </c>
      <c r="B30" s="209">
        <v>12</v>
      </c>
      <c r="C30" s="209">
        <v>34.49</v>
      </c>
      <c r="D30" s="210">
        <f>'soust.uk.JMK př.č.2'!$M$8+'soust.uk.JMK př.č.2'!$N$8</f>
        <v>29047</v>
      </c>
      <c r="E30" s="210">
        <f>'soust.uk.JMK př.č.2'!$O$8+'soust.uk.JMK př.č.2'!$P$8</f>
        <v>16190</v>
      </c>
      <c r="F30" s="210">
        <f>'soust.uk.JMK př.č.2'!$L$8</f>
        <v>424</v>
      </c>
      <c r="G30" s="210">
        <f t="shared" si="1"/>
        <v>47589</v>
      </c>
      <c r="H30" s="210">
        <f t="shared" si="2"/>
        <v>34680</v>
      </c>
      <c r="I30" s="211"/>
      <c r="J30" s="212"/>
      <c r="K30" s="213"/>
      <c r="L30" s="213"/>
      <c r="M30" s="211"/>
      <c r="N30" s="211"/>
      <c r="P30" s="210">
        <f t="shared" si="0"/>
        <v>12485</v>
      </c>
      <c r="Q30" s="214"/>
      <c r="R30" s="214"/>
      <c r="S30" s="215"/>
      <c r="T30" s="215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2"/>
    </row>
    <row r="31" spans="1:32" s="202" customFormat="1" x14ac:dyDescent="0.2">
      <c r="A31" s="216">
        <v>31</v>
      </c>
      <c r="B31" s="209">
        <v>12.06</v>
      </c>
      <c r="C31" s="209">
        <v>34.56</v>
      </c>
      <c r="D31" s="210">
        <f>'soust.uk.JMK př.č.2'!$M$8+'soust.uk.JMK př.č.2'!$N$8</f>
        <v>29047</v>
      </c>
      <c r="E31" s="210">
        <f>'soust.uk.JMK př.č.2'!$O$8+'soust.uk.JMK př.č.2'!$P$8</f>
        <v>16190</v>
      </c>
      <c r="F31" s="210">
        <f>'soust.uk.JMK př.č.2'!$L$8</f>
        <v>424</v>
      </c>
      <c r="G31" s="210">
        <f t="shared" si="1"/>
        <v>47377</v>
      </c>
      <c r="H31" s="210">
        <f t="shared" si="2"/>
        <v>34524</v>
      </c>
      <c r="I31" s="211"/>
      <c r="J31" s="212"/>
      <c r="K31" s="213"/>
      <c r="L31" s="213"/>
      <c r="M31" s="211"/>
      <c r="N31" s="211"/>
      <c r="P31" s="210">
        <f t="shared" si="0"/>
        <v>12429</v>
      </c>
      <c r="Q31" s="214"/>
      <c r="R31" s="214"/>
      <c r="S31" s="215"/>
      <c r="T31" s="215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2"/>
    </row>
    <row r="32" spans="1:32" s="202" customFormat="1" x14ac:dyDescent="0.2">
      <c r="A32" s="216">
        <v>32</v>
      </c>
      <c r="B32" s="209">
        <v>12.12</v>
      </c>
      <c r="C32" s="209">
        <v>34.630000000000003</v>
      </c>
      <c r="D32" s="210">
        <f>'soust.uk.JMK př.č.2'!$M$8+'soust.uk.JMK př.č.2'!$N$8</f>
        <v>29047</v>
      </c>
      <c r="E32" s="210">
        <f>'soust.uk.JMK př.č.2'!$O$8+'soust.uk.JMK př.č.2'!$P$8</f>
        <v>16190</v>
      </c>
      <c r="F32" s="210">
        <f>'soust.uk.JMK př.č.2'!$L$8</f>
        <v>424</v>
      </c>
      <c r="G32" s="210">
        <f t="shared" si="1"/>
        <v>47167</v>
      </c>
      <c r="H32" s="210">
        <f t="shared" si="2"/>
        <v>34370</v>
      </c>
      <c r="I32" s="211"/>
      <c r="J32" s="212"/>
      <c r="K32" s="213"/>
      <c r="L32" s="213"/>
      <c r="M32" s="211"/>
      <c r="N32" s="211"/>
      <c r="P32" s="210">
        <f t="shared" si="0"/>
        <v>12373</v>
      </c>
      <c r="Q32" s="214"/>
      <c r="R32" s="214"/>
      <c r="S32" s="215"/>
      <c r="T32" s="215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2"/>
    </row>
    <row r="33" spans="1:32" s="202" customFormat="1" x14ac:dyDescent="0.2">
      <c r="A33" s="216">
        <v>33</v>
      </c>
      <c r="B33" s="209">
        <v>12.18</v>
      </c>
      <c r="C33" s="209">
        <v>34.700000000000003</v>
      </c>
      <c r="D33" s="210">
        <f>'soust.uk.JMK př.č.2'!$M$8+'soust.uk.JMK př.č.2'!$N$8</f>
        <v>29047</v>
      </c>
      <c r="E33" s="210">
        <f>'soust.uk.JMK př.č.2'!$O$8+'soust.uk.JMK př.č.2'!$P$8</f>
        <v>16190</v>
      </c>
      <c r="F33" s="210">
        <f>'soust.uk.JMK př.č.2'!$L$8</f>
        <v>424</v>
      </c>
      <c r="G33" s="210">
        <f t="shared" si="1"/>
        <v>46959</v>
      </c>
      <c r="H33" s="210">
        <f t="shared" si="2"/>
        <v>34217</v>
      </c>
      <c r="I33" s="211"/>
      <c r="J33" s="212"/>
      <c r="K33" s="213"/>
      <c r="L33" s="213"/>
      <c r="M33" s="211"/>
      <c r="N33" s="211"/>
      <c r="P33" s="210">
        <f t="shared" si="0"/>
        <v>12318</v>
      </c>
      <c r="Q33" s="214"/>
      <c r="R33" s="214"/>
      <c r="S33" s="215"/>
      <c r="T33" s="215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2"/>
    </row>
    <row r="34" spans="1:32" s="202" customFormat="1" x14ac:dyDescent="0.2">
      <c r="A34" s="216">
        <v>34</v>
      </c>
      <c r="B34" s="209">
        <v>12.23</v>
      </c>
      <c r="C34" s="209">
        <v>34.770000000000003</v>
      </c>
      <c r="D34" s="210">
        <f>'soust.uk.JMK př.č.2'!$M$8+'soust.uk.JMK př.č.2'!$N$8</f>
        <v>29047</v>
      </c>
      <c r="E34" s="210">
        <f>'soust.uk.JMK př.č.2'!$O$8+'soust.uk.JMK př.č.2'!$P$8</f>
        <v>16190</v>
      </c>
      <c r="F34" s="210">
        <f>'soust.uk.JMK př.č.2'!$L$8</f>
        <v>424</v>
      </c>
      <c r="G34" s="210">
        <f t="shared" si="1"/>
        <v>46784</v>
      </c>
      <c r="H34" s="210">
        <f t="shared" si="2"/>
        <v>34088</v>
      </c>
      <c r="I34" s="211"/>
      <c r="J34" s="212"/>
      <c r="K34" s="213"/>
      <c r="L34" s="213"/>
      <c r="M34" s="211"/>
      <c r="N34" s="211"/>
      <c r="P34" s="210">
        <f t="shared" si="0"/>
        <v>12272</v>
      </c>
      <c r="Q34" s="214"/>
      <c r="R34" s="214"/>
      <c r="S34" s="215"/>
      <c r="T34" s="215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2"/>
    </row>
    <row r="35" spans="1:32" s="202" customFormat="1" x14ac:dyDescent="0.2">
      <c r="A35" s="216">
        <v>35</v>
      </c>
      <c r="B35" s="209">
        <v>12.27</v>
      </c>
      <c r="C35" s="209">
        <v>34.85</v>
      </c>
      <c r="D35" s="210">
        <f>'soust.uk.JMK př.č.2'!$M$8+'soust.uk.JMK př.č.2'!$N$8</f>
        <v>29047</v>
      </c>
      <c r="E35" s="210">
        <f>'soust.uk.JMK př.č.2'!$O$8+'soust.uk.JMK př.č.2'!$P$8</f>
        <v>16190</v>
      </c>
      <c r="F35" s="210">
        <f>'soust.uk.JMK př.č.2'!$L$8</f>
        <v>424</v>
      </c>
      <c r="G35" s="210">
        <f t="shared" si="1"/>
        <v>46641</v>
      </c>
      <c r="H35" s="210">
        <f t="shared" si="2"/>
        <v>33983</v>
      </c>
      <c r="I35" s="211"/>
      <c r="J35" s="212"/>
      <c r="K35" s="213"/>
      <c r="L35" s="213"/>
      <c r="M35" s="211"/>
      <c r="N35" s="211"/>
      <c r="P35" s="210">
        <f t="shared" si="0"/>
        <v>12234</v>
      </c>
      <c r="Q35" s="214"/>
      <c r="R35" s="214"/>
      <c r="S35" s="215"/>
      <c r="T35" s="215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2"/>
    </row>
    <row r="36" spans="1:32" s="202" customFormat="1" x14ac:dyDescent="0.2">
      <c r="A36" s="216">
        <v>36</v>
      </c>
      <c r="B36" s="209">
        <v>12.32</v>
      </c>
      <c r="C36" s="209">
        <v>34.92</v>
      </c>
      <c r="D36" s="210">
        <f>'soust.uk.JMK př.č.2'!$M$8+'soust.uk.JMK př.č.2'!$N$8</f>
        <v>29047</v>
      </c>
      <c r="E36" s="210">
        <f>'soust.uk.JMK př.č.2'!$O$8+'soust.uk.JMK př.č.2'!$P$8</f>
        <v>16190</v>
      </c>
      <c r="F36" s="210">
        <f>'soust.uk.JMK př.č.2'!$L$8</f>
        <v>424</v>
      </c>
      <c r="G36" s="210">
        <f t="shared" si="1"/>
        <v>46468</v>
      </c>
      <c r="H36" s="210">
        <f t="shared" si="2"/>
        <v>33856</v>
      </c>
      <c r="I36" s="211"/>
      <c r="J36" s="212"/>
      <c r="K36" s="213"/>
      <c r="L36" s="213"/>
      <c r="M36" s="211"/>
      <c r="N36" s="211"/>
      <c r="P36" s="210">
        <f t="shared" si="0"/>
        <v>12188</v>
      </c>
      <c r="Q36" s="214"/>
      <c r="R36" s="214"/>
      <c r="S36" s="215"/>
      <c r="T36" s="215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2"/>
    </row>
    <row r="37" spans="1:32" s="202" customFormat="1" x14ac:dyDescent="0.2">
      <c r="A37" s="216">
        <v>37</v>
      </c>
      <c r="B37" s="209">
        <v>12.36</v>
      </c>
      <c r="C37" s="209">
        <v>35</v>
      </c>
      <c r="D37" s="210">
        <f>'soust.uk.JMK př.č.2'!$M$8+'soust.uk.JMK př.č.2'!$N$8</f>
        <v>29047</v>
      </c>
      <c r="E37" s="210">
        <f>'soust.uk.JMK př.č.2'!$O$8+'soust.uk.JMK př.č.2'!$P$8</f>
        <v>16190</v>
      </c>
      <c r="F37" s="210">
        <f>'soust.uk.JMK př.č.2'!$L$8</f>
        <v>424</v>
      </c>
      <c r="G37" s="210">
        <f t="shared" si="1"/>
        <v>46327</v>
      </c>
      <c r="H37" s="210">
        <f t="shared" si="2"/>
        <v>33752</v>
      </c>
      <c r="I37" s="211"/>
      <c r="J37" s="212"/>
      <c r="K37" s="213"/>
      <c r="L37" s="213"/>
      <c r="M37" s="211"/>
      <c r="N37" s="211"/>
      <c r="P37" s="210">
        <f t="shared" si="0"/>
        <v>12151</v>
      </c>
      <c r="Q37" s="214"/>
      <c r="R37" s="214"/>
      <c r="S37" s="215"/>
      <c r="T37" s="215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2"/>
    </row>
    <row r="38" spans="1:32" s="202" customFormat="1" x14ac:dyDescent="0.2">
      <c r="A38" s="216">
        <v>38</v>
      </c>
      <c r="B38" s="209">
        <v>12.39</v>
      </c>
      <c r="C38" s="209">
        <v>35.07</v>
      </c>
      <c r="D38" s="210">
        <f>'soust.uk.JMK př.č.2'!$M$8+'soust.uk.JMK př.č.2'!$N$8</f>
        <v>29047</v>
      </c>
      <c r="E38" s="210">
        <f>'soust.uk.JMK př.č.2'!$O$8+'soust.uk.JMK př.č.2'!$P$8</f>
        <v>16190</v>
      </c>
      <c r="F38" s="210">
        <f>'soust.uk.JMK př.č.2'!$L$8</f>
        <v>424</v>
      </c>
      <c r="G38" s="210">
        <f t="shared" si="1"/>
        <v>46218</v>
      </c>
      <c r="H38" s="210">
        <f t="shared" si="2"/>
        <v>33672</v>
      </c>
      <c r="I38" s="211"/>
      <c r="J38" s="212"/>
      <c r="K38" s="213"/>
      <c r="L38" s="213"/>
      <c r="M38" s="211"/>
      <c r="N38" s="211"/>
      <c r="P38" s="210">
        <f t="shared" si="0"/>
        <v>12122</v>
      </c>
      <c r="Q38" s="214"/>
      <c r="R38" s="214"/>
      <c r="S38" s="215"/>
      <c r="T38" s="215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2"/>
    </row>
    <row r="39" spans="1:32" s="202" customFormat="1" x14ac:dyDescent="0.2">
      <c r="A39" s="216">
        <v>39</v>
      </c>
      <c r="B39" s="209">
        <v>12.43</v>
      </c>
      <c r="C39" s="209">
        <v>35.14</v>
      </c>
      <c r="D39" s="210">
        <f>'soust.uk.JMK př.č.2'!$M$8+'soust.uk.JMK př.č.2'!$N$8</f>
        <v>29047</v>
      </c>
      <c r="E39" s="210">
        <f>'soust.uk.JMK př.č.2'!$O$8+'soust.uk.JMK př.č.2'!$P$8</f>
        <v>16190</v>
      </c>
      <c r="F39" s="210">
        <f>'soust.uk.JMK př.č.2'!$L$8</f>
        <v>424</v>
      </c>
      <c r="G39" s="210">
        <f t="shared" si="1"/>
        <v>46081</v>
      </c>
      <c r="H39" s="210">
        <f t="shared" si="2"/>
        <v>33571</v>
      </c>
      <c r="I39" s="211"/>
      <c r="J39" s="212"/>
      <c r="K39" s="213"/>
      <c r="L39" s="213"/>
      <c r="M39" s="211"/>
      <c r="N39" s="211"/>
      <c r="P39" s="210">
        <f t="shared" si="0"/>
        <v>12086</v>
      </c>
      <c r="Q39" s="214"/>
      <c r="R39" s="214"/>
      <c r="S39" s="215"/>
      <c r="T39" s="215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2"/>
    </row>
    <row r="40" spans="1:32" s="202" customFormat="1" x14ac:dyDescent="0.2">
      <c r="A40" s="216">
        <v>40</v>
      </c>
      <c r="B40" s="209">
        <v>12.46</v>
      </c>
      <c r="C40" s="209">
        <v>35.21</v>
      </c>
      <c r="D40" s="210">
        <f>'soust.uk.JMK př.č.2'!$M$8+'soust.uk.JMK př.č.2'!$N$8</f>
        <v>29047</v>
      </c>
      <c r="E40" s="210">
        <f>'soust.uk.JMK př.č.2'!$O$8+'soust.uk.JMK př.č.2'!$P$8</f>
        <v>16190</v>
      </c>
      <c r="F40" s="210">
        <f>'soust.uk.JMK př.č.2'!$L$8</f>
        <v>424</v>
      </c>
      <c r="G40" s="210">
        <f t="shared" si="1"/>
        <v>45973</v>
      </c>
      <c r="H40" s="210">
        <f t="shared" si="2"/>
        <v>33492</v>
      </c>
      <c r="I40" s="211"/>
      <c r="J40" s="212"/>
      <c r="K40" s="213"/>
      <c r="L40" s="213"/>
      <c r="M40" s="211"/>
      <c r="N40" s="211"/>
      <c r="P40" s="210">
        <f t="shared" si="0"/>
        <v>12057</v>
      </c>
      <c r="Q40" s="214"/>
      <c r="R40" s="214"/>
      <c r="S40" s="215"/>
      <c r="T40" s="215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2"/>
    </row>
    <row r="41" spans="1:32" s="202" customFormat="1" x14ac:dyDescent="0.2">
      <c r="A41" s="216">
        <v>41</v>
      </c>
      <c r="B41" s="209">
        <v>12.49</v>
      </c>
      <c r="C41" s="209">
        <v>35.28</v>
      </c>
      <c r="D41" s="210">
        <f>'soust.uk.JMK př.č.2'!$M$8+'soust.uk.JMK př.č.2'!$N$8</f>
        <v>29047</v>
      </c>
      <c r="E41" s="210">
        <f>'soust.uk.JMK př.č.2'!$O$8+'soust.uk.JMK př.č.2'!$P$8</f>
        <v>16190</v>
      </c>
      <c r="F41" s="210">
        <f>'soust.uk.JMK př.č.2'!$L$8</f>
        <v>424</v>
      </c>
      <c r="G41" s="210">
        <f t="shared" si="1"/>
        <v>45867</v>
      </c>
      <c r="H41" s="210">
        <f t="shared" si="2"/>
        <v>33414</v>
      </c>
      <c r="I41" s="211"/>
      <c r="J41" s="212"/>
      <c r="K41" s="213"/>
      <c r="L41" s="213"/>
      <c r="M41" s="211"/>
      <c r="N41" s="211"/>
      <c r="P41" s="210">
        <f t="shared" si="0"/>
        <v>12029</v>
      </c>
      <c r="Q41" s="214"/>
      <c r="R41" s="214"/>
      <c r="S41" s="215"/>
      <c r="T41" s="215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2"/>
    </row>
    <row r="42" spans="1:32" s="202" customFormat="1" x14ac:dyDescent="0.2">
      <c r="A42" s="216">
        <v>42</v>
      </c>
      <c r="B42" s="209">
        <v>12.51</v>
      </c>
      <c r="C42" s="209">
        <v>35.35</v>
      </c>
      <c r="D42" s="210">
        <f>'soust.uk.JMK př.č.2'!$M$8+'soust.uk.JMK př.č.2'!$N$8</f>
        <v>29047</v>
      </c>
      <c r="E42" s="210">
        <f>'soust.uk.JMK př.č.2'!$O$8+'soust.uk.JMK př.č.2'!$P$8</f>
        <v>16190</v>
      </c>
      <c r="F42" s="210">
        <f>'soust.uk.JMK př.č.2'!$L$8</f>
        <v>424</v>
      </c>
      <c r="G42" s="210">
        <f t="shared" si="1"/>
        <v>45792</v>
      </c>
      <c r="H42" s="210">
        <f t="shared" si="2"/>
        <v>33359</v>
      </c>
      <c r="I42" s="211"/>
      <c r="J42" s="212"/>
      <c r="K42" s="213"/>
      <c r="L42" s="213"/>
      <c r="M42" s="211"/>
      <c r="N42" s="211"/>
      <c r="P42" s="210">
        <f t="shared" si="0"/>
        <v>12009</v>
      </c>
      <c r="Q42" s="214"/>
      <c r="R42" s="214"/>
      <c r="S42" s="215"/>
      <c r="T42" s="215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2"/>
    </row>
    <row r="43" spans="1:32" s="202" customFormat="1" x14ac:dyDescent="0.2">
      <c r="A43" s="216">
        <v>43</v>
      </c>
      <c r="B43" s="209">
        <v>12.54</v>
      </c>
      <c r="C43" s="209">
        <v>35.42</v>
      </c>
      <c r="D43" s="210">
        <f>'soust.uk.JMK př.č.2'!$M$8+'soust.uk.JMK př.č.2'!$N$8</f>
        <v>29047</v>
      </c>
      <c r="E43" s="210">
        <f>'soust.uk.JMK př.č.2'!$O$8+'soust.uk.JMK př.č.2'!$P$8</f>
        <v>16190</v>
      </c>
      <c r="F43" s="210">
        <f>'soust.uk.JMK př.č.2'!$L$8</f>
        <v>424</v>
      </c>
      <c r="G43" s="210">
        <f t="shared" si="1"/>
        <v>45686</v>
      </c>
      <c r="H43" s="210">
        <f t="shared" si="2"/>
        <v>33281</v>
      </c>
      <c r="I43" s="211"/>
      <c r="J43" s="212"/>
      <c r="K43" s="213"/>
      <c r="L43" s="213"/>
      <c r="M43" s="211"/>
      <c r="N43" s="211"/>
      <c r="P43" s="210">
        <f t="shared" si="0"/>
        <v>11981</v>
      </c>
      <c r="Q43" s="214"/>
      <c r="R43" s="214"/>
      <c r="S43" s="215"/>
      <c r="T43" s="215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2"/>
    </row>
    <row r="44" spans="1:32" s="202" customFormat="1" x14ac:dyDescent="0.2">
      <c r="A44" s="216">
        <v>44</v>
      </c>
      <c r="B44" s="209">
        <v>12.56</v>
      </c>
      <c r="C44" s="209">
        <v>35.5</v>
      </c>
      <c r="D44" s="210">
        <f>'soust.uk.JMK př.č.2'!$M$8+'soust.uk.JMK př.č.2'!$N$8</f>
        <v>29047</v>
      </c>
      <c r="E44" s="210">
        <f>'soust.uk.JMK př.č.2'!$O$8+'soust.uk.JMK př.č.2'!$P$8</f>
        <v>16190</v>
      </c>
      <c r="F44" s="210">
        <f>'soust.uk.JMK př.č.2'!$L$8</f>
        <v>424</v>
      </c>
      <c r="G44" s="210">
        <f t="shared" si="1"/>
        <v>45610</v>
      </c>
      <c r="H44" s="210">
        <f t="shared" si="2"/>
        <v>33225</v>
      </c>
      <c r="I44" s="211"/>
      <c r="J44" s="212"/>
      <c r="K44" s="213"/>
      <c r="L44" s="213"/>
      <c r="M44" s="211"/>
      <c r="N44" s="211"/>
      <c r="P44" s="210">
        <f t="shared" si="0"/>
        <v>11961</v>
      </c>
      <c r="Q44" s="214"/>
      <c r="R44" s="214"/>
      <c r="S44" s="215"/>
      <c r="T44" s="215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2"/>
    </row>
    <row r="45" spans="1:32" s="202" customFormat="1" x14ac:dyDescent="0.2">
      <c r="A45" s="216">
        <v>45</v>
      </c>
      <c r="B45" s="209">
        <v>12.58</v>
      </c>
      <c r="C45" s="209">
        <v>35.56</v>
      </c>
      <c r="D45" s="210">
        <f>'soust.uk.JMK př.č.2'!$M$8+'soust.uk.JMK př.č.2'!$N$8</f>
        <v>29047</v>
      </c>
      <c r="E45" s="210">
        <f>'soust.uk.JMK př.č.2'!$O$8+'soust.uk.JMK př.č.2'!$P$8</f>
        <v>16190</v>
      </c>
      <c r="F45" s="210">
        <f>'soust.uk.JMK př.č.2'!$L$8</f>
        <v>424</v>
      </c>
      <c r="G45" s="210">
        <f t="shared" si="1"/>
        <v>45537</v>
      </c>
      <c r="H45" s="210">
        <f t="shared" si="2"/>
        <v>33171</v>
      </c>
      <c r="I45" s="211"/>
      <c r="J45" s="212"/>
      <c r="K45" s="213"/>
      <c r="L45" s="213"/>
      <c r="M45" s="211"/>
      <c r="N45" s="211"/>
      <c r="P45" s="210">
        <f t="shared" si="0"/>
        <v>11942</v>
      </c>
      <c r="Q45" s="214"/>
      <c r="R45" s="214"/>
      <c r="S45" s="215"/>
      <c r="T45" s="215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2"/>
    </row>
    <row r="46" spans="1:32" s="202" customFormat="1" x14ac:dyDescent="0.2">
      <c r="A46" s="216">
        <v>46</v>
      </c>
      <c r="B46" s="209">
        <v>12.6</v>
      </c>
      <c r="C46" s="209">
        <v>35.630000000000003</v>
      </c>
      <c r="D46" s="210">
        <f>'soust.uk.JMK př.č.2'!$M$8+'soust.uk.JMK př.č.2'!$N$8</f>
        <v>29047</v>
      </c>
      <c r="E46" s="210">
        <f>'soust.uk.JMK př.č.2'!$O$8+'soust.uk.JMK př.č.2'!$P$8</f>
        <v>16190</v>
      </c>
      <c r="F46" s="210">
        <f>'soust.uk.JMK př.č.2'!$L$8</f>
        <v>424</v>
      </c>
      <c r="G46" s="210">
        <f t="shared" si="1"/>
        <v>45463</v>
      </c>
      <c r="H46" s="210">
        <f t="shared" si="2"/>
        <v>33117</v>
      </c>
      <c r="I46" s="211"/>
      <c r="J46" s="212"/>
      <c r="K46" s="213"/>
      <c r="L46" s="213"/>
      <c r="M46" s="211"/>
      <c r="N46" s="211"/>
      <c r="P46" s="210">
        <f t="shared" si="0"/>
        <v>11922</v>
      </c>
      <c r="Q46" s="214"/>
      <c r="R46" s="214"/>
      <c r="S46" s="215"/>
      <c r="T46" s="215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2"/>
    </row>
    <row r="47" spans="1:32" s="202" customFormat="1" x14ac:dyDescent="0.2">
      <c r="A47" s="216">
        <v>47</v>
      </c>
      <c r="B47" s="209">
        <v>12.62</v>
      </c>
      <c r="C47" s="209">
        <v>35.700000000000003</v>
      </c>
      <c r="D47" s="210">
        <f>'soust.uk.JMK př.č.2'!$M$8+'soust.uk.JMK př.č.2'!$N$8</f>
        <v>29047</v>
      </c>
      <c r="E47" s="210">
        <f>'soust.uk.JMK př.č.2'!$O$8+'soust.uk.JMK př.č.2'!$P$8</f>
        <v>16190</v>
      </c>
      <c r="F47" s="210">
        <f>'soust.uk.JMK př.č.2'!$L$8</f>
        <v>424</v>
      </c>
      <c r="G47" s="210">
        <f t="shared" si="1"/>
        <v>45388</v>
      </c>
      <c r="H47" s="210">
        <f t="shared" si="2"/>
        <v>33062</v>
      </c>
      <c r="I47" s="211"/>
      <c r="J47" s="212"/>
      <c r="K47" s="213"/>
      <c r="L47" s="213"/>
      <c r="M47" s="211"/>
      <c r="N47" s="211"/>
      <c r="P47" s="210">
        <f t="shared" si="0"/>
        <v>11902</v>
      </c>
      <c r="Q47" s="214"/>
      <c r="R47" s="214"/>
      <c r="S47" s="215"/>
      <c r="T47" s="215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2"/>
    </row>
    <row r="48" spans="1:32" s="202" customFormat="1" x14ac:dyDescent="0.2">
      <c r="A48" s="216">
        <v>48</v>
      </c>
      <c r="B48" s="209">
        <v>12.64</v>
      </c>
      <c r="C48" s="209">
        <v>35.770000000000003</v>
      </c>
      <c r="D48" s="210">
        <f>'soust.uk.JMK př.č.2'!$M$8+'soust.uk.JMK př.č.2'!$N$8</f>
        <v>29047</v>
      </c>
      <c r="E48" s="210">
        <f>'soust.uk.JMK př.č.2'!$O$8+'soust.uk.JMK př.č.2'!$P$8</f>
        <v>16190</v>
      </c>
      <c r="F48" s="210">
        <f>'soust.uk.JMK př.č.2'!$L$8</f>
        <v>424</v>
      </c>
      <c r="G48" s="210">
        <f t="shared" si="1"/>
        <v>45315</v>
      </c>
      <c r="H48" s="210">
        <f t="shared" si="2"/>
        <v>33008</v>
      </c>
      <c r="I48" s="211"/>
      <c r="J48" s="212"/>
      <c r="K48" s="213"/>
      <c r="L48" s="213"/>
      <c r="M48" s="211"/>
      <c r="N48" s="211"/>
      <c r="P48" s="210">
        <f t="shared" si="0"/>
        <v>11883</v>
      </c>
      <c r="Q48" s="214"/>
      <c r="R48" s="214"/>
      <c r="S48" s="215"/>
      <c r="T48" s="215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2"/>
    </row>
    <row r="49" spans="1:34" s="202" customFormat="1" x14ac:dyDescent="0.2">
      <c r="A49" s="216">
        <v>49</v>
      </c>
      <c r="B49" s="209">
        <v>12.66</v>
      </c>
      <c r="C49" s="209">
        <v>35.83</v>
      </c>
      <c r="D49" s="210">
        <f>'soust.uk.JMK př.č.2'!$M$8+'soust.uk.JMK př.č.2'!$N$8</f>
        <v>29047</v>
      </c>
      <c r="E49" s="210">
        <f>'soust.uk.JMK př.č.2'!$O$8+'soust.uk.JMK př.č.2'!$P$8</f>
        <v>16190</v>
      </c>
      <c r="F49" s="210">
        <f>'soust.uk.JMK př.č.2'!$L$8</f>
        <v>424</v>
      </c>
      <c r="G49" s="210">
        <f t="shared" si="1"/>
        <v>45243</v>
      </c>
      <c r="H49" s="210">
        <f t="shared" si="2"/>
        <v>32955</v>
      </c>
      <c r="I49" s="211"/>
      <c r="J49" s="212"/>
      <c r="K49" s="213"/>
      <c r="L49" s="213"/>
      <c r="M49" s="211"/>
      <c r="N49" s="211"/>
      <c r="P49" s="210">
        <f t="shared" si="0"/>
        <v>11864</v>
      </c>
      <c r="Q49" s="214"/>
      <c r="R49" s="214"/>
      <c r="S49" s="215"/>
      <c r="T49" s="215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2"/>
    </row>
    <row r="50" spans="1:34" s="202" customFormat="1" x14ac:dyDescent="0.2">
      <c r="A50" s="216">
        <v>50</v>
      </c>
      <c r="B50" s="209">
        <v>12.67</v>
      </c>
      <c r="C50" s="209">
        <v>35.9</v>
      </c>
      <c r="D50" s="210">
        <f>'soust.uk.JMK př.č.2'!$M$8+'soust.uk.JMK př.č.2'!$N$8</f>
        <v>29047</v>
      </c>
      <c r="E50" s="210">
        <f>'soust.uk.JMK př.č.2'!$O$8+'soust.uk.JMK př.č.2'!$P$8</f>
        <v>16190</v>
      </c>
      <c r="F50" s="210">
        <f>'soust.uk.JMK př.č.2'!$L$8</f>
        <v>424</v>
      </c>
      <c r="G50" s="210">
        <f t="shared" si="1"/>
        <v>45199</v>
      </c>
      <c r="H50" s="210">
        <f t="shared" si="2"/>
        <v>32923</v>
      </c>
      <c r="I50" s="211"/>
      <c r="J50" s="212"/>
      <c r="K50" s="213"/>
      <c r="L50" s="213"/>
      <c r="M50" s="211"/>
      <c r="N50" s="211"/>
      <c r="P50" s="210">
        <f t="shared" si="0"/>
        <v>11852</v>
      </c>
      <c r="Q50" s="214"/>
      <c r="R50" s="214"/>
      <c r="S50" s="215"/>
      <c r="T50" s="215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2"/>
    </row>
    <row r="51" spans="1:34" x14ac:dyDescent="0.2">
      <c r="A51" s="216">
        <v>51</v>
      </c>
      <c r="B51" s="209">
        <v>12.69</v>
      </c>
      <c r="C51" s="209">
        <v>35.979999999999997</v>
      </c>
      <c r="D51" s="210">
        <f>'soust.uk.JMK př.č.2'!$M$8+'soust.uk.JMK př.č.2'!$N$8</f>
        <v>29047</v>
      </c>
      <c r="E51" s="210">
        <f>'soust.uk.JMK př.č.2'!$O$8+'soust.uk.JMK př.č.2'!$P$8</f>
        <v>16190</v>
      </c>
      <c r="F51" s="210">
        <f>'soust.uk.JMK př.č.2'!$L$8</f>
        <v>424</v>
      </c>
      <c r="G51" s="210">
        <f t="shared" si="1"/>
        <v>45123</v>
      </c>
      <c r="H51" s="210">
        <f t="shared" si="2"/>
        <v>32867</v>
      </c>
      <c r="I51" s="211"/>
      <c r="J51" s="212"/>
      <c r="K51" s="213"/>
      <c r="L51" s="213"/>
      <c r="M51" s="211"/>
      <c r="N51" s="211"/>
      <c r="P51" s="210">
        <f t="shared" si="0"/>
        <v>11832</v>
      </c>
      <c r="Q51" s="214"/>
      <c r="R51" s="214"/>
      <c r="S51" s="215"/>
      <c r="T51" s="215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7"/>
      <c r="AG51" s="192"/>
      <c r="AH51" s="192"/>
    </row>
    <row r="52" spans="1:34" x14ac:dyDescent="0.2">
      <c r="A52" s="216">
        <v>52</v>
      </c>
      <c r="B52" s="209">
        <v>12.7</v>
      </c>
      <c r="C52" s="209">
        <v>36.04</v>
      </c>
      <c r="D52" s="210">
        <f>'soust.uk.JMK př.č.2'!$M$8+'soust.uk.JMK př.č.2'!$N$8</f>
        <v>29047</v>
      </c>
      <c r="E52" s="210">
        <f>'soust.uk.JMK př.č.2'!$O$8+'soust.uk.JMK př.č.2'!$P$8</f>
        <v>16190</v>
      </c>
      <c r="F52" s="210">
        <f>'soust.uk.JMK př.č.2'!$L$8</f>
        <v>424</v>
      </c>
      <c r="G52" s="210">
        <f t="shared" si="1"/>
        <v>45082</v>
      </c>
      <c r="H52" s="210">
        <f t="shared" si="2"/>
        <v>32837</v>
      </c>
      <c r="I52" s="211"/>
      <c r="J52" s="212"/>
      <c r="K52" s="213"/>
      <c r="L52" s="213"/>
      <c r="M52" s="211"/>
      <c r="N52" s="211"/>
      <c r="P52" s="210">
        <f t="shared" si="0"/>
        <v>11821</v>
      </c>
      <c r="Q52" s="214"/>
      <c r="R52" s="214"/>
      <c r="S52" s="215"/>
      <c r="T52" s="215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7"/>
      <c r="AG52" s="192"/>
      <c r="AH52" s="192"/>
    </row>
    <row r="53" spans="1:34" s="218" customFormat="1" x14ac:dyDescent="0.2">
      <c r="A53" s="216">
        <v>53</v>
      </c>
      <c r="B53" s="209">
        <v>12.72</v>
      </c>
      <c r="C53" s="209">
        <v>36.1</v>
      </c>
      <c r="D53" s="210">
        <f>'soust.uk.JMK př.č.2'!$M$8+'soust.uk.JMK př.č.2'!$N$8</f>
        <v>29047</v>
      </c>
      <c r="E53" s="210">
        <f>'soust.uk.JMK př.č.2'!$O$8+'soust.uk.JMK př.č.2'!$P$8</f>
        <v>16190</v>
      </c>
      <c r="F53" s="210">
        <f>'soust.uk.JMK př.č.2'!$L$8</f>
        <v>424</v>
      </c>
      <c r="G53" s="210">
        <f t="shared" si="1"/>
        <v>45012</v>
      </c>
      <c r="H53" s="210">
        <f t="shared" si="2"/>
        <v>32785</v>
      </c>
      <c r="I53" s="211"/>
      <c r="J53" s="212"/>
      <c r="K53" s="213"/>
      <c r="L53" s="213"/>
      <c r="M53" s="211"/>
      <c r="N53" s="211"/>
      <c r="P53" s="210">
        <f t="shared" si="0"/>
        <v>11803</v>
      </c>
      <c r="Q53" s="214"/>
      <c r="R53" s="214"/>
      <c r="S53" s="215"/>
      <c r="T53" s="215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G53" s="219"/>
      <c r="AH53" s="219"/>
    </row>
    <row r="54" spans="1:34" x14ac:dyDescent="0.2">
      <c r="A54" s="216">
        <v>54</v>
      </c>
      <c r="B54" s="209">
        <v>12.73</v>
      </c>
      <c r="C54" s="209">
        <v>36.17</v>
      </c>
      <c r="D54" s="210">
        <f>'soust.uk.JMK př.č.2'!$M$8+'soust.uk.JMK př.č.2'!$N$8</f>
        <v>29047</v>
      </c>
      <c r="E54" s="210">
        <f>'soust.uk.JMK př.č.2'!$O$8+'soust.uk.JMK př.č.2'!$P$8</f>
        <v>16190</v>
      </c>
      <c r="F54" s="210">
        <f>'soust.uk.JMK př.č.2'!$L$8</f>
        <v>424</v>
      </c>
      <c r="G54" s="210">
        <f t="shared" si="1"/>
        <v>44968</v>
      </c>
      <c r="H54" s="210">
        <f t="shared" si="2"/>
        <v>32753</v>
      </c>
      <c r="I54" s="211"/>
      <c r="J54" s="212"/>
      <c r="K54" s="213"/>
      <c r="L54" s="213"/>
      <c r="M54" s="211"/>
      <c r="N54" s="211"/>
      <c r="P54" s="210">
        <f t="shared" si="0"/>
        <v>11791</v>
      </c>
      <c r="Q54" s="214"/>
      <c r="R54" s="214"/>
      <c r="S54" s="215"/>
      <c r="T54" s="215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</row>
    <row r="55" spans="1:34" x14ac:dyDescent="0.2">
      <c r="A55" s="216">
        <v>55</v>
      </c>
      <c r="B55" s="209">
        <v>12.74</v>
      </c>
      <c r="C55" s="209">
        <v>36.229999999999997</v>
      </c>
      <c r="D55" s="210">
        <f>'soust.uk.JMK př.č.2'!$M$8+'soust.uk.JMK př.č.2'!$N$8</f>
        <v>29047</v>
      </c>
      <c r="E55" s="210">
        <f>'soust.uk.JMK př.č.2'!$O$8+'soust.uk.JMK př.č.2'!$P$8</f>
        <v>16190</v>
      </c>
      <c r="F55" s="210">
        <f>'soust.uk.JMK př.č.2'!$L$8</f>
        <v>424</v>
      </c>
      <c r="G55" s="210">
        <f t="shared" si="1"/>
        <v>44926</v>
      </c>
      <c r="H55" s="210">
        <f t="shared" si="2"/>
        <v>32722</v>
      </c>
      <c r="I55" s="211"/>
      <c r="J55" s="212"/>
      <c r="K55" s="213"/>
      <c r="L55" s="213"/>
      <c r="M55" s="211"/>
      <c r="N55" s="211"/>
      <c r="P55" s="210">
        <f t="shared" si="0"/>
        <v>11780</v>
      </c>
      <c r="Q55" s="214"/>
      <c r="R55" s="214"/>
      <c r="S55" s="215"/>
      <c r="T55" s="215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</row>
    <row r="56" spans="1:34" x14ac:dyDescent="0.2">
      <c r="A56" s="216">
        <v>56</v>
      </c>
      <c r="B56" s="209">
        <v>12.76</v>
      </c>
      <c r="C56" s="209">
        <v>36.299999999999997</v>
      </c>
      <c r="D56" s="210">
        <f>'soust.uk.JMK př.č.2'!$M$8+'soust.uk.JMK př.č.2'!$N$8</f>
        <v>29047</v>
      </c>
      <c r="E56" s="210">
        <f>'soust.uk.JMK př.č.2'!$O$8+'soust.uk.JMK př.č.2'!$P$8</f>
        <v>16190</v>
      </c>
      <c r="F56" s="210">
        <f>'soust.uk.JMK př.č.2'!$L$8</f>
        <v>424</v>
      </c>
      <c r="G56" s="210">
        <f t="shared" si="1"/>
        <v>44854</v>
      </c>
      <c r="H56" s="210">
        <f t="shared" si="2"/>
        <v>32669</v>
      </c>
      <c r="I56" s="211"/>
      <c r="J56" s="212"/>
      <c r="K56" s="213"/>
      <c r="L56" s="213"/>
      <c r="M56" s="211"/>
      <c r="N56" s="211"/>
      <c r="P56" s="210">
        <f t="shared" si="0"/>
        <v>11761</v>
      </c>
      <c r="Q56" s="214"/>
      <c r="R56" s="214"/>
      <c r="S56" s="215"/>
      <c r="T56" s="215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</row>
    <row r="57" spans="1:34" x14ac:dyDescent="0.2">
      <c r="A57" s="216">
        <v>57</v>
      </c>
      <c r="B57" s="209">
        <v>12.77</v>
      </c>
      <c r="C57" s="209">
        <v>36.36</v>
      </c>
      <c r="D57" s="210">
        <f>'soust.uk.JMK př.č.2'!$M$8+'soust.uk.JMK př.č.2'!$N$8</f>
        <v>29047</v>
      </c>
      <c r="E57" s="210">
        <f>'soust.uk.JMK př.č.2'!$O$8+'soust.uk.JMK př.č.2'!$P$8</f>
        <v>16190</v>
      </c>
      <c r="F57" s="210">
        <f>'soust.uk.JMK př.č.2'!$L$8</f>
        <v>424</v>
      </c>
      <c r="G57" s="210">
        <f t="shared" si="1"/>
        <v>44813</v>
      </c>
      <c r="H57" s="210">
        <f t="shared" si="2"/>
        <v>32639</v>
      </c>
      <c r="I57" s="211"/>
      <c r="J57" s="212"/>
      <c r="K57" s="213"/>
      <c r="L57" s="213"/>
      <c r="M57" s="211"/>
      <c r="N57" s="211"/>
      <c r="P57" s="210">
        <f t="shared" si="0"/>
        <v>11750</v>
      </c>
      <c r="Q57" s="214"/>
      <c r="R57" s="214"/>
      <c r="S57" s="215"/>
      <c r="T57" s="215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</row>
    <row r="58" spans="1:34" x14ac:dyDescent="0.2">
      <c r="A58" s="216">
        <v>58</v>
      </c>
      <c r="B58" s="209">
        <v>12.78</v>
      </c>
      <c r="C58" s="209">
        <v>36.42</v>
      </c>
      <c r="D58" s="210">
        <f>'soust.uk.JMK př.č.2'!$M$8+'soust.uk.JMK př.č.2'!$N$8</f>
        <v>29047</v>
      </c>
      <c r="E58" s="210">
        <f>'soust.uk.JMK př.č.2'!$O$8+'soust.uk.JMK př.č.2'!$P$8</f>
        <v>16190</v>
      </c>
      <c r="F58" s="210">
        <f>'soust.uk.JMK př.č.2'!$L$8</f>
        <v>424</v>
      </c>
      <c r="G58" s="210">
        <f t="shared" si="1"/>
        <v>44772</v>
      </c>
      <c r="H58" s="210">
        <f t="shared" si="2"/>
        <v>32609</v>
      </c>
      <c r="I58" s="211"/>
      <c r="J58" s="212"/>
      <c r="K58" s="213"/>
      <c r="L58" s="213"/>
      <c r="M58" s="211"/>
      <c r="N58" s="211"/>
      <c r="P58" s="210">
        <f t="shared" si="0"/>
        <v>11739</v>
      </c>
      <c r="Q58" s="214"/>
      <c r="R58" s="214"/>
      <c r="S58" s="215"/>
      <c r="T58" s="215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</row>
    <row r="59" spans="1:34" x14ac:dyDescent="0.2">
      <c r="A59" s="216">
        <v>59</v>
      </c>
      <c r="B59" s="209">
        <v>12.79</v>
      </c>
      <c r="C59" s="209">
        <v>36.49</v>
      </c>
      <c r="D59" s="210">
        <f>'soust.uk.JMK př.č.2'!$M$8+'soust.uk.JMK př.č.2'!$N$8</f>
        <v>29047</v>
      </c>
      <c r="E59" s="210">
        <f>'soust.uk.JMK př.č.2'!$O$8+'soust.uk.JMK př.č.2'!$P$8</f>
        <v>16190</v>
      </c>
      <c r="F59" s="210">
        <f>'soust.uk.JMK př.č.2'!$L$8</f>
        <v>424</v>
      </c>
      <c r="G59" s="210">
        <f t="shared" si="1"/>
        <v>44729</v>
      </c>
      <c r="H59" s="210">
        <f t="shared" si="2"/>
        <v>32577</v>
      </c>
      <c r="I59" s="211"/>
      <c r="J59" s="212"/>
      <c r="K59" s="213"/>
      <c r="L59" s="213"/>
      <c r="M59" s="211"/>
      <c r="N59" s="211"/>
      <c r="P59" s="210">
        <f t="shared" si="0"/>
        <v>11728</v>
      </c>
      <c r="Q59" s="214"/>
      <c r="R59" s="214"/>
      <c r="S59" s="215"/>
      <c r="T59" s="215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</row>
    <row r="60" spans="1:34" s="218" customFormat="1" x14ac:dyDescent="0.2">
      <c r="A60" s="216">
        <v>60</v>
      </c>
      <c r="B60" s="209">
        <v>12.81</v>
      </c>
      <c r="C60" s="209">
        <v>36.549999999999997</v>
      </c>
      <c r="D60" s="210">
        <f>'soust.uk.JMK př.č.2'!$M$8+'soust.uk.JMK př.č.2'!$N$8</f>
        <v>29047</v>
      </c>
      <c r="E60" s="210">
        <f>'soust.uk.JMK př.č.2'!$O$8+'soust.uk.JMK př.č.2'!$P$8</f>
        <v>16190</v>
      </c>
      <c r="F60" s="210">
        <f>'soust.uk.JMK př.č.2'!$L$8</f>
        <v>424</v>
      </c>
      <c r="G60" s="210">
        <f t="shared" si="1"/>
        <v>44659</v>
      </c>
      <c r="H60" s="210">
        <f t="shared" si="2"/>
        <v>32526</v>
      </c>
      <c r="I60" s="211"/>
      <c r="J60" s="212"/>
      <c r="K60" s="213"/>
      <c r="L60" s="213"/>
      <c r="M60" s="211"/>
      <c r="N60" s="211"/>
      <c r="P60" s="210">
        <f t="shared" si="0"/>
        <v>11709</v>
      </c>
      <c r="Q60" s="214"/>
      <c r="R60" s="214"/>
      <c r="S60" s="215"/>
      <c r="T60" s="215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</row>
    <row r="61" spans="1:34" x14ac:dyDescent="0.2">
      <c r="A61" s="216">
        <v>61</v>
      </c>
      <c r="B61" s="209">
        <v>12.82</v>
      </c>
      <c r="C61" s="209">
        <v>36.61</v>
      </c>
      <c r="D61" s="210">
        <f>'soust.uk.JMK př.č.2'!$M$8+'soust.uk.JMK př.č.2'!$N$8</f>
        <v>29047</v>
      </c>
      <c r="E61" s="210">
        <f>'soust.uk.JMK př.č.2'!$O$8+'soust.uk.JMK př.č.2'!$P$8</f>
        <v>16190</v>
      </c>
      <c r="F61" s="210">
        <f>'soust.uk.JMK př.č.2'!$L$8</f>
        <v>424</v>
      </c>
      <c r="G61" s="210">
        <f t="shared" si="1"/>
        <v>44619</v>
      </c>
      <c r="H61" s="210">
        <f t="shared" si="2"/>
        <v>32496</v>
      </c>
      <c r="I61" s="211"/>
      <c r="J61" s="212"/>
      <c r="K61" s="213"/>
      <c r="L61" s="213"/>
      <c r="M61" s="211"/>
      <c r="N61" s="211"/>
      <c r="P61" s="210">
        <f t="shared" si="0"/>
        <v>11699</v>
      </c>
      <c r="Q61" s="214"/>
      <c r="R61" s="214"/>
      <c r="S61" s="215"/>
      <c r="T61" s="215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</row>
    <row r="62" spans="1:34" x14ac:dyDescent="0.2">
      <c r="A62" s="216">
        <v>62</v>
      </c>
      <c r="B62" s="209">
        <v>12.83</v>
      </c>
      <c r="C62" s="209">
        <v>36.67</v>
      </c>
      <c r="D62" s="210">
        <f>'soust.uk.JMK př.č.2'!$M$8+'soust.uk.JMK př.č.2'!$N$8</f>
        <v>29047</v>
      </c>
      <c r="E62" s="210">
        <f>'soust.uk.JMK př.č.2'!$O$8+'soust.uk.JMK př.č.2'!$P$8</f>
        <v>16190</v>
      </c>
      <c r="F62" s="210">
        <f>'soust.uk.JMK př.č.2'!$L$8</f>
        <v>424</v>
      </c>
      <c r="G62" s="210">
        <f t="shared" si="1"/>
        <v>44578</v>
      </c>
      <c r="H62" s="210">
        <f t="shared" si="2"/>
        <v>32466</v>
      </c>
      <c r="I62" s="211"/>
      <c r="J62" s="212"/>
      <c r="K62" s="213"/>
      <c r="L62" s="213"/>
      <c r="M62" s="211"/>
      <c r="N62" s="211"/>
      <c r="P62" s="210">
        <f t="shared" si="0"/>
        <v>11688</v>
      </c>
      <c r="Q62" s="214"/>
      <c r="R62" s="214"/>
      <c r="S62" s="215"/>
      <c r="T62" s="215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</row>
    <row r="63" spans="1:34" x14ac:dyDescent="0.2">
      <c r="A63" s="216">
        <v>63</v>
      </c>
      <c r="B63" s="209">
        <v>12.84</v>
      </c>
      <c r="C63" s="209">
        <v>36.729999999999997</v>
      </c>
      <c r="D63" s="210">
        <f>'soust.uk.JMK př.č.2'!$M$8+'soust.uk.JMK př.č.2'!$N$8</f>
        <v>29047</v>
      </c>
      <c r="E63" s="210">
        <f>'soust.uk.JMK př.č.2'!$O$8+'soust.uk.JMK př.č.2'!$P$8</f>
        <v>16190</v>
      </c>
      <c r="F63" s="210">
        <f>'soust.uk.JMK př.č.2'!$L$8</f>
        <v>424</v>
      </c>
      <c r="G63" s="210">
        <f t="shared" si="1"/>
        <v>44537</v>
      </c>
      <c r="H63" s="210">
        <f t="shared" si="2"/>
        <v>32436</v>
      </c>
      <c r="I63" s="211"/>
      <c r="J63" s="212"/>
      <c r="K63" s="213"/>
      <c r="L63" s="213"/>
      <c r="M63" s="211"/>
      <c r="N63" s="211"/>
      <c r="P63" s="210">
        <f t="shared" si="0"/>
        <v>11677</v>
      </c>
      <c r="Q63" s="214"/>
      <c r="R63" s="214"/>
      <c r="S63" s="215"/>
      <c r="T63" s="215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</row>
    <row r="64" spans="1:34" x14ac:dyDescent="0.2">
      <c r="A64" s="216">
        <v>64</v>
      </c>
      <c r="B64" s="209">
        <v>12.85</v>
      </c>
      <c r="C64" s="209">
        <v>36.79</v>
      </c>
      <c r="D64" s="210">
        <f>'soust.uk.JMK př.č.2'!$M$8+'soust.uk.JMK př.č.2'!$N$8</f>
        <v>29047</v>
      </c>
      <c r="E64" s="210">
        <f>'soust.uk.JMK př.č.2'!$O$8+'soust.uk.JMK př.č.2'!$P$8</f>
        <v>16190</v>
      </c>
      <c r="F64" s="210">
        <f>'soust.uk.JMK př.č.2'!$L$8</f>
        <v>424</v>
      </c>
      <c r="G64" s="210">
        <f t="shared" si="1"/>
        <v>44496</v>
      </c>
      <c r="H64" s="210">
        <f t="shared" si="2"/>
        <v>32406</v>
      </c>
      <c r="I64" s="211"/>
      <c r="J64" s="212"/>
      <c r="K64" s="213"/>
      <c r="L64" s="213"/>
      <c r="M64" s="211"/>
      <c r="N64" s="211"/>
      <c r="P64" s="210">
        <f t="shared" si="0"/>
        <v>11666</v>
      </c>
      <c r="Q64" s="214"/>
      <c r="R64" s="214"/>
      <c r="S64" s="215"/>
      <c r="T64" s="215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</row>
    <row r="65" spans="1:43" x14ac:dyDescent="0.2">
      <c r="A65" s="216">
        <v>65</v>
      </c>
      <c r="B65" s="209">
        <v>12.87</v>
      </c>
      <c r="C65" s="209">
        <v>36.85</v>
      </c>
      <c r="D65" s="210">
        <f>'soust.uk.JMK př.č.2'!$M$8+'soust.uk.JMK př.č.2'!$N$8</f>
        <v>29047</v>
      </c>
      <c r="E65" s="210">
        <f>'soust.uk.JMK př.č.2'!$O$8+'soust.uk.JMK př.č.2'!$P$8</f>
        <v>16190</v>
      </c>
      <c r="F65" s="210">
        <f>'soust.uk.JMK př.č.2'!$L$8</f>
        <v>424</v>
      </c>
      <c r="G65" s="210">
        <f t="shared" si="1"/>
        <v>44428</v>
      </c>
      <c r="H65" s="210">
        <f t="shared" si="2"/>
        <v>32356</v>
      </c>
      <c r="I65" s="211"/>
      <c r="J65" s="212"/>
      <c r="K65" s="213"/>
      <c r="L65" s="213"/>
      <c r="M65" s="211"/>
      <c r="N65" s="211"/>
      <c r="P65" s="210">
        <f t="shared" si="0"/>
        <v>11648</v>
      </c>
      <c r="Q65" s="214"/>
      <c r="R65" s="214"/>
      <c r="S65" s="215"/>
      <c r="T65" s="215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</row>
    <row r="66" spans="1:43" x14ac:dyDescent="0.2">
      <c r="A66" s="216">
        <v>66</v>
      </c>
      <c r="B66" s="209">
        <v>12.88</v>
      </c>
      <c r="C66" s="209">
        <v>36.9</v>
      </c>
      <c r="D66" s="210">
        <f>'soust.uk.JMK př.č.2'!$M$8+'soust.uk.JMK př.č.2'!$N$8</f>
        <v>29047</v>
      </c>
      <c r="E66" s="210">
        <f>'soust.uk.JMK př.č.2'!$O$8+'soust.uk.JMK př.č.2'!$P$8</f>
        <v>16190</v>
      </c>
      <c r="F66" s="210">
        <f>'soust.uk.JMK př.č.2'!$L$8</f>
        <v>424</v>
      </c>
      <c r="G66" s="210">
        <f t="shared" si="1"/>
        <v>44389</v>
      </c>
      <c r="H66" s="210">
        <f t="shared" si="2"/>
        <v>32327</v>
      </c>
      <c r="I66" s="211"/>
      <c r="J66" s="212"/>
      <c r="K66" s="213"/>
      <c r="L66" s="213"/>
      <c r="M66" s="211"/>
      <c r="N66" s="211"/>
      <c r="P66" s="210">
        <f t="shared" si="0"/>
        <v>11638</v>
      </c>
      <c r="Q66" s="214"/>
      <c r="R66" s="214"/>
      <c r="S66" s="215"/>
      <c r="T66" s="215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</row>
    <row r="67" spans="1:43" x14ac:dyDescent="0.2">
      <c r="A67" s="216">
        <v>67</v>
      </c>
      <c r="B67" s="209">
        <v>12.89</v>
      </c>
      <c r="C67" s="209">
        <v>36.96</v>
      </c>
      <c r="D67" s="210">
        <f>'soust.uk.JMK př.č.2'!$M$8+'soust.uk.JMK př.č.2'!$N$8</f>
        <v>29047</v>
      </c>
      <c r="E67" s="210">
        <f>'soust.uk.JMK př.č.2'!$O$8+'soust.uk.JMK př.č.2'!$P$8</f>
        <v>16190</v>
      </c>
      <c r="F67" s="210">
        <f>'soust.uk.JMK př.č.2'!$L$8</f>
        <v>424</v>
      </c>
      <c r="G67" s="210">
        <f t="shared" si="1"/>
        <v>44349</v>
      </c>
      <c r="H67" s="210">
        <f t="shared" si="2"/>
        <v>32298</v>
      </c>
      <c r="I67" s="211"/>
      <c r="J67" s="212"/>
      <c r="K67" s="213"/>
      <c r="L67" s="213"/>
      <c r="M67" s="211"/>
      <c r="N67" s="211"/>
      <c r="P67" s="210">
        <f t="shared" si="0"/>
        <v>11627</v>
      </c>
      <c r="Q67" s="214"/>
      <c r="R67" s="214"/>
      <c r="S67" s="215"/>
      <c r="T67" s="215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M67" s="220"/>
      <c r="AN67" s="192"/>
      <c r="AO67" s="220"/>
      <c r="AP67" s="192"/>
      <c r="AQ67" s="192"/>
    </row>
    <row r="68" spans="1:43" x14ac:dyDescent="0.2">
      <c r="A68" s="216">
        <v>68</v>
      </c>
      <c r="B68" s="209">
        <v>12.9</v>
      </c>
      <c r="C68" s="209">
        <v>37.03</v>
      </c>
      <c r="D68" s="210">
        <f>'soust.uk.JMK př.č.2'!$M$8+'soust.uk.JMK př.č.2'!$N$8</f>
        <v>29047</v>
      </c>
      <c r="E68" s="210">
        <f>'soust.uk.JMK př.č.2'!$O$8+'soust.uk.JMK př.č.2'!$P$8</f>
        <v>16190</v>
      </c>
      <c r="F68" s="210">
        <f>'soust.uk.JMK př.č.2'!$L$8</f>
        <v>424</v>
      </c>
      <c r="G68" s="210">
        <f t="shared" si="1"/>
        <v>44307</v>
      </c>
      <c r="H68" s="210">
        <f t="shared" si="2"/>
        <v>32267</v>
      </c>
      <c r="I68" s="211"/>
      <c r="J68" s="212"/>
      <c r="K68" s="213"/>
      <c r="L68" s="213"/>
      <c r="M68" s="211"/>
      <c r="N68" s="211"/>
      <c r="P68" s="210">
        <f t="shared" si="0"/>
        <v>11616</v>
      </c>
      <c r="Q68" s="214"/>
      <c r="R68" s="214"/>
      <c r="S68" s="215"/>
      <c r="T68" s="215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7"/>
      <c r="AG68" s="192"/>
      <c r="AH68" s="192"/>
    </row>
    <row r="69" spans="1:43" x14ac:dyDescent="0.2">
      <c r="A69" s="216">
        <v>69</v>
      </c>
      <c r="B69" s="209">
        <v>12.91</v>
      </c>
      <c r="C69" s="209">
        <v>37.08</v>
      </c>
      <c r="D69" s="210">
        <f>'soust.uk.JMK př.č.2'!$M$8+'soust.uk.JMK př.č.2'!$N$8</f>
        <v>29047</v>
      </c>
      <c r="E69" s="210">
        <f>'soust.uk.JMK př.č.2'!$O$8+'soust.uk.JMK př.č.2'!$P$8</f>
        <v>16190</v>
      </c>
      <c r="F69" s="210">
        <f>'soust.uk.JMK př.č.2'!$L$8</f>
        <v>424</v>
      </c>
      <c r="G69" s="210">
        <f t="shared" si="1"/>
        <v>44269</v>
      </c>
      <c r="H69" s="210">
        <f t="shared" si="2"/>
        <v>32239</v>
      </c>
      <c r="I69" s="211"/>
      <c r="J69" s="212"/>
      <c r="K69" s="213"/>
      <c r="L69" s="213"/>
      <c r="M69" s="211"/>
      <c r="N69" s="211"/>
      <c r="P69" s="210">
        <f t="shared" si="0"/>
        <v>11606</v>
      </c>
      <c r="Q69" s="214"/>
      <c r="R69" s="214"/>
      <c r="S69" s="215"/>
      <c r="T69" s="215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7"/>
      <c r="AG69" s="192"/>
      <c r="AH69" s="192"/>
    </row>
    <row r="70" spans="1:43" x14ac:dyDescent="0.2">
      <c r="A70" s="216">
        <v>70</v>
      </c>
      <c r="B70" s="209">
        <v>12.93</v>
      </c>
      <c r="C70" s="209">
        <v>37.130000000000003</v>
      </c>
      <c r="D70" s="210">
        <f>'soust.uk.JMK př.č.2'!$M$8+'soust.uk.JMK př.č.2'!$N$8</f>
        <v>29047</v>
      </c>
      <c r="E70" s="210">
        <f>'soust.uk.JMK př.č.2'!$O$8+'soust.uk.JMK př.č.2'!$P$8</f>
        <v>16190</v>
      </c>
      <c r="F70" s="210">
        <f>'soust.uk.JMK př.č.2'!$L$8</f>
        <v>424</v>
      </c>
      <c r="G70" s="210">
        <f t="shared" si="1"/>
        <v>44202</v>
      </c>
      <c r="H70" s="210">
        <f t="shared" si="2"/>
        <v>32190</v>
      </c>
      <c r="I70" s="211"/>
      <c r="J70" s="212"/>
      <c r="K70" s="213"/>
      <c r="L70" s="213"/>
      <c r="M70" s="211"/>
      <c r="N70" s="211"/>
      <c r="P70" s="210">
        <f t="shared" si="0"/>
        <v>11588</v>
      </c>
      <c r="Q70" s="214"/>
      <c r="R70" s="214"/>
      <c r="S70" s="215"/>
      <c r="T70" s="215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7"/>
      <c r="AG70" s="192"/>
      <c r="AH70" s="192"/>
    </row>
    <row r="71" spans="1:43" x14ac:dyDescent="0.2">
      <c r="A71" s="216">
        <v>71</v>
      </c>
      <c r="B71" s="209">
        <v>12.94</v>
      </c>
      <c r="C71" s="209">
        <v>37.19</v>
      </c>
      <c r="D71" s="210">
        <f>'soust.uk.JMK př.č.2'!$M$8+'soust.uk.JMK př.č.2'!$N$8</f>
        <v>29047</v>
      </c>
      <c r="E71" s="210">
        <f>'soust.uk.JMK př.č.2'!$O$8+'soust.uk.JMK př.č.2'!$P$8</f>
        <v>16190</v>
      </c>
      <c r="F71" s="210">
        <f>'soust.uk.JMK př.č.2'!$L$8</f>
        <v>424</v>
      </c>
      <c r="G71" s="210">
        <f t="shared" si="1"/>
        <v>44163</v>
      </c>
      <c r="H71" s="210">
        <f t="shared" si="2"/>
        <v>32161</v>
      </c>
      <c r="I71" s="211"/>
      <c r="J71" s="212"/>
      <c r="K71" s="213"/>
      <c r="L71" s="213"/>
      <c r="M71" s="211"/>
      <c r="N71" s="211"/>
      <c r="P71" s="210">
        <f t="shared" si="0"/>
        <v>11578</v>
      </c>
      <c r="Q71" s="214"/>
      <c r="R71" s="214"/>
      <c r="S71" s="215"/>
      <c r="T71" s="215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7"/>
      <c r="AG71" s="192"/>
      <c r="AH71" s="192"/>
    </row>
    <row r="72" spans="1:43" x14ac:dyDescent="0.2">
      <c r="A72" s="216">
        <v>72</v>
      </c>
      <c r="B72" s="209">
        <v>12.95</v>
      </c>
      <c r="C72" s="209">
        <v>37.24</v>
      </c>
      <c r="D72" s="210">
        <f>'soust.uk.JMK př.č.2'!$M$8+'soust.uk.JMK př.č.2'!$N$8</f>
        <v>29047</v>
      </c>
      <c r="E72" s="210">
        <f>'soust.uk.JMK př.č.2'!$O$8+'soust.uk.JMK př.č.2'!$P$8</f>
        <v>16190</v>
      </c>
      <c r="F72" s="210">
        <f>'soust.uk.JMK př.č.2'!$L$8</f>
        <v>424</v>
      </c>
      <c r="G72" s="210">
        <f t="shared" si="1"/>
        <v>44125</v>
      </c>
      <c r="H72" s="210">
        <f t="shared" si="2"/>
        <v>32133</v>
      </c>
      <c r="I72" s="211"/>
      <c r="J72" s="212"/>
      <c r="K72" s="213"/>
      <c r="L72" s="213"/>
      <c r="M72" s="211"/>
      <c r="N72" s="211"/>
      <c r="P72" s="210">
        <f t="shared" si="0"/>
        <v>11568</v>
      </c>
      <c r="Q72" s="214"/>
      <c r="R72" s="214"/>
      <c r="S72" s="215"/>
      <c r="T72" s="215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7"/>
      <c r="AG72" s="192"/>
      <c r="AH72" s="192"/>
    </row>
    <row r="73" spans="1:43" x14ac:dyDescent="0.2">
      <c r="A73" s="216">
        <v>73</v>
      </c>
      <c r="B73" s="209">
        <v>12.96</v>
      </c>
      <c r="C73" s="209">
        <v>37.29</v>
      </c>
      <c r="D73" s="210">
        <f>'soust.uk.JMK př.č.2'!$M$8+'soust.uk.JMK př.č.2'!$N$8</f>
        <v>29047</v>
      </c>
      <c r="E73" s="210">
        <f>'soust.uk.JMK př.č.2'!$O$8+'soust.uk.JMK př.č.2'!$P$8</f>
        <v>16190</v>
      </c>
      <c r="F73" s="210">
        <f>'soust.uk.JMK př.č.2'!$L$8</f>
        <v>424</v>
      </c>
      <c r="G73" s="210">
        <f t="shared" si="1"/>
        <v>44087</v>
      </c>
      <c r="H73" s="210">
        <f t="shared" si="2"/>
        <v>32105</v>
      </c>
      <c r="I73" s="211"/>
      <c r="J73" s="212"/>
      <c r="K73" s="213"/>
      <c r="L73" s="213"/>
      <c r="M73" s="211"/>
      <c r="N73" s="211"/>
      <c r="P73" s="210">
        <f t="shared" si="0"/>
        <v>11558</v>
      </c>
      <c r="Q73" s="214"/>
      <c r="R73" s="214"/>
      <c r="S73" s="215"/>
      <c r="T73" s="215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7"/>
      <c r="AG73" s="192"/>
      <c r="AH73" s="192"/>
    </row>
    <row r="74" spans="1:43" x14ac:dyDescent="0.2">
      <c r="A74" s="216">
        <v>74</v>
      </c>
      <c r="B74" s="209">
        <v>12.98</v>
      </c>
      <c r="C74" s="209">
        <v>37.340000000000003</v>
      </c>
      <c r="D74" s="210">
        <f>'soust.uk.JMK př.č.2'!$M$8+'soust.uk.JMK př.č.2'!$N$8</f>
        <v>29047</v>
      </c>
      <c r="E74" s="210">
        <f>'soust.uk.JMK př.č.2'!$O$8+'soust.uk.JMK př.č.2'!$P$8</f>
        <v>16190</v>
      </c>
      <c r="F74" s="210">
        <f>'soust.uk.JMK př.č.2'!$L$8</f>
        <v>424</v>
      </c>
      <c r="G74" s="210">
        <f t="shared" si="1"/>
        <v>44022</v>
      </c>
      <c r="H74" s="210">
        <f t="shared" si="2"/>
        <v>32057</v>
      </c>
      <c r="I74" s="211"/>
      <c r="J74" s="212"/>
      <c r="K74" s="213"/>
      <c r="L74" s="213"/>
      <c r="M74" s="211"/>
      <c r="N74" s="211"/>
      <c r="P74" s="210">
        <f t="shared" ref="P74:P101" si="3">ROUND((H74*36%),0)</f>
        <v>11541</v>
      </c>
      <c r="Q74" s="214"/>
      <c r="R74" s="214"/>
      <c r="S74" s="215"/>
      <c r="T74" s="215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7"/>
      <c r="AG74" s="192"/>
      <c r="AH74" s="192"/>
    </row>
    <row r="75" spans="1:43" x14ac:dyDescent="0.2">
      <c r="A75" s="216">
        <v>75</v>
      </c>
      <c r="B75" s="209">
        <v>12.99</v>
      </c>
      <c r="C75" s="209">
        <v>37.39</v>
      </c>
      <c r="D75" s="210">
        <f>'soust.uk.JMK př.č.2'!$M$8+'soust.uk.JMK př.č.2'!$N$8</f>
        <v>29047</v>
      </c>
      <c r="E75" s="210">
        <f>'soust.uk.JMK př.č.2'!$O$8+'soust.uk.JMK př.č.2'!$P$8</f>
        <v>16190</v>
      </c>
      <c r="F75" s="210">
        <f>'soust.uk.JMK př.č.2'!$L$8</f>
        <v>424</v>
      </c>
      <c r="G75" s="210">
        <f t="shared" si="1"/>
        <v>43983</v>
      </c>
      <c r="H75" s="210">
        <f t="shared" si="2"/>
        <v>32029</v>
      </c>
      <c r="I75" s="211"/>
      <c r="J75" s="212"/>
      <c r="K75" s="213"/>
      <c r="L75" s="213"/>
      <c r="M75" s="211"/>
      <c r="N75" s="211"/>
      <c r="P75" s="210">
        <f t="shared" si="3"/>
        <v>11530</v>
      </c>
      <c r="Q75" s="214"/>
      <c r="R75" s="214"/>
      <c r="S75" s="215"/>
      <c r="T75" s="215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7"/>
      <c r="AG75" s="192"/>
      <c r="AH75" s="192"/>
    </row>
    <row r="76" spans="1:43" x14ac:dyDescent="0.2">
      <c r="A76" s="216">
        <v>76</v>
      </c>
      <c r="B76" s="209">
        <v>13</v>
      </c>
      <c r="C76" s="209">
        <v>37.44</v>
      </c>
      <c r="D76" s="210">
        <f>'soust.uk.JMK př.č.2'!$M$8+'soust.uk.JMK př.č.2'!$N$8</f>
        <v>29047</v>
      </c>
      <c r="E76" s="210">
        <f>'soust.uk.JMK př.č.2'!$O$8+'soust.uk.JMK př.č.2'!$P$8</f>
        <v>16190</v>
      </c>
      <c r="F76" s="210">
        <f>'soust.uk.JMK př.č.2'!$L$8</f>
        <v>424</v>
      </c>
      <c r="G76" s="210">
        <f t="shared" si="1"/>
        <v>43947</v>
      </c>
      <c r="H76" s="210">
        <f t="shared" si="2"/>
        <v>32002</v>
      </c>
      <c r="I76" s="211"/>
      <c r="J76" s="212"/>
      <c r="K76" s="213"/>
      <c r="L76" s="213"/>
      <c r="M76" s="211"/>
      <c r="N76" s="211"/>
      <c r="P76" s="210">
        <f t="shared" si="3"/>
        <v>11521</v>
      </c>
      <c r="Q76" s="214"/>
      <c r="R76" s="214"/>
      <c r="S76" s="215"/>
      <c r="T76" s="215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7"/>
      <c r="AG76" s="192"/>
      <c r="AH76" s="192"/>
    </row>
    <row r="77" spans="1:43" x14ac:dyDescent="0.2">
      <c r="A77" s="216">
        <v>77</v>
      </c>
      <c r="B77" s="209">
        <v>13.01</v>
      </c>
      <c r="C77" s="209">
        <v>37.5</v>
      </c>
      <c r="D77" s="210">
        <f>'soust.uk.JMK př.č.2'!$M$8+'soust.uk.JMK př.č.2'!$N$8</f>
        <v>29047</v>
      </c>
      <c r="E77" s="210">
        <f>'soust.uk.JMK př.č.2'!$O$8+'soust.uk.JMK př.č.2'!$P$8</f>
        <v>16190</v>
      </c>
      <c r="F77" s="210">
        <f>'soust.uk.JMK př.č.2'!$L$8</f>
        <v>424</v>
      </c>
      <c r="G77" s="210">
        <f t="shared" ref="G77:G101" si="4">SUM(H77,P77,F77)</f>
        <v>43907</v>
      </c>
      <c r="H77" s="210">
        <f t="shared" ref="H77:H101" si="5">ROUND(1/B77*D77*12+1/C77*E77*12,0)</f>
        <v>31973</v>
      </c>
      <c r="I77" s="211"/>
      <c r="J77" s="212"/>
      <c r="K77" s="213"/>
      <c r="L77" s="213"/>
      <c r="M77" s="211"/>
      <c r="N77" s="211"/>
      <c r="P77" s="210">
        <f t="shared" si="3"/>
        <v>11510</v>
      </c>
      <c r="Q77" s="214"/>
      <c r="R77" s="214"/>
      <c r="S77" s="215"/>
      <c r="T77" s="215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7"/>
      <c r="AG77" s="192"/>
      <c r="AH77" s="192"/>
    </row>
    <row r="78" spans="1:43" x14ac:dyDescent="0.2">
      <c r="A78" s="216">
        <v>78</v>
      </c>
      <c r="B78" s="209">
        <v>13.03</v>
      </c>
      <c r="C78" s="209">
        <v>37.549999999999997</v>
      </c>
      <c r="D78" s="210">
        <f>'soust.uk.JMK př.č.2'!$M$8+'soust.uk.JMK př.č.2'!$N$8</f>
        <v>29047</v>
      </c>
      <c r="E78" s="210">
        <f>'soust.uk.JMK př.č.2'!$O$8+'soust.uk.JMK př.č.2'!$P$8</f>
        <v>16190</v>
      </c>
      <c r="F78" s="210">
        <f>'soust.uk.JMK př.č.2'!$L$8</f>
        <v>424</v>
      </c>
      <c r="G78" s="210">
        <f t="shared" si="4"/>
        <v>43842</v>
      </c>
      <c r="H78" s="210">
        <f t="shared" si="5"/>
        <v>31925</v>
      </c>
      <c r="I78" s="211"/>
      <c r="J78" s="212"/>
      <c r="K78" s="213"/>
      <c r="L78" s="213"/>
      <c r="M78" s="211"/>
      <c r="N78" s="211"/>
      <c r="P78" s="210">
        <f t="shared" si="3"/>
        <v>11493</v>
      </c>
      <c r="Q78" s="214"/>
      <c r="R78" s="214"/>
      <c r="S78" s="215"/>
      <c r="T78" s="215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7"/>
      <c r="AG78" s="192"/>
      <c r="AH78" s="192"/>
    </row>
    <row r="79" spans="1:43" x14ac:dyDescent="0.2">
      <c r="A79" s="216">
        <v>79</v>
      </c>
      <c r="B79" s="209">
        <v>13.04</v>
      </c>
      <c r="C79" s="209">
        <v>37.6</v>
      </c>
      <c r="D79" s="210">
        <f>'soust.uk.JMK př.č.2'!$M$8+'soust.uk.JMK př.č.2'!$N$8</f>
        <v>29047</v>
      </c>
      <c r="E79" s="210">
        <f>'soust.uk.JMK př.č.2'!$O$8+'soust.uk.JMK př.č.2'!$P$8</f>
        <v>16190</v>
      </c>
      <c r="F79" s="210">
        <f>'soust.uk.JMK př.č.2'!$L$8</f>
        <v>424</v>
      </c>
      <c r="G79" s="210">
        <f t="shared" si="4"/>
        <v>43804</v>
      </c>
      <c r="H79" s="210">
        <f t="shared" si="5"/>
        <v>31897</v>
      </c>
      <c r="I79" s="211"/>
      <c r="J79" s="212"/>
      <c r="K79" s="213"/>
      <c r="L79" s="213"/>
      <c r="M79" s="211"/>
      <c r="N79" s="211"/>
      <c r="P79" s="210">
        <f t="shared" si="3"/>
        <v>11483</v>
      </c>
      <c r="Q79" s="214"/>
      <c r="R79" s="214"/>
      <c r="S79" s="215"/>
      <c r="T79" s="215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7"/>
      <c r="AG79" s="192"/>
      <c r="AH79" s="192"/>
    </row>
    <row r="80" spans="1:43" x14ac:dyDescent="0.2">
      <c r="A80" s="216">
        <v>80</v>
      </c>
      <c r="B80" s="209">
        <v>13.05</v>
      </c>
      <c r="C80" s="209">
        <v>37.65</v>
      </c>
      <c r="D80" s="210">
        <f>'soust.uk.JMK př.č.2'!$M$8+'soust.uk.JMK př.č.2'!$N$8</f>
        <v>29047</v>
      </c>
      <c r="E80" s="210">
        <f>'soust.uk.JMK př.č.2'!$O$8+'soust.uk.JMK př.č.2'!$P$8</f>
        <v>16190</v>
      </c>
      <c r="F80" s="210">
        <f>'soust.uk.JMK př.č.2'!$L$8</f>
        <v>424</v>
      </c>
      <c r="G80" s="210">
        <f t="shared" si="4"/>
        <v>43767</v>
      </c>
      <c r="H80" s="210">
        <f t="shared" si="5"/>
        <v>31870</v>
      </c>
      <c r="I80" s="211"/>
      <c r="J80" s="212"/>
      <c r="K80" s="213"/>
      <c r="L80" s="213"/>
      <c r="M80" s="211"/>
      <c r="N80" s="211"/>
      <c r="P80" s="210">
        <f t="shared" si="3"/>
        <v>11473</v>
      </c>
      <c r="Q80" s="214"/>
      <c r="R80" s="214"/>
      <c r="S80" s="215"/>
      <c r="T80" s="215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7"/>
      <c r="AG80" s="192"/>
      <c r="AH80" s="192"/>
    </row>
    <row r="81" spans="1:34" x14ac:dyDescent="0.2">
      <c r="A81" s="216">
        <v>81</v>
      </c>
      <c r="B81" s="209">
        <v>13.06</v>
      </c>
      <c r="C81" s="209">
        <v>37.69</v>
      </c>
      <c r="D81" s="210">
        <f>'soust.uk.JMK př.č.2'!$M$8+'soust.uk.JMK př.č.2'!$N$8</f>
        <v>29047</v>
      </c>
      <c r="E81" s="210">
        <f>'soust.uk.JMK př.č.2'!$O$8+'soust.uk.JMK př.č.2'!$P$8</f>
        <v>16190</v>
      </c>
      <c r="F81" s="210">
        <f>'soust.uk.JMK př.č.2'!$L$8</f>
        <v>424</v>
      </c>
      <c r="G81" s="210">
        <f t="shared" si="4"/>
        <v>43732</v>
      </c>
      <c r="H81" s="210">
        <f t="shared" si="5"/>
        <v>31844</v>
      </c>
      <c r="I81" s="211"/>
      <c r="J81" s="212"/>
      <c r="K81" s="213"/>
      <c r="L81" s="213"/>
      <c r="M81" s="211"/>
      <c r="N81" s="211"/>
      <c r="P81" s="210">
        <f t="shared" si="3"/>
        <v>11464</v>
      </c>
      <c r="Q81" s="214"/>
      <c r="R81" s="214"/>
      <c r="S81" s="215"/>
      <c r="T81" s="215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7"/>
      <c r="AG81" s="192"/>
      <c r="AH81" s="192"/>
    </row>
    <row r="82" spans="1:34" x14ac:dyDescent="0.2">
      <c r="A82" s="216">
        <v>82</v>
      </c>
      <c r="B82" s="209">
        <v>13.07</v>
      </c>
      <c r="C82" s="209">
        <v>37.74</v>
      </c>
      <c r="D82" s="210">
        <f>'soust.uk.JMK př.č.2'!$M$8+'soust.uk.JMK př.č.2'!$N$8</f>
        <v>29047</v>
      </c>
      <c r="E82" s="210">
        <f>'soust.uk.JMK př.č.2'!$O$8+'soust.uk.JMK př.č.2'!$P$8</f>
        <v>16190</v>
      </c>
      <c r="F82" s="210">
        <f>'soust.uk.JMK př.č.2'!$L$8</f>
        <v>424</v>
      </c>
      <c r="G82" s="210">
        <f t="shared" si="4"/>
        <v>43695</v>
      </c>
      <c r="H82" s="210">
        <f t="shared" si="5"/>
        <v>31817</v>
      </c>
      <c r="I82" s="211"/>
      <c r="J82" s="212"/>
      <c r="K82" s="213"/>
      <c r="L82" s="213"/>
      <c r="M82" s="211"/>
      <c r="N82" s="211"/>
      <c r="P82" s="210">
        <f t="shared" si="3"/>
        <v>11454</v>
      </c>
      <c r="Q82" s="214"/>
      <c r="R82" s="214"/>
      <c r="S82" s="215"/>
      <c r="T82" s="215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7"/>
      <c r="AG82" s="192"/>
      <c r="AH82" s="192"/>
    </row>
    <row r="83" spans="1:34" x14ac:dyDescent="0.2">
      <c r="A83" s="216">
        <v>83</v>
      </c>
      <c r="B83" s="209">
        <v>13.08</v>
      </c>
      <c r="C83" s="209">
        <v>37.78</v>
      </c>
      <c r="D83" s="210">
        <f>'soust.uk.JMK př.č.2'!$M$8+'soust.uk.JMK př.č.2'!$N$8</f>
        <v>29047</v>
      </c>
      <c r="E83" s="210">
        <f>'soust.uk.JMK př.č.2'!$O$8+'soust.uk.JMK př.č.2'!$P$8</f>
        <v>16190</v>
      </c>
      <c r="F83" s="210">
        <f>'soust.uk.JMK př.č.2'!$L$8</f>
        <v>424</v>
      </c>
      <c r="G83" s="210">
        <f t="shared" si="4"/>
        <v>43660</v>
      </c>
      <c r="H83" s="210">
        <f t="shared" si="5"/>
        <v>31791</v>
      </c>
      <c r="I83" s="211"/>
      <c r="J83" s="212"/>
      <c r="K83" s="213"/>
      <c r="L83" s="213"/>
      <c r="M83" s="211"/>
      <c r="N83" s="211"/>
      <c r="P83" s="210">
        <f t="shared" si="3"/>
        <v>11445</v>
      </c>
      <c r="Q83" s="214"/>
      <c r="R83" s="214"/>
      <c r="S83" s="215"/>
      <c r="T83" s="215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7"/>
      <c r="AG83" s="192"/>
      <c r="AH83" s="192"/>
    </row>
    <row r="84" spans="1:34" x14ac:dyDescent="0.2">
      <c r="A84" s="216">
        <v>84</v>
      </c>
      <c r="B84" s="209">
        <v>13.1</v>
      </c>
      <c r="C84" s="209">
        <v>37.82</v>
      </c>
      <c r="D84" s="210">
        <f>'soust.uk.JMK př.č.2'!$M$8+'soust.uk.JMK př.č.2'!$N$8</f>
        <v>29047</v>
      </c>
      <c r="E84" s="210">
        <f>'soust.uk.JMK př.č.2'!$O$8+'soust.uk.JMK př.č.2'!$P$8</f>
        <v>16190</v>
      </c>
      <c r="F84" s="210">
        <f>'soust.uk.JMK př.č.2'!$L$8</f>
        <v>424</v>
      </c>
      <c r="G84" s="210">
        <f t="shared" si="4"/>
        <v>43597</v>
      </c>
      <c r="H84" s="210">
        <f t="shared" si="5"/>
        <v>31745</v>
      </c>
      <c r="I84" s="211"/>
      <c r="J84" s="212"/>
      <c r="K84" s="213"/>
      <c r="L84" s="213"/>
      <c r="M84" s="211"/>
      <c r="N84" s="211"/>
      <c r="P84" s="210">
        <f t="shared" si="3"/>
        <v>11428</v>
      </c>
      <c r="Q84" s="214"/>
      <c r="R84" s="214"/>
      <c r="S84" s="215"/>
      <c r="T84" s="215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7"/>
      <c r="AG84" s="192"/>
      <c r="AH84" s="192"/>
    </row>
    <row r="85" spans="1:34" x14ac:dyDescent="0.2">
      <c r="A85" s="216">
        <v>85</v>
      </c>
      <c r="B85" s="209">
        <v>13.11</v>
      </c>
      <c r="C85" s="209">
        <v>37.869999999999997</v>
      </c>
      <c r="D85" s="210">
        <f>'soust.uk.JMK př.č.2'!$M$8+'soust.uk.JMK př.č.2'!$N$8</f>
        <v>29047</v>
      </c>
      <c r="E85" s="210">
        <f>'soust.uk.JMK př.č.2'!$O$8+'soust.uk.JMK př.č.2'!$P$8</f>
        <v>16190</v>
      </c>
      <c r="F85" s="210">
        <f>'soust.uk.JMK př.č.2'!$L$8</f>
        <v>424</v>
      </c>
      <c r="G85" s="210">
        <f t="shared" si="4"/>
        <v>43560</v>
      </c>
      <c r="H85" s="210">
        <f t="shared" si="5"/>
        <v>31718</v>
      </c>
      <c r="I85" s="211"/>
      <c r="J85" s="212"/>
      <c r="K85" s="213"/>
      <c r="L85" s="213"/>
      <c r="M85" s="211"/>
      <c r="N85" s="211"/>
      <c r="P85" s="210">
        <f t="shared" si="3"/>
        <v>11418</v>
      </c>
      <c r="Q85" s="214"/>
      <c r="R85" s="214"/>
      <c r="S85" s="215"/>
      <c r="T85" s="215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7"/>
      <c r="AG85" s="192"/>
      <c r="AH85" s="192"/>
    </row>
    <row r="86" spans="1:34" x14ac:dyDescent="0.2">
      <c r="A86" s="216">
        <v>86</v>
      </c>
      <c r="B86" s="209">
        <v>13.12</v>
      </c>
      <c r="C86" s="209">
        <v>37.909999999999997</v>
      </c>
      <c r="D86" s="210">
        <f>'soust.uk.JMK př.č.2'!$M$8+'soust.uk.JMK př.č.2'!$N$8</f>
        <v>29047</v>
      </c>
      <c r="E86" s="210">
        <f>'soust.uk.JMK př.č.2'!$O$8+'soust.uk.JMK př.č.2'!$P$8</f>
        <v>16190</v>
      </c>
      <c r="F86" s="210">
        <f>'soust.uk.JMK př.č.2'!$L$8</f>
        <v>424</v>
      </c>
      <c r="G86" s="210">
        <f t="shared" si="4"/>
        <v>43525</v>
      </c>
      <c r="H86" s="210">
        <f t="shared" si="5"/>
        <v>31692</v>
      </c>
      <c r="I86" s="211"/>
      <c r="J86" s="212"/>
      <c r="K86" s="213"/>
      <c r="L86" s="213"/>
      <c r="M86" s="211"/>
      <c r="N86" s="211"/>
      <c r="P86" s="210">
        <f t="shared" si="3"/>
        <v>11409</v>
      </c>
      <c r="Q86" s="214"/>
      <c r="R86" s="214"/>
      <c r="S86" s="215"/>
      <c r="T86" s="215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7"/>
      <c r="AG86" s="192"/>
      <c r="AH86" s="192"/>
    </row>
    <row r="87" spans="1:34" x14ac:dyDescent="0.2">
      <c r="A87" s="216">
        <v>87</v>
      </c>
      <c r="B87" s="209">
        <v>13.13</v>
      </c>
      <c r="C87" s="209">
        <v>37.950000000000003</v>
      </c>
      <c r="D87" s="210">
        <f>'soust.uk.JMK př.č.2'!$M$8+'soust.uk.JMK př.č.2'!$N$8</f>
        <v>29047</v>
      </c>
      <c r="E87" s="210">
        <f>'soust.uk.JMK př.č.2'!$O$8+'soust.uk.JMK př.č.2'!$P$8</f>
        <v>16190</v>
      </c>
      <c r="F87" s="210">
        <f>'soust.uk.JMK př.č.2'!$L$8</f>
        <v>424</v>
      </c>
      <c r="G87" s="210">
        <f t="shared" si="4"/>
        <v>43491</v>
      </c>
      <c r="H87" s="210">
        <f t="shared" si="5"/>
        <v>31667</v>
      </c>
      <c r="I87" s="211"/>
      <c r="J87" s="212"/>
      <c r="K87" s="213"/>
      <c r="L87" s="213"/>
      <c r="M87" s="211"/>
      <c r="N87" s="211"/>
      <c r="P87" s="210">
        <f t="shared" si="3"/>
        <v>11400</v>
      </c>
      <c r="Q87" s="214"/>
      <c r="R87" s="214"/>
      <c r="S87" s="215"/>
      <c r="T87" s="215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7"/>
      <c r="AG87" s="192"/>
      <c r="AH87" s="192"/>
    </row>
    <row r="88" spans="1:34" x14ac:dyDescent="0.2">
      <c r="A88" s="216">
        <v>88</v>
      </c>
      <c r="B88" s="209">
        <v>13.14</v>
      </c>
      <c r="C88" s="209">
        <v>38</v>
      </c>
      <c r="D88" s="210">
        <f>'soust.uk.JMK př.č.2'!$M$8+'soust.uk.JMK př.č.2'!$N$8</f>
        <v>29047</v>
      </c>
      <c r="E88" s="210">
        <f>'soust.uk.JMK př.č.2'!$O$8+'soust.uk.JMK př.č.2'!$P$8</f>
        <v>16190</v>
      </c>
      <c r="F88" s="210">
        <f>'soust.uk.JMK př.č.2'!$L$8</f>
        <v>424</v>
      </c>
      <c r="G88" s="210">
        <f t="shared" si="4"/>
        <v>43454</v>
      </c>
      <c r="H88" s="210">
        <f t="shared" si="5"/>
        <v>31640</v>
      </c>
      <c r="I88" s="211"/>
      <c r="J88" s="212"/>
      <c r="K88" s="213"/>
      <c r="L88" s="213"/>
      <c r="M88" s="211"/>
      <c r="N88" s="211"/>
      <c r="P88" s="210">
        <f t="shared" si="3"/>
        <v>11390</v>
      </c>
      <c r="Q88" s="214"/>
      <c r="R88" s="214"/>
      <c r="S88" s="215"/>
      <c r="T88" s="215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7"/>
      <c r="AG88" s="192"/>
      <c r="AH88" s="192"/>
    </row>
    <row r="89" spans="1:34" x14ac:dyDescent="0.2">
      <c r="A89" s="216">
        <v>89</v>
      </c>
      <c r="B89" s="209">
        <v>13.15</v>
      </c>
      <c r="C89" s="209">
        <v>38.03</v>
      </c>
      <c r="D89" s="210">
        <f>'soust.uk.JMK př.č.2'!$M$8+'soust.uk.JMK př.č.2'!$N$8</f>
        <v>29047</v>
      </c>
      <c r="E89" s="210">
        <f>'soust.uk.JMK př.č.2'!$O$8+'soust.uk.JMK př.č.2'!$P$8</f>
        <v>16190</v>
      </c>
      <c r="F89" s="210">
        <f>'soust.uk.JMK př.č.2'!$L$8</f>
        <v>424</v>
      </c>
      <c r="G89" s="210">
        <f t="shared" si="4"/>
        <v>43420</v>
      </c>
      <c r="H89" s="210">
        <f t="shared" si="5"/>
        <v>31615</v>
      </c>
      <c r="I89" s="211"/>
      <c r="J89" s="212"/>
      <c r="K89" s="213"/>
      <c r="L89" s="213"/>
      <c r="M89" s="211"/>
      <c r="N89" s="211"/>
      <c r="P89" s="210">
        <f t="shared" si="3"/>
        <v>11381</v>
      </c>
      <c r="Q89" s="214"/>
      <c r="R89" s="214"/>
      <c r="S89" s="215"/>
      <c r="T89" s="215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7"/>
      <c r="AG89" s="192"/>
      <c r="AH89" s="192"/>
    </row>
    <row r="90" spans="1:34" x14ac:dyDescent="0.2">
      <c r="A90" s="216">
        <v>90</v>
      </c>
      <c r="B90" s="209">
        <v>13.16</v>
      </c>
      <c r="C90" s="209">
        <v>38.07</v>
      </c>
      <c r="D90" s="210">
        <f>'soust.uk.JMK př.č.2'!$M$8+'soust.uk.JMK př.č.2'!$N$8</f>
        <v>29047</v>
      </c>
      <c r="E90" s="210">
        <f>'soust.uk.JMK př.č.2'!$O$8+'soust.uk.JMK př.č.2'!$P$8</f>
        <v>16190</v>
      </c>
      <c r="F90" s="210">
        <f>'soust.uk.JMK př.č.2'!$L$8</f>
        <v>424</v>
      </c>
      <c r="G90" s="210">
        <f t="shared" si="4"/>
        <v>43386</v>
      </c>
      <c r="H90" s="210">
        <f t="shared" si="5"/>
        <v>31590</v>
      </c>
      <c r="I90" s="211"/>
      <c r="J90" s="212"/>
      <c r="K90" s="213"/>
      <c r="L90" s="213"/>
      <c r="M90" s="211"/>
      <c r="N90" s="211"/>
      <c r="P90" s="210">
        <f t="shared" si="3"/>
        <v>11372</v>
      </c>
      <c r="Q90" s="214"/>
      <c r="R90" s="214"/>
      <c r="S90" s="215"/>
      <c r="T90" s="215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7"/>
      <c r="AG90" s="192"/>
      <c r="AH90" s="192"/>
    </row>
    <row r="91" spans="1:34" x14ac:dyDescent="0.2">
      <c r="A91" s="216">
        <v>91</v>
      </c>
      <c r="B91" s="209">
        <v>13.16</v>
      </c>
      <c r="C91" s="209">
        <v>38.11</v>
      </c>
      <c r="D91" s="210">
        <f>'soust.uk.JMK př.č.2'!$M$8+'soust.uk.JMK př.č.2'!$N$8</f>
        <v>29047</v>
      </c>
      <c r="E91" s="210">
        <f>'soust.uk.JMK př.č.2'!$O$8+'soust.uk.JMK př.č.2'!$P$8</f>
        <v>16190</v>
      </c>
      <c r="F91" s="210">
        <f>'soust.uk.JMK př.č.2'!$L$8</f>
        <v>424</v>
      </c>
      <c r="G91" s="210">
        <f t="shared" si="4"/>
        <v>43380</v>
      </c>
      <c r="H91" s="210">
        <f t="shared" si="5"/>
        <v>31585</v>
      </c>
      <c r="I91" s="211"/>
      <c r="J91" s="212"/>
      <c r="K91" s="213"/>
      <c r="L91" s="213"/>
      <c r="M91" s="211"/>
      <c r="N91" s="211"/>
      <c r="P91" s="210">
        <f t="shared" si="3"/>
        <v>11371</v>
      </c>
      <c r="Q91" s="214"/>
      <c r="R91" s="214"/>
      <c r="S91" s="215"/>
      <c r="T91" s="215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7"/>
      <c r="AG91" s="192"/>
      <c r="AH91" s="192"/>
    </row>
    <row r="92" spans="1:34" x14ac:dyDescent="0.2">
      <c r="A92" s="216">
        <v>92</v>
      </c>
      <c r="B92" s="209">
        <v>13.17</v>
      </c>
      <c r="C92" s="209">
        <v>38.14</v>
      </c>
      <c r="D92" s="210">
        <f>'soust.uk.JMK př.č.2'!$M$8+'soust.uk.JMK př.č.2'!$N$8</f>
        <v>29047</v>
      </c>
      <c r="E92" s="210">
        <f>'soust.uk.JMK př.č.2'!$O$8+'soust.uk.JMK př.č.2'!$P$8</f>
        <v>16190</v>
      </c>
      <c r="F92" s="210">
        <f>'soust.uk.JMK př.č.2'!$L$8</f>
        <v>424</v>
      </c>
      <c r="G92" s="210">
        <f t="shared" si="4"/>
        <v>43346</v>
      </c>
      <c r="H92" s="210">
        <f t="shared" si="5"/>
        <v>31560</v>
      </c>
      <c r="I92" s="211"/>
      <c r="J92" s="212"/>
      <c r="K92" s="213"/>
      <c r="L92" s="213"/>
      <c r="M92" s="211"/>
      <c r="N92" s="211"/>
      <c r="P92" s="210">
        <f t="shared" si="3"/>
        <v>11362</v>
      </c>
      <c r="Q92" s="214"/>
      <c r="R92" s="214"/>
      <c r="S92" s="215"/>
      <c r="T92" s="215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7"/>
      <c r="AG92" s="192"/>
      <c r="AH92" s="192"/>
    </row>
    <row r="93" spans="1:34" x14ac:dyDescent="0.2">
      <c r="A93" s="216">
        <v>93</v>
      </c>
      <c r="B93" s="209">
        <v>13.18</v>
      </c>
      <c r="C93" s="209">
        <v>38.18</v>
      </c>
      <c r="D93" s="210">
        <f>'soust.uk.JMK př.č.2'!$M$8+'soust.uk.JMK př.č.2'!$N$8</f>
        <v>29047</v>
      </c>
      <c r="E93" s="210">
        <f>'soust.uk.JMK př.č.2'!$O$8+'soust.uk.JMK př.č.2'!$P$8</f>
        <v>16190</v>
      </c>
      <c r="F93" s="210">
        <f>'soust.uk.JMK př.č.2'!$L$8</f>
        <v>424</v>
      </c>
      <c r="G93" s="210">
        <f t="shared" si="4"/>
        <v>43312</v>
      </c>
      <c r="H93" s="210">
        <f t="shared" si="5"/>
        <v>31535</v>
      </c>
      <c r="I93" s="211"/>
      <c r="J93" s="212"/>
      <c r="K93" s="213"/>
      <c r="L93" s="213"/>
      <c r="M93" s="211"/>
      <c r="N93" s="211"/>
      <c r="P93" s="210">
        <f t="shared" si="3"/>
        <v>11353</v>
      </c>
      <c r="Q93" s="214"/>
      <c r="R93" s="214"/>
      <c r="S93" s="215"/>
      <c r="T93" s="215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7"/>
      <c r="AG93" s="192"/>
      <c r="AH93" s="192"/>
    </row>
    <row r="94" spans="1:34" x14ac:dyDescent="0.2">
      <c r="A94" s="216">
        <v>94</v>
      </c>
      <c r="B94" s="209">
        <v>13.19</v>
      </c>
      <c r="C94" s="209">
        <v>38.21</v>
      </c>
      <c r="D94" s="210">
        <f>'soust.uk.JMK př.č.2'!$M$8+'soust.uk.JMK př.č.2'!$N$8</f>
        <v>29047</v>
      </c>
      <c r="E94" s="210">
        <f>'soust.uk.JMK př.č.2'!$O$8+'soust.uk.JMK př.č.2'!$P$8</f>
        <v>16190</v>
      </c>
      <c r="F94" s="210">
        <f>'soust.uk.JMK př.č.2'!$L$8</f>
        <v>424</v>
      </c>
      <c r="G94" s="210">
        <f t="shared" si="4"/>
        <v>43279</v>
      </c>
      <c r="H94" s="210">
        <f t="shared" si="5"/>
        <v>31511</v>
      </c>
      <c r="I94" s="211"/>
      <c r="J94" s="212"/>
      <c r="K94" s="213"/>
      <c r="L94" s="213"/>
      <c r="M94" s="211"/>
      <c r="N94" s="211"/>
      <c r="P94" s="210">
        <f t="shared" si="3"/>
        <v>11344</v>
      </c>
      <c r="Q94" s="214"/>
      <c r="R94" s="214"/>
      <c r="S94" s="215"/>
      <c r="T94" s="215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7"/>
      <c r="AG94" s="192"/>
      <c r="AH94" s="192"/>
    </row>
    <row r="95" spans="1:34" x14ac:dyDescent="0.2">
      <c r="A95" s="216">
        <v>95</v>
      </c>
      <c r="B95" s="209">
        <v>13.19</v>
      </c>
      <c r="C95" s="209">
        <v>38.25</v>
      </c>
      <c r="D95" s="210">
        <f>'soust.uk.JMK př.č.2'!$M$8+'soust.uk.JMK př.č.2'!$N$8</f>
        <v>29047</v>
      </c>
      <c r="E95" s="210">
        <f>'soust.uk.JMK př.č.2'!$O$8+'soust.uk.JMK př.č.2'!$P$8</f>
        <v>16190</v>
      </c>
      <c r="F95" s="210">
        <f>'soust.uk.JMK př.č.2'!$L$8</f>
        <v>424</v>
      </c>
      <c r="G95" s="210">
        <f t="shared" si="4"/>
        <v>43272</v>
      </c>
      <c r="H95" s="210">
        <f t="shared" si="5"/>
        <v>31506</v>
      </c>
      <c r="I95" s="211"/>
      <c r="J95" s="212"/>
      <c r="K95" s="213"/>
      <c r="L95" s="213"/>
      <c r="M95" s="211"/>
      <c r="N95" s="211"/>
      <c r="P95" s="210">
        <f t="shared" si="3"/>
        <v>11342</v>
      </c>
      <c r="Q95" s="214"/>
      <c r="R95" s="214"/>
      <c r="S95" s="215"/>
      <c r="T95" s="215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7"/>
      <c r="AG95" s="192"/>
      <c r="AH95" s="192"/>
    </row>
    <row r="96" spans="1:34" x14ac:dyDescent="0.2">
      <c r="A96" s="216">
        <v>96</v>
      </c>
      <c r="B96" s="209">
        <v>13.2</v>
      </c>
      <c r="C96" s="209">
        <v>38.28</v>
      </c>
      <c r="D96" s="210">
        <f>'soust.uk.JMK př.č.2'!$M$8+'soust.uk.JMK př.č.2'!$N$8</f>
        <v>29047</v>
      </c>
      <c r="E96" s="210">
        <f>'soust.uk.JMK př.č.2'!$O$8+'soust.uk.JMK př.č.2'!$P$8</f>
        <v>16190</v>
      </c>
      <c r="F96" s="210">
        <f>'soust.uk.JMK př.č.2'!$L$8</f>
        <v>424</v>
      </c>
      <c r="G96" s="210">
        <f t="shared" si="4"/>
        <v>43240</v>
      </c>
      <c r="H96" s="210">
        <f t="shared" si="5"/>
        <v>31482</v>
      </c>
      <c r="I96" s="211"/>
      <c r="J96" s="212"/>
      <c r="K96" s="213"/>
      <c r="L96" s="213"/>
      <c r="M96" s="211"/>
      <c r="N96" s="211"/>
      <c r="P96" s="210">
        <f t="shared" si="3"/>
        <v>11334</v>
      </c>
      <c r="Q96" s="214"/>
      <c r="R96" s="214"/>
      <c r="S96" s="215"/>
      <c r="T96" s="215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7"/>
      <c r="AG96" s="192"/>
      <c r="AH96" s="192"/>
    </row>
    <row r="97" spans="1:32" x14ac:dyDescent="0.2">
      <c r="A97" s="216">
        <v>97</v>
      </c>
      <c r="B97" s="209">
        <v>13.2</v>
      </c>
      <c r="C97" s="209">
        <v>38.31</v>
      </c>
      <c r="D97" s="210">
        <f>'soust.uk.JMK př.č.2'!$M$8+'soust.uk.JMK př.č.2'!$N$8</f>
        <v>29047</v>
      </c>
      <c r="E97" s="210">
        <f>'soust.uk.JMK př.č.2'!$O$8+'soust.uk.JMK př.č.2'!$P$8</f>
        <v>16190</v>
      </c>
      <c r="F97" s="210">
        <f>'soust.uk.JMK př.č.2'!$L$8</f>
        <v>424</v>
      </c>
      <c r="G97" s="210">
        <f t="shared" si="4"/>
        <v>43234</v>
      </c>
      <c r="H97" s="210">
        <f t="shared" si="5"/>
        <v>31478</v>
      </c>
      <c r="I97" s="211"/>
      <c r="J97" s="212"/>
      <c r="K97" s="213"/>
      <c r="L97" s="213"/>
      <c r="M97" s="211"/>
      <c r="N97" s="211"/>
      <c r="P97" s="210">
        <f t="shared" si="3"/>
        <v>11332</v>
      </c>
      <c r="Q97" s="214"/>
      <c r="R97" s="214"/>
      <c r="S97" s="215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21"/>
    </row>
    <row r="98" spans="1:32" x14ac:dyDescent="0.2">
      <c r="A98" s="216">
        <v>98</v>
      </c>
      <c r="B98" s="209">
        <v>13.21</v>
      </c>
      <c r="C98" s="209">
        <v>38.340000000000003</v>
      </c>
      <c r="D98" s="210">
        <f>'soust.uk.JMK př.č.2'!$M$8+'soust.uk.JMK př.č.2'!$N$8</f>
        <v>29047</v>
      </c>
      <c r="E98" s="210">
        <f>'soust.uk.JMK př.č.2'!$O$8+'soust.uk.JMK př.č.2'!$P$8</f>
        <v>16190</v>
      </c>
      <c r="F98" s="210">
        <f>'soust.uk.JMK př.č.2'!$L$8</f>
        <v>424</v>
      </c>
      <c r="G98" s="210">
        <f t="shared" si="4"/>
        <v>43201</v>
      </c>
      <c r="H98" s="210">
        <f t="shared" si="5"/>
        <v>31454</v>
      </c>
      <c r="I98" s="211"/>
      <c r="J98" s="212"/>
      <c r="K98" s="213"/>
      <c r="L98" s="213"/>
      <c r="M98" s="211"/>
      <c r="N98" s="211"/>
      <c r="P98" s="210">
        <f t="shared" si="3"/>
        <v>11323</v>
      </c>
      <c r="Q98" s="214"/>
      <c r="R98" s="214"/>
      <c r="S98" s="215"/>
      <c r="T98" s="215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21"/>
    </row>
    <row r="99" spans="1:32" x14ac:dyDescent="0.2">
      <c r="A99" s="216">
        <v>99</v>
      </c>
      <c r="B99" s="209">
        <v>13.21</v>
      </c>
      <c r="C99" s="209">
        <v>38.369999999999997</v>
      </c>
      <c r="D99" s="210">
        <f>'soust.uk.JMK př.č.2'!$M$8+'soust.uk.JMK př.č.2'!$N$8</f>
        <v>29047</v>
      </c>
      <c r="E99" s="210">
        <f>'soust.uk.JMK př.č.2'!$O$8+'soust.uk.JMK př.č.2'!$P$8</f>
        <v>16190</v>
      </c>
      <c r="F99" s="210">
        <f>'soust.uk.JMK př.č.2'!$L$8</f>
        <v>424</v>
      </c>
      <c r="G99" s="210">
        <f t="shared" si="4"/>
        <v>43196</v>
      </c>
      <c r="H99" s="210">
        <f t="shared" si="5"/>
        <v>31450</v>
      </c>
      <c r="I99" s="211"/>
      <c r="J99" s="212"/>
      <c r="K99" s="213"/>
      <c r="L99" s="213"/>
      <c r="M99" s="211"/>
      <c r="N99" s="211"/>
      <c r="P99" s="210">
        <f t="shared" si="3"/>
        <v>11322</v>
      </c>
      <c r="Q99" s="214"/>
      <c r="R99" s="214"/>
      <c r="S99" s="215"/>
      <c r="T99" s="215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21"/>
    </row>
    <row r="100" spans="1:32" x14ac:dyDescent="0.2">
      <c r="A100" s="216">
        <v>100</v>
      </c>
      <c r="B100" s="209">
        <v>13.22</v>
      </c>
      <c r="C100" s="209">
        <v>38.39</v>
      </c>
      <c r="D100" s="210">
        <f>'soust.uk.JMK př.č.2'!$M$8+'soust.uk.JMK př.č.2'!$N$8</f>
        <v>29047</v>
      </c>
      <c r="E100" s="210">
        <f>'soust.uk.JMK př.č.2'!$O$8+'soust.uk.JMK př.č.2'!$P$8</f>
        <v>16190</v>
      </c>
      <c r="F100" s="210">
        <f>'soust.uk.JMK př.č.2'!$L$8</f>
        <v>424</v>
      </c>
      <c r="G100" s="210">
        <f>SUM(H100,P100,F100)</f>
        <v>43165</v>
      </c>
      <c r="H100" s="210">
        <f>ROUND(1/B100*D100*12+1/C100*E100*12,0)</f>
        <v>31427</v>
      </c>
      <c r="I100" s="211"/>
      <c r="J100" s="212"/>
      <c r="K100" s="213"/>
      <c r="L100" s="213"/>
      <c r="M100" s="211"/>
      <c r="N100" s="211"/>
      <c r="P100" s="210">
        <f t="shared" si="3"/>
        <v>11314</v>
      </c>
      <c r="Q100" s="214"/>
      <c r="R100" s="214"/>
      <c r="S100" s="215"/>
      <c r="T100" s="215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21"/>
    </row>
    <row r="101" spans="1:32" x14ac:dyDescent="0.2">
      <c r="A101" s="208" t="s">
        <v>670</v>
      </c>
      <c r="B101" s="209">
        <v>13.22</v>
      </c>
      <c r="C101" s="209">
        <v>38.409999999999997</v>
      </c>
      <c r="D101" s="210">
        <f>'soust.uk.JMK př.č.2'!$M$8+'soust.uk.JMK př.č.2'!$N$8</f>
        <v>29047</v>
      </c>
      <c r="E101" s="210">
        <f>'soust.uk.JMK př.č.2'!$O$8+'soust.uk.JMK př.č.2'!$P$8</f>
        <v>16190</v>
      </c>
      <c r="F101" s="210">
        <f>'soust.uk.JMK př.č.2'!$L$8</f>
        <v>424</v>
      </c>
      <c r="G101" s="210">
        <f t="shared" si="4"/>
        <v>43161</v>
      </c>
      <c r="H101" s="210">
        <f t="shared" si="5"/>
        <v>31424</v>
      </c>
      <c r="I101" s="211"/>
      <c r="J101" s="212"/>
      <c r="K101" s="213"/>
      <c r="L101" s="213"/>
      <c r="M101" s="211"/>
      <c r="N101" s="211"/>
      <c r="P101" s="210">
        <f t="shared" si="3"/>
        <v>11313</v>
      </c>
      <c r="Q101" s="214"/>
      <c r="R101" s="214"/>
      <c r="S101" s="215"/>
      <c r="T101" s="215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21"/>
    </row>
    <row r="102" spans="1:32" x14ac:dyDescent="0.2">
      <c r="D102" s="222"/>
      <c r="T102" s="225"/>
    </row>
    <row r="103" spans="1:32" ht="13.5" thickBot="1" x14ac:dyDescent="0.25">
      <c r="A103" s="218" t="s">
        <v>671</v>
      </c>
      <c r="B103" s="226"/>
      <c r="C103" s="226"/>
      <c r="D103" s="218"/>
      <c r="E103" s="218"/>
      <c r="F103" s="226"/>
      <c r="G103" s="226"/>
      <c r="H103" s="218"/>
      <c r="I103" s="218"/>
      <c r="J103" s="226"/>
      <c r="K103" s="226"/>
      <c r="L103" s="218"/>
      <c r="M103" s="227"/>
      <c r="N103" s="228"/>
      <c r="O103" s="229"/>
      <c r="P103" s="230"/>
      <c r="Q103" s="230"/>
      <c r="R103" s="230"/>
      <c r="S103" s="230"/>
      <c r="T103" s="231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</row>
    <row r="104" spans="1:32" ht="13.5" thickBot="1" x14ac:dyDescent="0.25">
      <c r="A104" s="232" t="s">
        <v>672</v>
      </c>
      <c r="B104" s="563" t="s">
        <v>673</v>
      </c>
      <c r="C104" s="564"/>
      <c r="D104" s="553" t="s">
        <v>674</v>
      </c>
      <c r="E104" s="564"/>
      <c r="F104" s="553" t="s">
        <v>675</v>
      </c>
      <c r="G104" s="564"/>
      <c r="H104" s="553" t="s">
        <v>676</v>
      </c>
      <c r="I104" s="564"/>
      <c r="J104" s="553" t="s">
        <v>677</v>
      </c>
      <c r="K104" s="564"/>
      <c r="L104" s="553" t="s">
        <v>678</v>
      </c>
      <c r="M104" s="564"/>
      <c r="N104" s="553" t="s">
        <v>679</v>
      </c>
      <c r="O104" s="554"/>
      <c r="P104" s="230"/>
      <c r="Q104" s="230"/>
      <c r="R104" s="230"/>
      <c r="S104" s="230"/>
      <c r="T104" s="231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</row>
    <row r="105" spans="1:32" x14ac:dyDescent="0.2">
      <c r="A105" s="233" t="s">
        <v>680</v>
      </c>
      <c r="B105" s="555">
        <v>8.98</v>
      </c>
      <c r="C105" s="556"/>
      <c r="D105" s="557"/>
      <c r="E105" s="558"/>
      <c r="F105" s="559"/>
      <c r="G105" s="560"/>
      <c r="H105" s="559"/>
      <c r="I105" s="560"/>
      <c r="J105" s="559"/>
      <c r="K105" s="560"/>
      <c r="L105" s="559"/>
      <c r="M105" s="560"/>
      <c r="N105" s="561"/>
      <c r="O105" s="562"/>
      <c r="P105" s="234"/>
      <c r="Q105" s="234"/>
      <c r="R105" s="234"/>
      <c r="S105" s="234"/>
      <c r="T105" s="235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</row>
    <row r="106" spans="1:32" x14ac:dyDescent="0.2">
      <c r="A106" s="236" t="s">
        <v>681</v>
      </c>
      <c r="B106" s="577">
        <v>15.684415599999999</v>
      </c>
      <c r="C106" s="578"/>
      <c r="D106" s="575">
        <v>-1.4662987000000001</v>
      </c>
      <c r="E106" s="579"/>
      <c r="F106" s="575">
        <v>9.7467532499999995E-2</v>
      </c>
      <c r="G106" s="579"/>
      <c r="H106" s="575">
        <v>-1.8181818200000001E-3</v>
      </c>
      <c r="I106" s="579"/>
      <c r="J106" s="575"/>
      <c r="K106" s="579"/>
      <c r="L106" s="573"/>
      <c r="M106" s="574"/>
      <c r="N106" s="575"/>
      <c r="O106" s="576"/>
      <c r="P106" s="234"/>
      <c r="Q106" s="234"/>
      <c r="R106" s="234"/>
      <c r="S106" s="234"/>
      <c r="T106" s="235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</row>
    <row r="107" spans="1:32" x14ac:dyDescent="0.2">
      <c r="A107" s="236" t="s">
        <v>905</v>
      </c>
      <c r="B107" s="577">
        <v>5.7206934199999999</v>
      </c>
      <c r="C107" s="578"/>
      <c r="D107" s="575">
        <v>0.439675015</v>
      </c>
      <c r="E107" s="579"/>
      <c r="F107" s="575">
        <v>-1.1279687300000001E-2</v>
      </c>
      <c r="G107" s="579"/>
      <c r="H107" s="575">
        <v>1.4539093100000001E-4</v>
      </c>
      <c r="I107" s="579"/>
      <c r="J107" s="575">
        <v>-9.1108803999999997E-7</v>
      </c>
      <c r="K107" s="579"/>
      <c r="L107" s="580">
        <v>2.2043644500000002E-9</v>
      </c>
      <c r="M107" s="574"/>
      <c r="N107" s="581"/>
      <c r="O107" s="582"/>
      <c r="P107" s="234"/>
      <c r="Q107" s="234"/>
      <c r="R107" s="234"/>
      <c r="S107" s="234"/>
      <c r="T107" s="235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</row>
    <row r="108" spans="1:32" ht="13.5" thickBot="1" x14ac:dyDescent="0.25">
      <c r="A108" s="466" t="s">
        <v>670</v>
      </c>
      <c r="B108" s="567">
        <v>13.22</v>
      </c>
      <c r="C108" s="568"/>
      <c r="D108" s="569"/>
      <c r="E108" s="570"/>
      <c r="F108" s="569"/>
      <c r="G108" s="570"/>
      <c r="H108" s="569"/>
      <c r="I108" s="570"/>
      <c r="J108" s="569"/>
      <c r="K108" s="570"/>
      <c r="L108" s="571"/>
      <c r="M108" s="572"/>
      <c r="N108" s="565"/>
      <c r="O108" s="566"/>
      <c r="P108" s="234"/>
      <c r="Q108" s="234"/>
      <c r="R108" s="234"/>
      <c r="S108" s="234"/>
      <c r="T108" s="235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</row>
    <row r="109" spans="1:32" x14ac:dyDescent="0.2">
      <c r="E109" s="198"/>
      <c r="F109" s="217" t="s">
        <v>682</v>
      </c>
      <c r="G109" s="221"/>
      <c r="H109" s="220" t="s">
        <v>682</v>
      </c>
      <c r="I109" s="192"/>
      <c r="J109" s="221"/>
      <c r="K109" s="222"/>
      <c r="L109" s="198"/>
      <c r="M109" s="198"/>
      <c r="N109" s="222"/>
      <c r="O109" s="190"/>
      <c r="P109" s="201"/>
      <c r="Q109" s="240"/>
      <c r="R109" s="240"/>
      <c r="S109" s="240"/>
      <c r="T109" s="241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01"/>
    </row>
    <row r="110" spans="1:32" ht="13.5" thickBot="1" x14ac:dyDescent="0.25">
      <c r="A110" s="218" t="s">
        <v>683</v>
      </c>
      <c r="B110" s="226"/>
      <c r="C110" s="226"/>
      <c r="D110" s="218"/>
      <c r="E110" s="218"/>
      <c r="F110" s="229"/>
      <c r="G110" s="228"/>
      <c r="H110" s="227"/>
      <c r="I110" s="219"/>
      <c r="J110" s="228"/>
      <c r="K110" s="226"/>
      <c r="L110" s="218"/>
      <c r="M110" s="218"/>
      <c r="N110" s="226"/>
      <c r="O110" s="242"/>
      <c r="P110" s="212"/>
      <c r="Q110" s="238"/>
      <c r="R110" s="238"/>
      <c r="S110" s="238"/>
      <c r="T110" s="215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12"/>
    </row>
    <row r="111" spans="1:32" ht="13.5" thickBot="1" x14ac:dyDescent="0.25">
      <c r="A111" s="232" t="s">
        <v>672</v>
      </c>
      <c r="B111" s="563" t="s">
        <v>673</v>
      </c>
      <c r="C111" s="564"/>
      <c r="D111" s="553" t="s">
        <v>674</v>
      </c>
      <c r="E111" s="564"/>
      <c r="F111" s="553" t="s">
        <v>675</v>
      </c>
      <c r="G111" s="564"/>
      <c r="H111" s="553" t="s">
        <v>676</v>
      </c>
      <c r="I111" s="564"/>
      <c r="J111" s="553" t="s">
        <v>677</v>
      </c>
      <c r="K111" s="564"/>
      <c r="L111" s="553" t="s">
        <v>678</v>
      </c>
      <c r="M111" s="564"/>
      <c r="N111" s="553" t="s">
        <v>679</v>
      </c>
      <c r="O111" s="554"/>
      <c r="P111" s="212"/>
      <c r="Q111" s="238"/>
      <c r="R111" s="238"/>
      <c r="S111" s="238"/>
      <c r="T111" s="215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12"/>
    </row>
    <row r="112" spans="1:32" x14ac:dyDescent="0.2">
      <c r="A112" s="233" t="s">
        <v>669</v>
      </c>
      <c r="B112" s="583">
        <v>32.31</v>
      </c>
      <c r="C112" s="584"/>
      <c r="D112" s="585"/>
      <c r="E112" s="586"/>
      <c r="F112" s="585"/>
      <c r="G112" s="586"/>
      <c r="H112" s="585"/>
      <c r="I112" s="586"/>
      <c r="J112" s="587"/>
      <c r="K112" s="588"/>
      <c r="L112" s="561"/>
      <c r="M112" s="589"/>
      <c r="N112" s="561"/>
      <c r="O112" s="562"/>
      <c r="P112" s="212"/>
      <c r="Q112" s="238"/>
      <c r="R112" s="238"/>
      <c r="S112" s="238"/>
      <c r="T112" s="215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12"/>
    </row>
    <row r="113" spans="1:32" x14ac:dyDescent="0.2">
      <c r="A113" s="236" t="s">
        <v>684</v>
      </c>
      <c r="B113" s="596">
        <v>31.5756649</v>
      </c>
      <c r="C113" s="597"/>
      <c r="D113" s="598">
        <v>7.4050487600000006E-2</v>
      </c>
      <c r="E113" s="599"/>
      <c r="F113" s="598">
        <v>7.0835810999999994E-5</v>
      </c>
      <c r="G113" s="599"/>
      <c r="H113" s="598">
        <v>-2.0460521900000002E-6</v>
      </c>
      <c r="I113" s="599"/>
      <c r="J113" s="600"/>
      <c r="K113" s="578"/>
      <c r="L113" s="575"/>
      <c r="M113" s="579"/>
      <c r="N113" s="575"/>
      <c r="O113" s="576"/>
      <c r="P113" s="212"/>
      <c r="Q113" s="238"/>
      <c r="R113" s="238"/>
      <c r="S113" s="238"/>
      <c r="T113" s="215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12"/>
    </row>
    <row r="114" spans="1:32" ht="13.5" thickBot="1" x14ac:dyDescent="0.25">
      <c r="A114" s="237" t="s">
        <v>670</v>
      </c>
      <c r="B114" s="590">
        <v>37.659999999999997</v>
      </c>
      <c r="C114" s="591"/>
      <c r="D114" s="592"/>
      <c r="E114" s="593"/>
      <c r="F114" s="592"/>
      <c r="G114" s="593"/>
      <c r="H114" s="592"/>
      <c r="I114" s="593"/>
      <c r="J114" s="592"/>
      <c r="K114" s="593"/>
      <c r="L114" s="569"/>
      <c r="M114" s="570"/>
      <c r="N114" s="594"/>
      <c r="O114" s="595"/>
      <c r="P114" s="212"/>
      <c r="Q114" s="238"/>
      <c r="R114" s="238"/>
      <c r="S114" s="238"/>
      <c r="T114" s="215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12"/>
    </row>
    <row r="115" spans="1:32" x14ac:dyDescent="0.2">
      <c r="A115" s="241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T115" s="225"/>
    </row>
    <row r="116" spans="1:32" x14ac:dyDescent="0.2">
      <c r="A116" s="243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T116" s="225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</row>
    <row r="117" spans="1:32" x14ac:dyDescent="0.2">
      <c r="A117" s="243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T117" s="225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</row>
    <row r="118" spans="1:32" x14ac:dyDescent="0.2">
      <c r="A118" s="243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T118" s="225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</row>
    <row r="119" spans="1:32" x14ac:dyDescent="0.2">
      <c r="B119" s="198"/>
      <c r="C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Q119" s="198"/>
      <c r="R119" s="198"/>
      <c r="S119" s="198"/>
      <c r="T119" s="225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</row>
    <row r="120" spans="1:32" x14ac:dyDescent="0.2">
      <c r="B120" s="198"/>
      <c r="C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Q120" s="198"/>
      <c r="R120" s="198"/>
      <c r="S120" s="198"/>
      <c r="T120" s="225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</row>
  </sheetData>
  <mergeCells count="65">
    <mergeCell ref="L113:M113"/>
    <mergeCell ref="N113:O113"/>
    <mergeCell ref="B114:C114"/>
    <mergeCell ref="D114:E114"/>
    <mergeCell ref="F114:G114"/>
    <mergeCell ref="H114:I114"/>
    <mergeCell ref="J114:K114"/>
    <mergeCell ref="L114:M114"/>
    <mergeCell ref="N114:O114"/>
    <mergeCell ref="B113:C113"/>
    <mergeCell ref="D113:E113"/>
    <mergeCell ref="F113:G113"/>
    <mergeCell ref="H113:I113"/>
    <mergeCell ref="J113:K113"/>
    <mergeCell ref="L111:M111"/>
    <mergeCell ref="N111:O111"/>
    <mergeCell ref="B112:C112"/>
    <mergeCell ref="D112:E112"/>
    <mergeCell ref="F112:G112"/>
    <mergeCell ref="H112:I112"/>
    <mergeCell ref="J112:K112"/>
    <mergeCell ref="L112:M112"/>
    <mergeCell ref="N112:O112"/>
    <mergeCell ref="B111:C111"/>
    <mergeCell ref="D111:E111"/>
    <mergeCell ref="F111:G111"/>
    <mergeCell ref="H111:I111"/>
    <mergeCell ref="J111:K111"/>
    <mergeCell ref="L106:M106"/>
    <mergeCell ref="N106:O106"/>
    <mergeCell ref="B107:C107"/>
    <mergeCell ref="D107:E107"/>
    <mergeCell ref="F107:G107"/>
    <mergeCell ref="H107:I107"/>
    <mergeCell ref="J107:K107"/>
    <mergeCell ref="L107:M107"/>
    <mergeCell ref="N107:O107"/>
    <mergeCell ref="B106:C106"/>
    <mergeCell ref="D106:E106"/>
    <mergeCell ref="F106:G106"/>
    <mergeCell ref="H106:I106"/>
    <mergeCell ref="J106:K106"/>
    <mergeCell ref="N108:O108"/>
    <mergeCell ref="B108:C108"/>
    <mergeCell ref="D108:E108"/>
    <mergeCell ref="F108:G108"/>
    <mergeCell ref="H108:I108"/>
    <mergeCell ref="J108:K108"/>
    <mergeCell ref="L108:M108"/>
    <mergeCell ref="B3:F3"/>
    <mergeCell ref="G3:H3"/>
    <mergeCell ref="N104:O104"/>
    <mergeCell ref="B105:C105"/>
    <mergeCell ref="D105:E105"/>
    <mergeCell ref="F105:G105"/>
    <mergeCell ref="H105:I105"/>
    <mergeCell ref="J105:K105"/>
    <mergeCell ref="L105:M105"/>
    <mergeCell ref="N105:O105"/>
    <mergeCell ref="B104:C104"/>
    <mergeCell ref="D104:E104"/>
    <mergeCell ref="F104:G104"/>
    <mergeCell ref="H104:I104"/>
    <mergeCell ref="J104:K104"/>
    <mergeCell ref="L104:M104"/>
  </mergeCells>
  <conditionalFormatting sqref="I9:I101">
    <cfRule type="cellIs" dxfId="53" priority="1" stopIfTrue="1" operator="greaterThan">
      <formula>0</formula>
    </cfRule>
  </conditionalFormatting>
  <printOptions horizontalCentered="1"/>
  <pageMargins left="1.1811023622047245" right="0" top="0.70866141732283472" bottom="0.39370078740157483" header="0.11811023622047245" footer="0.19685039370078741"/>
  <pageSetup paperSize="9" scale="69" orientation="portrait" horizontalDpi="300" verticalDpi="300" r:id="rId1"/>
  <headerFooter alignWithMargins="0">
    <oddHeader xml:space="preserve">&amp;R&amp;"Times New Roman,Kurzíva"&amp;12&amp;UPříloha č. 2c 
pracovního postupu  Rozpis rozpočtu přímých výdajů na vzdělávání&amp;"Times New Roman,tučné kurzíva"&amp;U
</oddHeader>
    <oddFooter>&amp;C&amp;P/&amp;N</oddFooter>
  </headerFooter>
  <rowBreaks count="1" manualBreakCount="1">
    <brk id="82" max="14" man="1"/>
  </rowBreaks>
  <colBreaks count="1" manualBreakCount="1">
    <brk id="15" max="10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U167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A3" sqref="A3:H4"/>
    </sheetView>
  </sheetViews>
  <sheetFormatPr defaultColWidth="9.140625" defaultRowHeight="12.75" x14ac:dyDescent="0.2"/>
  <cols>
    <col min="1" max="1" width="9.42578125" style="193" customWidth="1"/>
    <col min="2" max="3" width="7.7109375" style="221" customWidth="1"/>
    <col min="4" max="4" width="7.5703125" style="192" customWidth="1"/>
    <col min="5" max="5" width="7.7109375" style="192" customWidth="1"/>
    <col min="6" max="6" width="7.7109375" style="221" customWidth="1"/>
    <col min="7" max="7" width="9.7109375" style="221" customWidth="1"/>
    <col min="8" max="8" width="8.42578125" style="192" customWidth="1"/>
    <col min="9" max="9" width="7.5703125" style="192" customWidth="1"/>
    <col min="10" max="10" width="7.7109375" style="221" customWidth="1"/>
    <col min="11" max="11" width="6.7109375" style="221" customWidth="1"/>
    <col min="12" max="12" width="7.42578125" style="192" customWidth="1"/>
    <col min="13" max="13" width="9" style="192" customWidth="1"/>
    <col min="14" max="14" width="7.7109375" style="193" customWidth="1"/>
    <col min="15" max="15" width="6.5703125" style="193" customWidth="1"/>
    <col min="16" max="16" width="6.85546875" style="198" customWidth="1"/>
    <col min="17" max="17" width="8.28515625" style="198" customWidth="1"/>
    <col min="18" max="18" width="8.140625" style="198" customWidth="1"/>
    <col min="19" max="19" width="8.42578125" style="198" customWidth="1"/>
    <col min="20" max="16384" width="9.140625" style="198"/>
  </cols>
  <sheetData>
    <row r="1" spans="1:16" x14ac:dyDescent="0.2">
      <c r="A1" s="246" t="s">
        <v>685</v>
      </c>
    </row>
    <row r="2" spans="1:16" x14ac:dyDescent="0.2">
      <c r="A2" s="246"/>
    </row>
    <row r="3" spans="1:16" ht="28.5" customHeight="1" x14ac:dyDescent="0.2">
      <c r="A3" s="480"/>
      <c r="B3" s="550" t="s">
        <v>659</v>
      </c>
      <c r="C3" s="551"/>
      <c r="D3" s="551"/>
      <c r="E3" s="551"/>
      <c r="F3" s="551"/>
      <c r="G3" s="552" t="s">
        <v>660</v>
      </c>
      <c r="H3" s="552"/>
    </row>
    <row r="4" spans="1:16" x14ac:dyDescent="0.2">
      <c r="A4" s="481" t="s">
        <v>686</v>
      </c>
      <c r="B4" s="482" t="s">
        <v>662</v>
      </c>
      <c r="C4" s="482" t="s">
        <v>663</v>
      </c>
      <c r="D4" s="482" t="s">
        <v>664</v>
      </c>
      <c r="E4" s="481" t="s">
        <v>665</v>
      </c>
      <c r="F4" s="482" t="s">
        <v>9</v>
      </c>
      <c r="G4" s="482" t="s">
        <v>666</v>
      </c>
      <c r="H4" s="482" t="s">
        <v>667</v>
      </c>
      <c r="I4" s="238"/>
      <c r="J4" s="212"/>
      <c r="K4" s="212"/>
      <c r="L4" s="228"/>
      <c r="M4" s="240"/>
      <c r="N4" s="201"/>
      <c r="O4" s="201"/>
      <c r="P4" s="247" t="s">
        <v>668</v>
      </c>
    </row>
    <row r="5" spans="1:16" s="194" customFormat="1" hidden="1" x14ac:dyDescent="0.2">
      <c r="A5" s="205"/>
      <c r="B5" s="206"/>
      <c r="C5" s="206"/>
      <c r="D5" s="206"/>
      <c r="E5" s="205"/>
      <c r="F5" s="206"/>
      <c r="G5" s="206"/>
      <c r="H5" s="206"/>
      <c r="I5" s="238"/>
      <c r="J5" s="212"/>
      <c r="K5" s="212"/>
      <c r="L5" s="228"/>
      <c r="M5" s="240"/>
      <c r="N5" s="201"/>
      <c r="O5" s="201"/>
      <c r="P5" s="205"/>
    </row>
    <row r="6" spans="1:16" s="194" customFormat="1" hidden="1" x14ac:dyDescent="0.2">
      <c r="A6" s="205"/>
      <c r="B6" s="206"/>
      <c r="C6" s="206"/>
      <c r="D6" s="206"/>
      <c r="E6" s="205"/>
      <c r="F6" s="206"/>
      <c r="G6" s="206"/>
      <c r="H6" s="206"/>
      <c r="I6" s="238"/>
      <c r="J6" s="212"/>
      <c r="K6" s="212"/>
      <c r="L6" s="228"/>
      <c r="M6" s="240"/>
      <c r="N6" s="201"/>
      <c r="O6" s="201"/>
      <c r="P6" s="205"/>
    </row>
    <row r="7" spans="1:16" x14ac:dyDescent="0.2">
      <c r="A7" s="208" t="s">
        <v>687</v>
      </c>
      <c r="B7" s="209">
        <v>7.6</v>
      </c>
      <c r="C7" s="209">
        <v>23.01</v>
      </c>
      <c r="D7" s="210">
        <f>'soust.uk.JMK př.č.2'!$M$24+'soust.uk.JMK př.č.2'!$N$24</f>
        <v>33608</v>
      </c>
      <c r="E7" s="210">
        <f>'soust.uk.JMK př.č.2'!$O$24+'soust.uk.JMK př.č.2'!$P$24</f>
        <v>18284</v>
      </c>
      <c r="F7" s="210">
        <f>'soust.uk.JMK př.č.2'!$L$24</f>
        <v>1456</v>
      </c>
      <c r="G7" s="210">
        <f>SUM(H7,P7,F7)</f>
        <v>86593</v>
      </c>
      <c r="H7" s="210">
        <f>ROUND(1/B7*D7*12+1/C7*E7*12,0)</f>
        <v>62601</v>
      </c>
      <c r="I7" s="223"/>
      <c r="J7" s="212"/>
      <c r="K7" s="213"/>
      <c r="L7" s="223"/>
      <c r="M7" s="238"/>
      <c r="N7" s="212"/>
      <c r="O7" s="212"/>
      <c r="P7" s="210">
        <f>ROUND((H7*36%),0)</f>
        <v>22536</v>
      </c>
    </row>
    <row r="8" spans="1:16" x14ac:dyDescent="0.2">
      <c r="A8" s="208">
        <v>8</v>
      </c>
      <c r="B8" s="209">
        <v>7.6</v>
      </c>
      <c r="C8" s="209">
        <v>23.01</v>
      </c>
      <c r="D8" s="210">
        <f>'soust.uk.JMK př.č.2'!$M$24+'soust.uk.JMK př.č.2'!$N$24</f>
        <v>33608</v>
      </c>
      <c r="E8" s="210">
        <f>'soust.uk.JMK př.č.2'!$O$24+'soust.uk.JMK př.č.2'!$P$24</f>
        <v>18284</v>
      </c>
      <c r="F8" s="210">
        <f>'soust.uk.JMK př.č.2'!$L$24</f>
        <v>1456</v>
      </c>
      <c r="G8" s="210">
        <f>SUM(H8,P8,F8)</f>
        <v>86593</v>
      </c>
      <c r="H8" s="210">
        <f>ROUND(1/B8*D8*12+1/C8*E8*12,0)</f>
        <v>62601</v>
      </c>
      <c r="I8" s="223"/>
      <c r="J8" s="212"/>
      <c r="K8" s="213"/>
      <c r="L8" s="223"/>
      <c r="M8" s="238"/>
      <c r="N8" s="212"/>
      <c r="O8" s="212"/>
      <c r="P8" s="210">
        <f t="shared" ref="P8:P71" si="0">ROUND((H8*36%),0)</f>
        <v>22536</v>
      </c>
    </row>
    <row r="9" spans="1:16" x14ac:dyDescent="0.2">
      <c r="A9" s="216">
        <v>9</v>
      </c>
      <c r="B9" s="209">
        <v>7.6</v>
      </c>
      <c r="C9" s="209">
        <v>23.01</v>
      </c>
      <c r="D9" s="210">
        <f>'soust.uk.JMK př.č.2'!$M$24+'soust.uk.JMK př.č.2'!$N$24</f>
        <v>33608</v>
      </c>
      <c r="E9" s="210">
        <f>'soust.uk.JMK př.č.2'!$O$24+'soust.uk.JMK př.č.2'!$P$24</f>
        <v>18284</v>
      </c>
      <c r="F9" s="210">
        <f>'soust.uk.JMK př.č.2'!$L$24</f>
        <v>1456</v>
      </c>
      <c r="G9" s="210">
        <f t="shared" ref="G9:G72" si="1">SUM(H9,P9,F9)</f>
        <v>86593</v>
      </c>
      <c r="H9" s="210">
        <f t="shared" ref="H9:H72" si="2">ROUND(1/B9*D9*12+1/C9*E9*12,0)</f>
        <v>62601</v>
      </c>
      <c r="I9" s="223"/>
      <c r="J9" s="212"/>
      <c r="K9" s="213"/>
      <c r="L9" s="223"/>
      <c r="M9" s="238"/>
      <c r="N9" s="212"/>
      <c r="O9" s="212"/>
      <c r="P9" s="210">
        <f t="shared" si="0"/>
        <v>22536</v>
      </c>
    </row>
    <row r="10" spans="1:16" x14ac:dyDescent="0.2">
      <c r="A10" s="216">
        <v>10</v>
      </c>
      <c r="B10" s="209">
        <v>7.6</v>
      </c>
      <c r="C10" s="209">
        <v>23.01</v>
      </c>
      <c r="D10" s="210">
        <f>'soust.uk.JMK př.č.2'!$M$24+'soust.uk.JMK př.č.2'!$N$24</f>
        <v>33608</v>
      </c>
      <c r="E10" s="210">
        <f>'soust.uk.JMK př.č.2'!$O$24+'soust.uk.JMK př.č.2'!$P$24</f>
        <v>18284</v>
      </c>
      <c r="F10" s="210">
        <f>'soust.uk.JMK př.č.2'!$L$24</f>
        <v>1456</v>
      </c>
      <c r="G10" s="210">
        <f t="shared" si="1"/>
        <v>86593</v>
      </c>
      <c r="H10" s="210">
        <f t="shared" si="2"/>
        <v>62601</v>
      </c>
      <c r="I10" s="223"/>
      <c r="J10" s="212"/>
      <c r="K10" s="213"/>
      <c r="L10" s="223"/>
      <c r="M10" s="238"/>
      <c r="N10" s="212"/>
      <c r="O10" s="212"/>
      <c r="P10" s="210">
        <f t="shared" si="0"/>
        <v>22536</v>
      </c>
    </row>
    <row r="11" spans="1:16" x14ac:dyDescent="0.2">
      <c r="A11" s="216">
        <v>11</v>
      </c>
      <c r="B11" s="209">
        <v>7.84</v>
      </c>
      <c r="C11" s="209">
        <v>23.01</v>
      </c>
      <c r="D11" s="210">
        <f>'soust.uk.JMK př.č.2'!$M$24+'soust.uk.JMK př.č.2'!$N$24</f>
        <v>33608</v>
      </c>
      <c r="E11" s="210">
        <f>'soust.uk.JMK př.č.2'!$O$24+'soust.uk.JMK př.č.2'!$P$24</f>
        <v>18284</v>
      </c>
      <c r="F11" s="210">
        <f>'soust.uk.JMK př.č.2'!$L$24</f>
        <v>1456</v>
      </c>
      <c r="G11" s="210">
        <f t="shared" si="1"/>
        <v>84383</v>
      </c>
      <c r="H11" s="210">
        <f t="shared" si="2"/>
        <v>60976</v>
      </c>
      <c r="I11" s="223"/>
      <c r="J11" s="212"/>
      <c r="K11" s="213"/>
      <c r="L11" s="223"/>
      <c r="M11" s="238"/>
      <c r="N11" s="212"/>
      <c r="O11" s="212"/>
      <c r="P11" s="210">
        <f t="shared" si="0"/>
        <v>21951</v>
      </c>
    </row>
    <row r="12" spans="1:16" x14ac:dyDescent="0.2">
      <c r="A12" s="216">
        <v>12</v>
      </c>
      <c r="B12" s="209">
        <v>8.06</v>
      </c>
      <c r="C12" s="209">
        <v>23.01</v>
      </c>
      <c r="D12" s="210">
        <f>'soust.uk.JMK př.č.2'!$M$24+'soust.uk.JMK př.č.2'!$N$24</f>
        <v>33608</v>
      </c>
      <c r="E12" s="210">
        <f>'soust.uk.JMK př.č.2'!$O$24+'soust.uk.JMK př.č.2'!$P$24</f>
        <v>18284</v>
      </c>
      <c r="F12" s="210">
        <f>'soust.uk.JMK př.č.2'!$L$24</f>
        <v>1456</v>
      </c>
      <c r="G12" s="210">
        <f t="shared" si="1"/>
        <v>82474</v>
      </c>
      <c r="H12" s="210">
        <f t="shared" si="2"/>
        <v>59572</v>
      </c>
      <c r="I12" s="223"/>
      <c r="J12" s="212"/>
      <c r="K12" s="213"/>
      <c r="L12" s="223"/>
      <c r="M12" s="238"/>
      <c r="N12" s="212"/>
      <c r="O12" s="212"/>
      <c r="P12" s="210">
        <f t="shared" si="0"/>
        <v>21446</v>
      </c>
    </row>
    <row r="13" spans="1:16" x14ac:dyDescent="0.2">
      <c r="A13" s="216">
        <v>13</v>
      </c>
      <c r="B13" s="209">
        <v>8.2799999999999994</v>
      </c>
      <c r="C13" s="209">
        <v>23.57</v>
      </c>
      <c r="D13" s="210">
        <f>'soust.uk.JMK př.č.2'!$M$24+'soust.uk.JMK př.č.2'!$N$24</f>
        <v>33608</v>
      </c>
      <c r="E13" s="210">
        <f>'soust.uk.JMK př.č.2'!$O$24+'soust.uk.JMK př.č.2'!$P$24</f>
        <v>18284</v>
      </c>
      <c r="F13" s="210">
        <f>'soust.uk.JMK př.č.2'!$L$24</f>
        <v>1456</v>
      </c>
      <c r="G13" s="210">
        <f t="shared" si="1"/>
        <v>80358</v>
      </c>
      <c r="H13" s="210">
        <f t="shared" si="2"/>
        <v>58016</v>
      </c>
      <c r="I13" s="223"/>
      <c r="J13" s="212"/>
      <c r="K13" s="213"/>
      <c r="L13" s="223"/>
      <c r="M13" s="238"/>
      <c r="N13" s="212"/>
      <c r="O13" s="212"/>
      <c r="P13" s="210">
        <f t="shared" si="0"/>
        <v>20886</v>
      </c>
    </row>
    <row r="14" spans="1:16" x14ac:dyDescent="0.2">
      <c r="A14" s="216">
        <v>14</v>
      </c>
      <c r="B14" s="209">
        <v>8.5</v>
      </c>
      <c r="C14" s="209">
        <v>24.13</v>
      </c>
      <c r="D14" s="210">
        <f>'soust.uk.JMK př.č.2'!$M$24+'soust.uk.JMK př.č.2'!$N$24</f>
        <v>33608</v>
      </c>
      <c r="E14" s="210">
        <f>'soust.uk.JMK př.č.2'!$O$24+'soust.uk.JMK př.č.2'!$P$24</f>
        <v>18284</v>
      </c>
      <c r="F14" s="210">
        <f>'soust.uk.JMK př.č.2'!$L$24</f>
        <v>1456</v>
      </c>
      <c r="G14" s="210">
        <f t="shared" si="1"/>
        <v>78349</v>
      </c>
      <c r="H14" s="210">
        <f t="shared" si="2"/>
        <v>56539</v>
      </c>
      <c r="I14" s="223"/>
      <c r="J14" s="212"/>
      <c r="K14" s="213"/>
      <c r="L14" s="223"/>
      <c r="M14" s="238"/>
      <c r="N14" s="212"/>
      <c r="O14" s="212"/>
      <c r="P14" s="210">
        <f t="shared" si="0"/>
        <v>20354</v>
      </c>
    </row>
    <row r="15" spans="1:16" x14ac:dyDescent="0.2">
      <c r="A15" s="216">
        <v>15</v>
      </c>
      <c r="B15" s="209">
        <v>8.6999999999999993</v>
      </c>
      <c r="C15" s="209">
        <v>24.68</v>
      </c>
      <c r="D15" s="210">
        <f>'soust.uk.JMK př.č.2'!$M$24+'soust.uk.JMK př.č.2'!$N$24</f>
        <v>33608</v>
      </c>
      <c r="E15" s="210">
        <f>'soust.uk.JMK př.č.2'!$O$24+'soust.uk.JMK př.č.2'!$P$24</f>
        <v>18284</v>
      </c>
      <c r="F15" s="210">
        <f>'soust.uk.JMK př.č.2'!$L$24</f>
        <v>1456</v>
      </c>
      <c r="G15" s="210">
        <f t="shared" si="1"/>
        <v>76591</v>
      </c>
      <c r="H15" s="210">
        <f t="shared" si="2"/>
        <v>55246</v>
      </c>
      <c r="I15" s="223"/>
      <c r="J15" s="212"/>
      <c r="K15" s="213"/>
      <c r="L15" s="223"/>
      <c r="M15" s="238"/>
      <c r="N15" s="212"/>
      <c r="O15" s="212"/>
      <c r="P15" s="210">
        <f t="shared" si="0"/>
        <v>19889</v>
      </c>
    </row>
    <row r="16" spans="1:16" x14ac:dyDescent="0.2">
      <c r="A16" s="216">
        <v>16</v>
      </c>
      <c r="B16" s="209">
        <v>8.9</v>
      </c>
      <c r="C16" s="209">
        <v>25.23</v>
      </c>
      <c r="D16" s="210">
        <f>'soust.uk.JMK př.č.2'!$M$24+'soust.uk.JMK př.č.2'!$N$24</f>
        <v>33608</v>
      </c>
      <c r="E16" s="210">
        <f>'soust.uk.JMK př.č.2'!$O$24+'soust.uk.JMK př.č.2'!$P$24</f>
        <v>18284</v>
      </c>
      <c r="F16" s="210">
        <f>'soust.uk.JMK př.č.2'!$L$24</f>
        <v>1456</v>
      </c>
      <c r="G16" s="210">
        <f t="shared" si="1"/>
        <v>74910</v>
      </c>
      <c r="H16" s="210">
        <f t="shared" si="2"/>
        <v>54010</v>
      </c>
      <c r="I16" s="223"/>
      <c r="J16" s="212"/>
      <c r="K16" s="213"/>
      <c r="L16" s="223"/>
      <c r="M16" s="238"/>
      <c r="N16" s="212"/>
      <c r="O16" s="212"/>
      <c r="P16" s="210">
        <f t="shared" si="0"/>
        <v>19444</v>
      </c>
    </row>
    <row r="17" spans="1:16" x14ac:dyDescent="0.2">
      <c r="A17" s="216">
        <v>17</v>
      </c>
      <c r="B17" s="209">
        <v>9.09</v>
      </c>
      <c r="C17" s="209">
        <v>25.77</v>
      </c>
      <c r="D17" s="210">
        <f>'soust.uk.JMK př.č.2'!$M$24+'soust.uk.JMK př.č.2'!$N$24</f>
        <v>33608</v>
      </c>
      <c r="E17" s="210">
        <f>'soust.uk.JMK př.č.2'!$O$24+'soust.uk.JMK př.č.2'!$P$24</f>
        <v>18284</v>
      </c>
      <c r="F17" s="210">
        <f>'soust.uk.JMK př.č.2'!$L$24</f>
        <v>1456</v>
      </c>
      <c r="G17" s="210">
        <f t="shared" si="1"/>
        <v>73374</v>
      </c>
      <c r="H17" s="210">
        <f t="shared" si="2"/>
        <v>52881</v>
      </c>
      <c r="I17" s="223"/>
      <c r="J17" s="212"/>
      <c r="K17" s="213"/>
      <c r="L17" s="223"/>
      <c r="M17" s="238"/>
      <c r="N17" s="212"/>
      <c r="O17" s="212"/>
      <c r="P17" s="210">
        <f t="shared" si="0"/>
        <v>19037</v>
      </c>
    </row>
    <row r="18" spans="1:16" x14ac:dyDescent="0.2">
      <c r="A18" s="216">
        <v>18</v>
      </c>
      <c r="B18" s="209">
        <v>9.2799999999999994</v>
      </c>
      <c r="C18" s="209">
        <v>26.3</v>
      </c>
      <c r="D18" s="210">
        <f>'soust.uk.JMK př.č.2'!$M$24+'soust.uk.JMK př.č.2'!$N$24</f>
        <v>33608</v>
      </c>
      <c r="E18" s="210">
        <f>'soust.uk.JMK př.č.2'!$O$24+'soust.uk.JMK př.č.2'!$P$24</f>
        <v>18284</v>
      </c>
      <c r="F18" s="210">
        <f>'soust.uk.JMK př.č.2'!$L$24</f>
        <v>1456</v>
      </c>
      <c r="G18" s="210">
        <f t="shared" si="1"/>
        <v>71905</v>
      </c>
      <c r="H18" s="210">
        <f t="shared" si="2"/>
        <v>51801</v>
      </c>
      <c r="I18" s="223"/>
      <c r="J18" s="212"/>
      <c r="K18" s="213"/>
      <c r="L18" s="223"/>
      <c r="M18" s="238"/>
      <c r="N18" s="212"/>
      <c r="O18" s="212"/>
      <c r="P18" s="210">
        <f t="shared" si="0"/>
        <v>18648</v>
      </c>
    </row>
    <row r="19" spans="1:16" x14ac:dyDescent="0.2">
      <c r="A19" s="216">
        <v>19</v>
      </c>
      <c r="B19" s="209">
        <v>9.4600000000000009</v>
      </c>
      <c r="C19" s="209">
        <v>26.83</v>
      </c>
      <c r="D19" s="210">
        <f>'soust.uk.JMK př.č.2'!$M$24+'soust.uk.JMK př.č.2'!$N$24</f>
        <v>33608</v>
      </c>
      <c r="E19" s="210">
        <f>'soust.uk.JMK př.č.2'!$O$24+'soust.uk.JMK př.č.2'!$P$24</f>
        <v>18284</v>
      </c>
      <c r="F19" s="210">
        <f>'soust.uk.JMK př.č.2'!$L$24</f>
        <v>1456</v>
      </c>
      <c r="G19" s="210">
        <f t="shared" si="1"/>
        <v>70556</v>
      </c>
      <c r="H19" s="210">
        <f t="shared" si="2"/>
        <v>50809</v>
      </c>
      <c r="I19" s="223"/>
      <c r="J19" s="212"/>
      <c r="K19" s="213"/>
      <c r="L19" s="223"/>
      <c r="M19" s="238"/>
      <c r="N19" s="212"/>
      <c r="O19" s="212"/>
      <c r="P19" s="210">
        <f t="shared" si="0"/>
        <v>18291</v>
      </c>
    </row>
    <row r="20" spans="1:16" x14ac:dyDescent="0.2">
      <c r="A20" s="216">
        <v>20</v>
      </c>
      <c r="B20" s="209">
        <v>9.6300000000000008</v>
      </c>
      <c r="C20" s="209">
        <v>27.35</v>
      </c>
      <c r="D20" s="210">
        <f>'soust.uk.JMK př.č.2'!$M$24+'soust.uk.JMK př.č.2'!$N$24</f>
        <v>33608</v>
      </c>
      <c r="E20" s="210">
        <f>'soust.uk.JMK př.č.2'!$O$24+'soust.uk.JMK př.č.2'!$P$24</f>
        <v>18284</v>
      </c>
      <c r="F20" s="210">
        <f>'soust.uk.JMK př.č.2'!$L$24</f>
        <v>1456</v>
      </c>
      <c r="G20" s="210">
        <f t="shared" si="1"/>
        <v>69321</v>
      </c>
      <c r="H20" s="210">
        <f t="shared" si="2"/>
        <v>49901</v>
      </c>
      <c r="I20" s="223"/>
      <c r="J20" s="212"/>
      <c r="K20" s="213"/>
      <c r="L20" s="223"/>
      <c r="M20" s="238"/>
      <c r="N20" s="212"/>
      <c r="O20" s="212"/>
      <c r="P20" s="210">
        <f t="shared" si="0"/>
        <v>17964</v>
      </c>
    </row>
    <row r="21" spans="1:16" x14ac:dyDescent="0.2">
      <c r="A21" s="216">
        <v>21</v>
      </c>
      <c r="B21" s="209">
        <v>9.8000000000000007</v>
      </c>
      <c r="C21" s="209">
        <v>27.87</v>
      </c>
      <c r="D21" s="210">
        <f>'soust.uk.JMK př.č.2'!$M$24+'soust.uk.JMK př.č.2'!$N$24</f>
        <v>33608</v>
      </c>
      <c r="E21" s="210">
        <f>'soust.uk.JMK př.č.2'!$O$24+'soust.uk.JMK př.č.2'!$P$24</f>
        <v>18284</v>
      </c>
      <c r="F21" s="210">
        <f>'soust.uk.JMK př.č.2'!$L$24</f>
        <v>1456</v>
      </c>
      <c r="G21" s="210">
        <f t="shared" si="1"/>
        <v>68130</v>
      </c>
      <c r="H21" s="210">
        <f t="shared" si="2"/>
        <v>49025</v>
      </c>
      <c r="I21" s="223"/>
      <c r="J21" s="212"/>
      <c r="K21" s="213"/>
      <c r="L21" s="223"/>
      <c r="M21" s="238"/>
      <c r="N21" s="212"/>
      <c r="O21" s="212"/>
      <c r="P21" s="210">
        <f t="shared" si="0"/>
        <v>17649</v>
      </c>
    </row>
    <row r="22" spans="1:16" x14ac:dyDescent="0.2">
      <c r="A22" s="216">
        <v>22</v>
      </c>
      <c r="B22" s="209">
        <v>9.9600000000000009</v>
      </c>
      <c r="C22" s="209">
        <v>28.38</v>
      </c>
      <c r="D22" s="210">
        <f>'soust.uk.JMK př.č.2'!$M$24+'soust.uk.JMK př.č.2'!$N$24</f>
        <v>33608</v>
      </c>
      <c r="E22" s="210">
        <f>'soust.uk.JMK př.č.2'!$O$24+'soust.uk.JMK př.č.2'!$P$24</f>
        <v>18284</v>
      </c>
      <c r="F22" s="210">
        <f>'soust.uk.JMK př.č.2'!$L$24</f>
        <v>1456</v>
      </c>
      <c r="G22" s="210">
        <f t="shared" si="1"/>
        <v>67039</v>
      </c>
      <c r="H22" s="210">
        <f t="shared" si="2"/>
        <v>48223</v>
      </c>
      <c r="I22" s="223"/>
      <c r="J22" s="212"/>
      <c r="K22" s="213"/>
      <c r="L22" s="223"/>
      <c r="M22" s="238"/>
      <c r="N22" s="212"/>
      <c r="O22" s="212"/>
      <c r="P22" s="210">
        <f t="shared" si="0"/>
        <v>17360</v>
      </c>
    </row>
    <row r="23" spans="1:16" x14ac:dyDescent="0.2">
      <c r="A23" s="216">
        <v>23</v>
      </c>
      <c r="B23" s="209">
        <v>10.119999999999999</v>
      </c>
      <c r="C23" s="209">
        <v>28.88</v>
      </c>
      <c r="D23" s="210">
        <f>'soust.uk.JMK př.č.2'!$M$24+'soust.uk.JMK př.č.2'!$N$24</f>
        <v>33608</v>
      </c>
      <c r="E23" s="210">
        <f>'soust.uk.JMK př.č.2'!$O$24+'soust.uk.JMK př.č.2'!$P$24</f>
        <v>18284</v>
      </c>
      <c r="F23" s="210">
        <f>'soust.uk.JMK př.č.2'!$L$24</f>
        <v>1456</v>
      </c>
      <c r="G23" s="210">
        <f t="shared" si="1"/>
        <v>65987</v>
      </c>
      <c r="H23" s="210">
        <f t="shared" si="2"/>
        <v>47449</v>
      </c>
      <c r="I23" s="223"/>
      <c r="J23" s="212"/>
      <c r="K23" s="213"/>
      <c r="L23" s="223"/>
      <c r="M23" s="238"/>
      <c r="N23" s="212"/>
      <c r="O23" s="212"/>
      <c r="P23" s="210">
        <f t="shared" si="0"/>
        <v>17082</v>
      </c>
    </row>
    <row r="24" spans="1:16" x14ac:dyDescent="0.2">
      <c r="A24" s="216">
        <v>24</v>
      </c>
      <c r="B24" s="209">
        <v>10.27</v>
      </c>
      <c r="C24" s="209">
        <v>29.38</v>
      </c>
      <c r="D24" s="210">
        <f>'soust.uk.JMK př.č.2'!$M$24+'soust.uk.JMK př.č.2'!$N$24</f>
        <v>33608</v>
      </c>
      <c r="E24" s="210">
        <f>'soust.uk.JMK př.č.2'!$O$24+'soust.uk.JMK př.č.2'!$P$24</f>
        <v>18284</v>
      </c>
      <c r="F24" s="210">
        <f>'soust.uk.JMK př.č.2'!$L$24</f>
        <v>1456</v>
      </c>
      <c r="G24" s="210">
        <f t="shared" si="1"/>
        <v>65018</v>
      </c>
      <c r="H24" s="210">
        <f t="shared" si="2"/>
        <v>46737</v>
      </c>
      <c r="I24" s="223"/>
      <c r="J24" s="212"/>
      <c r="K24" s="213"/>
      <c r="L24" s="223"/>
      <c r="M24" s="238"/>
      <c r="N24" s="212"/>
      <c r="O24" s="212"/>
      <c r="P24" s="210">
        <f t="shared" si="0"/>
        <v>16825</v>
      </c>
    </row>
    <row r="25" spans="1:16" x14ac:dyDescent="0.2">
      <c r="A25" s="216">
        <v>25</v>
      </c>
      <c r="B25" s="209">
        <v>10.42</v>
      </c>
      <c r="C25" s="209">
        <v>29.87</v>
      </c>
      <c r="D25" s="210">
        <f>'soust.uk.JMK př.č.2'!$M$24+'soust.uk.JMK př.č.2'!$N$24</f>
        <v>33608</v>
      </c>
      <c r="E25" s="210">
        <f>'soust.uk.JMK př.č.2'!$O$24+'soust.uk.JMK př.č.2'!$P$24</f>
        <v>18284</v>
      </c>
      <c r="F25" s="210">
        <f>'soust.uk.JMK př.č.2'!$L$24</f>
        <v>1456</v>
      </c>
      <c r="G25" s="210">
        <f t="shared" si="1"/>
        <v>64083</v>
      </c>
      <c r="H25" s="210">
        <f t="shared" si="2"/>
        <v>46049</v>
      </c>
      <c r="I25" s="223"/>
      <c r="J25" s="212"/>
      <c r="K25" s="213"/>
      <c r="L25" s="223"/>
      <c r="M25" s="238"/>
      <c r="N25" s="212"/>
      <c r="O25" s="212"/>
      <c r="P25" s="210">
        <f t="shared" si="0"/>
        <v>16578</v>
      </c>
    </row>
    <row r="26" spans="1:16" x14ac:dyDescent="0.2">
      <c r="A26" s="216">
        <v>26</v>
      </c>
      <c r="B26" s="209">
        <v>10.56</v>
      </c>
      <c r="C26" s="209">
        <v>30.36</v>
      </c>
      <c r="D26" s="210">
        <f>'soust.uk.JMK př.č.2'!$M$24+'soust.uk.JMK př.č.2'!$N$24</f>
        <v>33608</v>
      </c>
      <c r="E26" s="210">
        <f>'soust.uk.JMK př.č.2'!$O$24+'soust.uk.JMK př.č.2'!$P$24</f>
        <v>18284</v>
      </c>
      <c r="F26" s="210">
        <f>'soust.uk.JMK př.č.2'!$L$24</f>
        <v>1456</v>
      </c>
      <c r="G26" s="210">
        <f t="shared" si="1"/>
        <v>63224</v>
      </c>
      <c r="H26" s="210">
        <f t="shared" si="2"/>
        <v>45418</v>
      </c>
      <c r="I26" s="223"/>
      <c r="J26" s="212"/>
      <c r="K26" s="213"/>
      <c r="L26" s="223"/>
      <c r="M26" s="238"/>
      <c r="N26" s="212"/>
      <c r="O26" s="212"/>
      <c r="P26" s="210">
        <f t="shared" si="0"/>
        <v>16350</v>
      </c>
    </row>
    <row r="27" spans="1:16" x14ac:dyDescent="0.2">
      <c r="A27" s="216">
        <v>27</v>
      </c>
      <c r="B27" s="209">
        <v>10.69</v>
      </c>
      <c r="C27" s="209">
        <v>30.84</v>
      </c>
      <c r="D27" s="210">
        <f>'soust.uk.JMK př.č.2'!$M$24+'soust.uk.JMK př.č.2'!$N$24</f>
        <v>33608</v>
      </c>
      <c r="E27" s="210">
        <f>'soust.uk.JMK př.č.2'!$O$24+'soust.uk.JMK př.č.2'!$P$24</f>
        <v>18284</v>
      </c>
      <c r="F27" s="210">
        <f>'soust.uk.JMK př.č.2'!$L$24</f>
        <v>1456</v>
      </c>
      <c r="G27" s="210">
        <f t="shared" si="1"/>
        <v>62440</v>
      </c>
      <c r="H27" s="210">
        <f t="shared" si="2"/>
        <v>44841</v>
      </c>
      <c r="I27" s="223"/>
      <c r="J27" s="212"/>
      <c r="K27" s="213"/>
      <c r="L27" s="223"/>
      <c r="M27" s="238"/>
      <c r="N27" s="212"/>
      <c r="O27" s="212"/>
      <c r="P27" s="210">
        <f t="shared" si="0"/>
        <v>16143</v>
      </c>
    </row>
    <row r="28" spans="1:16" x14ac:dyDescent="0.2">
      <c r="A28" s="216">
        <v>28</v>
      </c>
      <c r="B28" s="209">
        <v>10.83</v>
      </c>
      <c r="C28" s="209">
        <v>31.32</v>
      </c>
      <c r="D28" s="210">
        <f>'soust.uk.JMK př.č.2'!$M$24+'soust.uk.JMK př.č.2'!$N$24</f>
        <v>33608</v>
      </c>
      <c r="E28" s="210">
        <f>'soust.uk.JMK př.č.2'!$O$24+'soust.uk.JMK př.č.2'!$P$24</f>
        <v>18284</v>
      </c>
      <c r="F28" s="210">
        <f>'soust.uk.JMK př.č.2'!$L$24</f>
        <v>1456</v>
      </c>
      <c r="G28" s="210">
        <f t="shared" si="1"/>
        <v>61628</v>
      </c>
      <c r="H28" s="210">
        <f t="shared" si="2"/>
        <v>44244</v>
      </c>
      <c r="I28" s="223"/>
      <c r="J28" s="212"/>
      <c r="K28" s="213"/>
      <c r="L28" s="223"/>
      <c r="M28" s="238"/>
      <c r="N28" s="212"/>
      <c r="O28" s="212"/>
      <c r="P28" s="210">
        <f t="shared" si="0"/>
        <v>15928</v>
      </c>
    </row>
    <row r="29" spans="1:16" x14ac:dyDescent="0.2">
      <c r="A29" s="216">
        <v>29</v>
      </c>
      <c r="B29" s="209">
        <v>10.95</v>
      </c>
      <c r="C29" s="209">
        <v>31.79</v>
      </c>
      <c r="D29" s="210">
        <f>'soust.uk.JMK př.č.2'!$M$24+'soust.uk.JMK př.č.2'!$N$24</f>
        <v>33608</v>
      </c>
      <c r="E29" s="210">
        <f>'soust.uk.JMK př.č.2'!$O$24+'soust.uk.JMK př.č.2'!$P$24</f>
        <v>18284</v>
      </c>
      <c r="F29" s="210">
        <f>'soust.uk.JMK př.č.2'!$L$24</f>
        <v>1456</v>
      </c>
      <c r="G29" s="210">
        <f t="shared" si="1"/>
        <v>60932</v>
      </c>
      <c r="H29" s="210">
        <f t="shared" si="2"/>
        <v>43732</v>
      </c>
      <c r="I29" s="223"/>
      <c r="J29" s="212"/>
      <c r="K29" s="213"/>
      <c r="L29" s="223"/>
      <c r="M29" s="238"/>
      <c r="N29" s="212"/>
      <c r="O29" s="212"/>
      <c r="P29" s="210">
        <f t="shared" si="0"/>
        <v>15744</v>
      </c>
    </row>
    <row r="30" spans="1:16" x14ac:dyDescent="0.2">
      <c r="A30" s="216">
        <v>30</v>
      </c>
      <c r="B30" s="209">
        <v>11.08</v>
      </c>
      <c r="C30" s="209">
        <v>32.25</v>
      </c>
      <c r="D30" s="210">
        <f>'soust.uk.JMK př.č.2'!$M$24+'soust.uk.JMK př.č.2'!$N$24</f>
        <v>33608</v>
      </c>
      <c r="E30" s="210">
        <f>'soust.uk.JMK př.č.2'!$O$24+'soust.uk.JMK př.č.2'!$P$24</f>
        <v>18284</v>
      </c>
      <c r="F30" s="210">
        <f>'soust.uk.JMK př.č.2'!$L$24</f>
        <v>1456</v>
      </c>
      <c r="G30" s="210">
        <f t="shared" si="1"/>
        <v>60211</v>
      </c>
      <c r="H30" s="210">
        <f t="shared" si="2"/>
        <v>43202</v>
      </c>
      <c r="I30" s="223"/>
      <c r="J30" s="212"/>
      <c r="K30" s="213"/>
      <c r="L30" s="223"/>
      <c r="M30" s="238"/>
      <c r="N30" s="212"/>
      <c r="O30" s="212"/>
      <c r="P30" s="210">
        <f t="shared" si="0"/>
        <v>15553</v>
      </c>
    </row>
    <row r="31" spans="1:16" x14ac:dyDescent="0.2">
      <c r="A31" s="216">
        <v>31</v>
      </c>
      <c r="B31" s="209">
        <v>11.2</v>
      </c>
      <c r="C31" s="209">
        <v>32.71</v>
      </c>
      <c r="D31" s="210">
        <f>'soust.uk.JMK př.č.2'!$M$24+'soust.uk.JMK př.č.2'!$N$24</f>
        <v>33608</v>
      </c>
      <c r="E31" s="210">
        <f>'soust.uk.JMK př.č.2'!$O$24+'soust.uk.JMK př.č.2'!$P$24</f>
        <v>18284</v>
      </c>
      <c r="F31" s="210">
        <f>'soust.uk.JMK př.č.2'!$L$24</f>
        <v>1456</v>
      </c>
      <c r="G31" s="210">
        <f t="shared" si="1"/>
        <v>59550</v>
      </c>
      <c r="H31" s="210">
        <f t="shared" si="2"/>
        <v>42716</v>
      </c>
      <c r="I31" s="223"/>
      <c r="J31" s="212"/>
      <c r="K31" s="213"/>
      <c r="L31" s="223"/>
      <c r="M31" s="238"/>
      <c r="N31" s="212"/>
      <c r="O31" s="212"/>
      <c r="P31" s="210">
        <f t="shared" si="0"/>
        <v>15378</v>
      </c>
    </row>
    <row r="32" spans="1:16" x14ac:dyDescent="0.2">
      <c r="A32" s="216">
        <v>32</v>
      </c>
      <c r="B32" s="209">
        <v>11.31</v>
      </c>
      <c r="C32" s="209">
        <v>33.159999999999997</v>
      </c>
      <c r="D32" s="210">
        <f>'soust.uk.JMK př.č.2'!$M$24+'soust.uk.JMK př.č.2'!$N$24</f>
        <v>33608</v>
      </c>
      <c r="E32" s="210">
        <f>'soust.uk.JMK př.č.2'!$O$24+'soust.uk.JMK př.č.2'!$P$24</f>
        <v>18284</v>
      </c>
      <c r="F32" s="210">
        <f>'soust.uk.JMK př.č.2'!$L$24</f>
        <v>1456</v>
      </c>
      <c r="G32" s="210">
        <f t="shared" si="1"/>
        <v>58950</v>
      </c>
      <c r="H32" s="210">
        <f t="shared" si="2"/>
        <v>42275</v>
      </c>
      <c r="I32" s="223"/>
      <c r="J32" s="212"/>
      <c r="K32" s="213"/>
      <c r="L32" s="223"/>
      <c r="M32" s="238"/>
      <c r="N32" s="212"/>
      <c r="O32" s="212"/>
      <c r="P32" s="210">
        <f t="shared" si="0"/>
        <v>15219</v>
      </c>
    </row>
    <row r="33" spans="1:16" x14ac:dyDescent="0.2">
      <c r="A33" s="216">
        <v>33</v>
      </c>
      <c r="B33" s="209">
        <v>11.42</v>
      </c>
      <c r="C33" s="209">
        <v>33.61</v>
      </c>
      <c r="D33" s="210">
        <f>'soust.uk.JMK př.č.2'!$M$24+'soust.uk.JMK př.č.2'!$N$24</f>
        <v>33608</v>
      </c>
      <c r="E33" s="210">
        <f>'soust.uk.JMK př.č.2'!$O$24+'soust.uk.JMK př.č.2'!$P$24</f>
        <v>18284</v>
      </c>
      <c r="F33" s="210">
        <f>'soust.uk.JMK př.č.2'!$L$24</f>
        <v>1456</v>
      </c>
      <c r="G33" s="210">
        <f t="shared" si="1"/>
        <v>58362</v>
      </c>
      <c r="H33" s="210">
        <f t="shared" si="2"/>
        <v>41843</v>
      </c>
      <c r="I33" s="223"/>
      <c r="J33" s="212"/>
      <c r="K33" s="213"/>
      <c r="L33" s="223"/>
      <c r="M33" s="238"/>
      <c r="N33" s="212"/>
      <c r="O33" s="212"/>
      <c r="P33" s="210">
        <f t="shared" si="0"/>
        <v>15063</v>
      </c>
    </row>
    <row r="34" spans="1:16" x14ac:dyDescent="0.2">
      <c r="A34" s="216">
        <v>34</v>
      </c>
      <c r="B34" s="209">
        <v>11.53</v>
      </c>
      <c r="C34" s="209">
        <v>34.049999999999997</v>
      </c>
      <c r="D34" s="210">
        <f>'soust.uk.JMK př.č.2'!$M$24+'soust.uk.JMK př.č.2'!$N$24</f>
        <v>33608</v>
      </c>
      <c r="E34" s="210">
        <f>'soust.uk.JMK př.č.2'!$O$24+'soust.uk.JMK př.č.2'!$P$24</f>
        <v>18284</v>
      </c>
      <c r="F34" s="210">
        <f>'soust.uk.JMK př.č.2'!$L$24</f>
        <v>1456</v>
      </c>
      <c r="G34" s="210">
        <f t="shared" si="1"/>
        <v>57790</v>
      </c>
      <c r="H34" s="210">
        <f t="shared" si="2"/>
        <v>41422</v>
      </c>
      <c r="I34" s="223"/>
      <c r="J34" s="212"/>
      <c r="K34" s="213"/>
      <c r="L34" s="223"/>
      <c r="M34" s="238"/>
      <c r="N34" s="212"/>
      <c r="O34" s="212"/>
      <c r="P34" s="210">
        <f t="shared" si="0"/>
        <v>14912</v>
      </c>
    </row>
    <row r="35" spans="1:16" x14ac:dyDescent="0.2">
      <c r="A35" s="216">
        <v>35</v>
      </c>
      <c r="B35" s="209">
        <v>11.63</v>
      </c>
      <c r="C35" s="209">
        <v>34.479999999999997</v>
      </c>
      <c r="D35" s="210">
        <f>'soust.uk.JMK př.č.2'!$M$24+'soust.uk.JMK př.č.2'!$N$24</f>
        <v>33608</v>
      </c>
      <c r="E35" s="210">
        <f>'soust.uk.JMK př.č.2'!$O$24+'soust.uk.JMK př.č.2'!$P$24</f>
        <v>18284</v>
      </c>
      <c r="F35" s="210">
        <f>'soust.uk.JMK př.č.2'!$L$24</f>
        <v>1456</v>
      </c>
      <c r="G35" s="210">
        <f t="shared" si="1"/>
        <v>57272</v>
      </c>
      <c r="H35" s="210">
        <f t="shared" si="2"/>
        <v>41041</v>
      </c>
      <c r="I35" s="223"/>
      <c r="J35" s="212"/>
      <c r="K35" s="213"/>
      <c r="L35" s="223"/>
      <c r="M35" s="238"/>
      <c r="N35" s="212"/>
      <c r="O35" s="212"/>
      <c r="P35" s="210">
        <f t="shared" si="0"/>
        <v>14775</v>
      </c>
    </row>
    <row r="36" spans="1:16" x14ac:dyDescent="0.2">
      <c r="A36" s="216">
        <v>36</v>
      </c>
      <c r="B36" s="209">
        <v>11.73</v>
      </c>
      <c r="C36" s="209">
        <v>34.909999999999997</v>
      </c>
      <c r="D36" s="210">
        <f>'soust.uk.JMK př.č.2'!$M$24+'soust.uk.JMK př.č.2'!$N$24</f>
        <v>33608</v>
      </c>
      <c r="E36" s="210">
        <f>'soust.uk.JMK př.č.2'!$O$24+'soust.uk.JMK př.č.2'!$P$24</f>
        <v>18284</v>
      </c>
      <c r="F36" s="210">
        <f>'soust.uk.JMK př.č.2'!$L$24</f>
        <v>1456</v>
      </c>
      <c r="G36" s="210">
        <f t="shared" si="1"/>
        <v>56763</v>
      </c>
      <c r="H36" s="210">
        <f t="shared" si="2"/>
        <v>40667</v>
      </c>
      <c r="I36" s="223"/>
      <c r="J36" s="212"/>
      <c r="K36" s="213"/>
      <c r="L36" s="223"/>
      <c r="M36" s="238"/>
      <c r="N36" s="212"/>
      <c r="O36" s="212"/>
      <c r="P36" s="210">
        <f t="shared" si="0"/>
        <v>14640</v>
      </c>
    </row>
    <row r="37" spans="1:16" x14ac:dyDescent="0.2">
      <c r="A37" s="216">
        <v>37</v>
      </c>
      <c r="B37" s="209">
        <v>11.83</v>
      </c>
      <c r="C37" s="209">
        <v>35.33</v>
      </c>
      <c r="D37" s="210">
        <f>'soust.uk.JMK př.č.2'!$M$24+'soust.uk.JMK př.č.2'!$N$24</f>
        <v>33608</v>
      </c>
      <c r="E37" s="210">
        <f>'soust.uk.JMK př.č.2'!$O$24+'soust.uk.JMK př.č.2'!$P$24</f>
        <v>18284</v>
      </c>
      <c r="F37" s="210">
        <f>'soust.uk.JMK př.č.2'!$L$24</f>
        <v>1456</v>
      </c>
      <c r="G37" s="210">
        <f t="shared" si="1"/>
        <v>56265</v>
      </c>
      <c r="H37" s="210">
        <f t="shared" si="2"/>
        <v>40301</v>
      </c>
      <c r="I37" s="223"/>
      <c r="J37" s="212"/>
      <c r="K37" s="213"/>
      <c r="L37" s="223"/>
      <c r="M37" s="238"/>
      <c r="N37" s="212"/>
      <c r="O37" s="212"/>
      <c r="P37" s="210">
        <f t="shared" si="0"/>
        <v>14508</v>
      </c>
    </row>
    <row r="38" spans="1:16" x14ac:dyDescent="0.2">
      <c r="A38" s="216">
        <v>38</v>
      </c>
      <c r="B38" s="209">
        <v>11.93</v>
      </c>
      <c r="C38" s="209">
        <v>35.75</v>
      </c>
      <c r="D38" s="210">
        <f>'soust.uk.JMK př.č.2'!$M$24+'soust.uk.JMK př.č.2'!$N$24</f>
        <v>33608</v>
      </c>
      <c r="E38" s="210">
        <f>'soust.uk.JMK př.č.2'!$O$24+'soust.uk.JMK př.č.2'!$P$24</f>
        <v>18284</v>
      </c>
      <c r="F38" s="210">
        <f>'soust.uk.JMK př.č.2'!$L$24</f>
        <v>1456</v>
      </c>
      <c r="G38" s="210">
        <f t="shared" si="1"/>
        <v>55777</v>
      </c>
      <c r="H38" s="210">
        <f t="shared" si="2"/>
        <v>39942</v>
      </c>
      <c r="I38" s="223"/>
      <c r="J38" s="212"/>
      <c r="K38" s="213"/>
      <c r="L38" s="223"/>
      <c r="M38" s="238"/>
      <c r="N38" s="212"/>
      <c r="O38" s="212"/>
      <c r="P38" s="210">
        <f t="shared" si="0"/>
        <v>14379</v>
      </c>
    </row>
    <row r="39" spans="1:16" x14ac:dyDescent="0.2">
      <c r="A39" s="216">
        <v>39</v>
      </c>
      <c r="B39" s="209">
        <v>12.02</v>
      </c>
      <c r="C39" s="209">
        <v>36.159999999999997</v>
      </c>
      <c r="D39" s="210">
        <f>'soust.uk.JMK př.č.2'!$M$24+'soust.uk.JMK př.č.2'!$N$24</f>
        <v>33608</v>
      </c>
      <c r="E39" s="210">
        <f>'soust.uk.JMK př.č.2'!$O$24+'soust.uk.JMK př.č.2'!$P$24</f>
        <v>18284</v>
      </c>
      <c r="F39" s="210">
        <f>'soust.uk.JMK př.č.2'!$L$24</f>
        <v>1456</v>
      </c>
      <c r="G39" s="210">
        <f t="shared" si="1"/>
        <v>55339</v>
      </c>
      <c r="H39" s="210">
        <f t="shared" si="2"/>
        <v>39620</v>
      </c>
      <c r="I39" s="223"/>
      <c r="J39" s="212"/>
      <c r="K39" s="213"/>
      <c r="L39" s="223"/>
      <c r="M39" s="238"/>
      <c r="N39" s="212"/>
      <c r="O39" s="212"/>
      <c r="P39" s="210">
        <f t="shared" si="0"/>
        <v>14263</v>
      </c>
    </row>
    <row r="40" spans="1:16" x14ac:dyDescent="0.2">
      <c r="A40" s="216">
        <v>40</v>
      </c>
      <c r="B40" s="209">
        <v>12.11</v>
      </c>
      <c r="C40" s="209">
        <v>36.57</v>
      </c>
      <c r="D40" s="210">
        <f>'soust.uk.JMK př.č.2'!$M$24+'soust.uk.JMK př.č.2'!$N$24</f>
        <v>33608</v>
      </c>
      <c r="E40" s="210">
        <f>'soust.uk.JMK př.č.2'!$O$24+'soust.uk.JMK př.č.2'!$P$24</f>
        <v>18284</v>
      </c>
      <c r="F40" s="210">
        <f>'soust.uk.JMK př.č.2'!$L$24</f>
        <v>1456</v>
      </c>
      <c r="G40" s="210">
        <f t="shared" si="1"/>
        <v>54907</v>
      </c>
      <c r="H40" s="210">
        <f t="shared" si="2"/>
        <v>39302</v>
      </c>
      <c r="I40" s="223"/>
      <c r="J40" s="212"/>
      <c r="K40" s="213"/>
      <c r="L40" s="223"/>
      <c r="M40" s="238"/>
      <c r="N40" s="212"/>
      <c r="O40" s="212"/>
      <c r="P40" s="210">
        <f t="shared" si="0"/>
        <v>14149</v>
      </c>
    </row>
    <row r="41" spans="1:16" x14ac:dyDescent="0.2">
      <c r="A41" s="216">
        <v>41</v>
      </c>
      <c r="B41" s="209">
        <v>12.19</v>
      </c>
      <c r="C41" s="209">
        <v>36.97</v>
      </c>
      <c r="D41" s="210">
        <f>'soust.uk.JMK př.č.2'!$M$24+'soust.uk.JMK př.č.2'!$N$24</f>
        <v>33608</v>
      </c>
      <c r="E41" s="210">
        <f>'soust.uk.JMK př.č.2'!$O$24+'soust.uk.JMK př.č.2'!$P$24</f>
        <v>18284</v>
      </c>
      <c r="F41" s="210">
        <f>'soust.uk.JMK př.č.2'!$L$24</f>
        <v>1456</v>
      </c>
      <c r="G41" s="210">
        <f t="shared" si="1"/>
        <v>54522</v>
      </c>
      <c r="H41" s="210">
        <f t="shared" si="2"/>
        <v>39019</v>
      </c>
      <c r="I41" s="223"/>
      <c r="J41" s="212"/>
      <c r="K41" s="213"/>
      <c r="L41" s="223"/>
      <c r="M41" s="238"/>
      <c r="N41" s="212"/>
      <c r="O41" s="212"/>
      <c r="P41" s="210">
        <f t="shared" si="0"/>
        <v>14047</v>
      </c>
    </row>
    <row r="42" spans="1:16" x14ac:dyDescent="0.2">
      <c r="A42" s="216">
        <v>42</v>
      </c>
      <c r="B42" s="209">
        <v>12.27</v>
      </c>
      <c r="C42" s="209">
        <v>37.36</v>
      </c>
      <c r="D42" s="210">
        <f>'soust.uk.JMK př.č.2'!$M$24+'soust.uk.JMK př.č.2'!$N$24</f>
        <v>33608</v>
      </c>
      <c r="E42" s="210">
        <f>'soust.uk.JMK př.č.2'!$O$24+'soust.uk.JMK př.č.2'!$P$24</f>
        <v>18284</v>
      </c>
      <c r="F42" s="210">
        <f>'soust.uk.JMK př.č.2'!$L$24</f>
        <v>1456</v>
      </c>
      <c r="G42" s="210">
        <f t="shared" si="1"/>
        <v>54144</v>
      </c>
      <c r="H42" s="210">
        <f t="shared" si="2"/>
        <v>38741</v>
      </c>
      <c r="I42" s="223"/>
      <c r="J42" s="212"/>
      <c r="K42" s="213"/>
      <c r="L42" s="223"/>
      <c r="M42" s="238"/>
      <c r="N42" s="212"/>
      <c r="O42" s="212"/>
      <c r="P42" s="210">
        <f t="shared" si="0"/>
        <v>13947</v>
      </c>
    </row>
    <row r="43" spans="1:16" x14ac:dyDescent="0.2">
      <c r="A43" s="216">
        <v>43</v>
      </c>
      <c r="B43" s="209">
        <v>12.35</v>
      </c>
      <c r="C43" s="209">
        <v>37.75</v>
      </c>
      <c r="D43" s="210">
        <f>'soust.uk.JMK př.č.2'!$M$24+'soust.uk.JMK př.č.2'!$N$24</f>
        <v>33608</v>
      </c>
      <c r="E43" s="210">
        <f>'soust.uk.JMK př.č.2'!$O$24+'soust.uk.JMK př.č.2'!$P$24</f>
        <v>18284</v>
      </c>
      <c r="F43" s="210">
        <f>'soust.uk.JMK př.č.2'!$L$24</f>
        <v>1456</v>
      </c>
      <c r="G43" s="210">
        <f t="shared" si="1"/>
        <v>53772</v>
      </c>
      <c r="H43" s="210">
        <f t="shared" si="2"/>
        <v>38468</v>
      </c>
      <c r="I43" s="223"/>
      <c r="J43" s="212"/>
      <c r="K43" s="213"/>
      <c r="L43" s="223"/>
      <c r="M43" s="238"/>
      <c r="N43" s="212"/>
      <c r="O43" s="212"/>
      <c r="P43" s="210">
        <f t="shared" si="0"/>
        <v>13848</v>
      </c>
    </row>
    <row r="44" spans="1:16" x14ac:dyDescent="0.2">
      <c r="A44" s="216">
        <v>44</v>
      </c>
      <c r="B44" s="209">
        <v>12.43</v>
      </c>
      <c r="C44" s="209">
        <v>38.130000000000003</v>
      </c>
      <c r="D44" s="210">
        <f>'soust.uk.JMK př.č.2'!$M$24+'soust.uk.JMK př.č.2'!$N$24</f>
        <v>33608</v>
      </c>
      <c r="E44" s="210">
        <f>'soust.uk.JMK př.č.2'!$O$24+'soust.uk.JMK př.č.2'!$P$24</f>
        <v>18284</v>
      </c>
      <c r="F44" s="210">
        <f>'soust.uk.JMK př.č.2'!$L$24</f>
        <v>1456</v>
      </c>
      <c r="G44" s="210">
        <f t="shared" si="1"/>
        <v>53408</v>
      </c>
      <c r="H44" s="210">
        <f t="shared" si="2"/>
        <v>38200</v>
      </c>
      <c r="I44" s="223"/>
      <c r="J44" s="212"/>
      <c r="K44" s="213"/>
      <c r="L44" s="223"/>
      <c r="M44" s="238"/>
      <c r="N44" s="212"/>
      <c r="O44" s="212"/>
      <c r="P44" s="210">
        <f t="shared" si="0"/>
        <v>13752</v>
      </c>
    </row>
    <row r="45" spans="1:16" x14ac:dyDescent="0.2">
      <c r="A45" s="216">
        <v>45</v>
      </c>
      <c r="B45" s="209">
        <v>12.51</v>
      </c>
      <c r="C45" s="209">
        <v>38.51</v>
      </c>
      <c r="D45" s="210">
        <f>'soust.uk.JMK př.č.2'!$M$24+'soust.uk.JMK př.č.2'!$N$24</f>
        <v>33608</v>
      </c>
      <c r="E45" s="210">
        <f>'soust.uk.JMK př.č.2'!$O$24+'soust.uk.JMK př.č.2'!$P$24</f>
        <v>18284</v>
      </c>
      <c r="F45" s="210">
        <f>'soust.uk.JMK př.č.2'!$L$24</f>
        <v>1456</v>
      </c>
      <c r="G45" s="210">
        <f t="shared" si="1"/>
        <v>53048</v>
      </c>
      <c r="H45" s="210">
        <f t="shared" si="2"/>
        <v>37935</v>
      </c>
      <c r="I45" s="223"/>
      <c r="J45" s="212"/>
      <c r="K45" s="213"/>
      <c r="L45" s="223"/>
      <c r="M45" s="238"/>
      <c r="N45" s="212"/>
      <c r="O45" s="212"/>
      <c r="P45" s="210">
        <f t="shared" si="0"/>
        <v>13657</v>
      </c>
    </row>
    <row r="46" spans="1:16" x14ac:dyDescent="0.2">
      <c r="A46" s="216">
        <v>46</v>
      </c>
      <c r="B46" s="209">
        <v>12.58</v>
      </c>
      <c r="C46" s="209">
        <v>38.880000000000003</v>
      </c>
      <c r="D46" s="210">
        <f>'soust.uk.JMK př.č.2'!$M$24+'soust.uk.JMK př.č.2'!$N$24</f>
        <v>33608</v>
      </c>
      <c r="E46" s="210">
        <f>'soust.uk.JMK př.č.2'!$O$24+'soust.uk.JMK př.č.2'!$P$24</f>
        <v>18284</v>
      </c>
      <c r="F46" s="210">
        <f>'soust.uk.JMK př.č.2'!$L$24</f>
        <v>1456</v>
      </c>
      <c r="G46" s="210">
        <f t="shared" si="1"/>
        <v>52731</v>
      </c>
      <c r="H46" s="210">
        <f t="shared" si="2"/>
        <v>37702</v>
      </c>
      <c r="I46" s="223"/>
      <c r="J46" s="212"/>
      <c r="K46" s="213"/>
      <c r="L46" s="223"/>
      <c r="M46" s="238"/>
      <c r="N46" s="212"/>
      <c r="O46" s="212"/>
      <c r="P46" s="210">
        <f t="shared" si="0"/>
        <v>13573</v>
      </c>
    </row>
    <row r="47" spans="1:16" x14ac:dyDescent="0.2">
      <c r="A47" s="216">
        <v>47</v>
      </c>
      <c r="B47" s="209">
        <v>12.65</v>
      </c>
      <c r="C47" s="209">
        <v>39.24</v>
      </c>
      <c r="D47" s="210">
        <f>'soust.uk.JMK př.č.2'!$M$24+'soust.uk.JMK př.č.2'!$N$24</f>
        <v>33608</v>
      </c>
      <c r="E47" s="210">
        <f>'soust.uk.JMK př.č.2'!$O$24+'soust.uk.JMK př.č.2'!$P$24</f>
        <v>18284</v>
      </c>
      <c r="F47" s="210">
        <f>'soust.uk.JMK př.č.2'!$L$24</f>
        <v>1456</v>
      </c>
      <c r="G47" s="210">
        <f t="shared" si="1"/>
        <v>52419</v>
      </c>
      <c r="H47" s="210">
        <f t="shared" si="2"/>
        <v>37473</v>
      </c>
      <c r="I47" s="223"/>
      <c r="J47" s="212"/>
      <c r="K47" s="213"/>
      <c r="L47" s="223"/>
      <c r="M47" s="238"/>
      <c r="N47" s="212"/>
      <c r="O47" s="212"/>
      <c r="P47" s="210">
        <f t="shared" si="0"/>
        <v>13490</v>
      </c>
    </row>
    <row r="48" spans="1:16" x14ac:dyDescent="0.2">
      <c r="A48" s="216">
        <v>48</v>
      </c>
      <c r="B48" s="209">
        <v>12.72</v>
      </c>
      <c r="C48" s="209">
        <v>39.6</v>
      </c>
      <c r="D48" s="210">
        <f>'soust.uk.JMK př.č.2'!$M$24+'soust.uk.JMK př.č.2'!$N$24</f>
        <v>33608</v>
      </c>
      <c r="E48" s="210">
        <f>'soust.uk.JMK př.č.2'!$O$24+'soust.uk.JMK př.č.2'!$P$24</f>
        <v>18284</v>
      </c>
      <c r="F48" s="210">
        <f>'soust.uk.JMK př.č.2'!$L$24</f>
        <v>1456</v>
      </c>
      <c r="G48" s="210">
        <f t="shared" si="1"/>
        <v>52111</v>
      </c>
      <c r="H48" s="210">
        <f t="shared" si="2"/>
        <v>37246</v>
      </c>
      <c r="I48" s="223"/>
      <c r="J48" s="212"/>
      <c r="K48" s="213"/>
      <c r="L48" s="223"/>
      <c r="M48" s="238"/>
      <c r="N48" s="212"/>
      <c r="O48" s="212"/>
      <c r="P48" s="210">
        <f t="shared" si="0"/>
        <v>13409</v>
      </c>
    </row>
    <row r="49" spans="1:21" x14ac:dyDescent="0.2">
      <c r="A49" s="216">
        <v>49</v>
      </c>
      <c r="B49" s="209">
        <v>12.79</v>
      </c>
      <c r="C49" s="209">
        <v>39.96</v>
      </c>
      <c r="D49" s="210">
        <f>'soust.uk.JMK př.č.2'!$M$24+'soust.uk.JMK př.č.2'!$N$24</f>
        <v>33608</v>
      </c>
      <c r="E49" s="210">
        <f>'soust.uk.JMK př.č.2'!$O$24+'soust.uk.JMK př.č.2'!$P$24</f>
        <v>18284</v>
      </c>
      <c r="F49" s="210">
        <f>'soust.uk.JMK př.č.2'!$L$24</f>
        <v>1456</v>
      </c>
      <c r="G49" s="210">
        <f t="shared" si="1"/>
        <v>51807</v>
      </c>
      <c r="H49" s="210">
        <f t="shared" si="2"/>
        <v>37023</v>
      </c>
      <c r="I49" s="223"/>
      <c r="J49" s="212"/>
      <c r="K49" s="213"/>
      <c r="L49" s="223"/>
      <c r="M49" s="238"/>
      <c r="N49" s="212"/>
      <c r="O49" s="212"/>
      <c r="P49" s="210">
        <f t="shared" si="0"/>
        <v>13328</v>
      </c>
    </row>
    <row r="50" spans="1:21" x14ac:dyDescent="0.2">
      <c r="A50" s="216">
        <v>50</v>
      </c>
      <c r="B50" s="209">
        <v>12.85</v>
      </c>
      <c r="C50" s="209">
        <v>40.299999999999997</v>
      </c>
      <c r="D50" s="210">
        <f>'soust.uk.JMK př.č.2'!$M$24+'soust.uk.JMK př.č.2'!$N$24</f>
        <v>33608</v>
      </c>
      <c r="E50" s="210">
        <f>'soust.uk.JMK př.č.2'!$O$24+'soust.uk.JMK př.č.2'!$P$24</f>
        <v>18284</v>
      </c>
      <c r="F50" s="210">
        <f>'soust.uk.JMK př.č.2'!$L$24</f>
        <v>1456</v>
      </c>
      <c r="G50" s="210">
        <f t="shared" si="1"/>
        <v>51543</v>
      </c>
      <c r="H50" s="210">
        <f t="shared" si="2"/>
        <v>36829</v>
      </c>
      <c r="I50" s="223"/>
      <c r="J50" s="212"/>
      <c r="K50" s="213"/>
      <c r="L50" s="223"/>
      <c r="M50" s="238"/>
      <c r="N50" s="212"/>
      <c r="O50" s="212"/>
      <c r="P50" s="210">
        <f t="shared" si="0"/>
        <v>13258</v>
      </c>
    </row>
    <row r="51" spans="1:21" x14ac:dyDescent="0.2">
      <c r="A51" s="216">
        <v>51</v>
      </c>
      <c r="B51" s="209">
        <v>12.92</v>
      </c>
      <c r="C51" s="209">
        <v>40.65</v>
      </c>
      <c r="D51" s="210">
        <f>'soust.uk.JMK př.č.2'!$M$24+'soust.uk.JMK př.č.2'!$N$24</f>
        <v>33608</v>
      </c>
      <c r="E51" s="210">
        <f>'soust.uk.JMK př.č.2'!$O$24+'soust.uk.JMK př.č.2'!$P$24</f>
        <v>18284</v>
      </c>
      <c r="F51" s="210">
        <f>'soust.uk.JMK př.č.2'!$L$24</f>
        <v>1456</v>
      </c>
      <c r="G51" s="210">
        <f t="shared" si="1"/>
        <v>51248</v>
      </c>
      <c r="H51" s="210">
        <f t="shared" si="2"/>
        <v>36612</v>
      </c>
      <c r="I51" s="223"/>
      <c r="J51" s="212"/>
      <c r="K51" s="213"/>
      <c r="L51" s="223"/>
      <c r="M51" s="238"/>
      <c r="N51" s="212"/>
      <c r="O51" s="212"/>
      <c r="P51" s="210">
        <f t="shared" si="0"/>
        <v>13180</v>
      </c>
      <c r="T51" s="220"/>
      <c r="U51" s="248"/>
    </row>
    <row r="52" spans="1:21" x14ac:dyDescent="0.2">
      <c r="A52" s="216">
        <v>52</v>
      </c>
      <c r="B52" s="209">
        <v>12.98</v>
      </c>
      <c r="C52" s="209">
        <v>40.98</v>
      </c>
      <c r="D52" s="210">
        <f>'soust.uk.JMK př.č.2'!$M$24+'soust.uk.JMK př.č.2'!$N$24</f>
        <v>33608</v>
      </c>
      <c r="E52" s="210">
        <f>'soust.uk.JMK př.č.2'!$O$24+'soust.uk.JMK př.č.2'!$P$24</f>
        <v>18284</v>
      </c>
      <c r="F52" s="210">
        <f>'soust.uk.JMK př.č.2'!$L$24</f>
        <v>1456</v>
      </c>
      <c r="G52" s="210">
        <f t="shared" si="1"/>
        <v>50994</v>
      </c>
      <c r="H52" s="210">
        <f t="shared" si="2"/>
        <v>36425</v>
      </c>
      <c r="I52" s="223"/>
      <c r="J52" s="212"/>
      <c r="K52" s="213"/>
      <c r="L52" s="223"/>
      <c r="M52" s="238"/>
      <c r="N52" s="212"/>
      <c r="O52" s="212"/>
      <c r="P52" s="210">
        <f t="shared" si="0"/>
        <v>13113</v>
      </c>
      <c r="T52" s="220"/>
      <c r="U52" s="248"/>
    </row>
    <row r="53" spans="1:21" x14ac:dyDescent="0.2">
      <c r="A53" s="216">
        <v>53</v>
      </c>
      <c r="B53" s="209">
        <v>13.04</v>
      </c>
      <c r="C53" s="209">
        <v>41.31</v>
      </c>
      <c r="D53" s="210">
        <f>'soust.uk.JMK př.č.2'!$M$24+'soust.uk.JMK př.č.2'!$N$24</f>
        <v>33608</v>
      </c>
      <c r="E53" s="210">
        <f>'soust.uk.JMK př.č.2'!$O$24+'soust.uk.JMK př.č.2'!$P$24</f>
        <v>18284</v>
      </c>
      <c r="F53" s="210">
        <f>'soust.uk.JMK př.č.2'!$L$24</f>
        <v>1456</v>
      </c>
      <c r="G53" s="210">
        <f t="shared" si="1"/>
        <v>50741</v>
      </c>
      <c r="H53" s="210">
        <f t="shared" si="2"/>
        <v>36239</v>
      </c>
      <c r="I53" s="223"/>
      <c r="J53" s="212"/>
      <c r="K53" s="213"/>
      <c r="L53" s="223"/>
      <c r="M53" s="238"/>
      <c r="N53" s="212"/>
      <c r="O53" s="212"/>
      <c r="P53" s="210">
        <f t="shared" si="0"/>
        <v>13046</v>
      </c>
      <c r="T53" s="220"/>
      <c r="U53" s="248"/>
    </row>
    <row r="54" spans="1:21" x14ac:dyDescent="0.2">
      <c r="A54" s="216">
        <v>54</v>
      </c>
      <c r="B54" s="209">
        <v>13.1</v>
      </c>
      <c r="C54" s="209">
        <v>41.64</v>
      </c>
      <c r="D54" s="210">
        <f>'soust.uk.JMK př.č.2'!$M$24+'soust.uk.JMK př.č.2'!$N$24</f>
        <v>33608</v>
      </c>
      <c r="E54" s="210">
        <f>'soust.uk.JMK př.č.2'!$O$24+'soust.uk.JMK př.č.2'!$P$24</f>
        <v>18284</v>
      </c>
      <c r="F54" s="210">
        <f>'soust.uk.JMK př.č.2'!$L$24</f>
        <v>1456</v>
      </c>
      <c r="G54" s="210">
        <f t="shared" si="1"/>
        <v>50491</v>
      </c>
      <c r="H54" s="210">
        <f t="shared" si="2"/>
        <v>36055</v>
      </c>
      <c r="I54" s="223"/>
      <c r="J54" s="212"/>
      <c r="K54" s="213"/>
      <c r="L54" s="223"/>
      <c r="M54" s="238"/>
      <c r="N54" s="212"/>
      <c r="O54" s="212"/>
      <c r="P54" s="210">
        <f t="shared" si="0"/>
        <v>12980</v>
      </c>
      <c r="T54" s="220"/>
      <c r="U54" s="248"/>
    </row>
    <row r="55" spans="1:21" x14ac:dyDescent="0.2">
      <c r="A55" s="216">
        <v>55</v>
      </c>
      <c r="B55" s="209">
        <v>13.15</v>
      </c>
      <c r="C55" s="209">
        <v>41.95</v>
      </c>
      <c r="D55" s="210">
        <f>'soust.uk.JMK př.č.2'!$M$24+'soust.uk.JMK př.č.2'!$N$24</f>
        <v>33608</v>
      </c>
      <c r="E55" s="210">
        <f>'soust.uk.JMK př.č.2'!$O$24+'soust.uk.JMK př.č.2'!$P$24</f>
        <v>18284</v>
      </c>
      <c r="F55" s="210">
        <f>'soust.uk.JMK př.č.2'!$L$24</f>
        <v>1456</v>
      </c>
      <c r="G55" s="210">
        <f t="shared" si="1"/>
        <v>50279</v>
      </c>
      <c r="H55" s="210">
        <f t="shared" si="2"/>
        <v>35899</v>
      </c>
      <c r="I55" s="223"/>
      <c r="J55" s="212"/>
      <c r="K55" s="213"/>
      <c r="L55" s="223"/>
      <c r="M55" s="238"/>
      <c r="N55" s="212"/>
      <c r="O55" s="212"/>
      <c r="P55" s="210">
        <f t="shared" si="0"/>
        <v>12924</v>
      </c>
      <c r="T55" s="220"/>
      <c r="U55" s="248"/>
    </row>
    <row r="56" spans="1:21" x14ac:dyDescent="0.2">
      <c r="A56" s="216">
        <v>56</v>
      </c>
      <c r="B56" s="209">
        <v>13.21</v>
      </c>
      <c r="C56" s="209">
        <v>42.27</v>
      </c>
      <c r="D56" s="210">
        <f>'soust.uk.JMK př.č.2'!$M$24+'soust.uk.JMK př.č.2'!$N$24</f>
        <v>33608</v>
      </c>
      <c r="E56" s="210">
        <f>'soust.uk.JMK př.č.2'!$O$24+'soust.uk.JMK př.č.2'!$P$24</f>
        <v>18284</v>
      </c>
      <c r="F56" s="210">
        <f>'soust.uk.JMK př.č.2'!$L$24</f>
        <v>1456</v>
      </c>
      <c r="G56" s="210">
        <f t="shared" si="1"/>
        <v>50035</v>
      </c>
      <c r="H56" s="210">
        <f t="shared" si="2"/>
        <v>35720</v>
      </c>
      <c r="I56" s="223"/>
      <c r="J56" s="212"/>
      <c r="K56" s="213"/>
      <c r="L56" s="223"/>
      <c r="M56" s="238"/>
      <c r="N56" s="212"/>
      <c r="O56" s="212"/>
      <c r="P56" s="210">
        <f t="shared" si="0"/>
        <v>12859</v>
      </c>
      <c r="T56" s="220"/>
      <c r="U56" s="248"/>
    </row>
    <row r="57" spans="1:21" x14ac:dyDescent="0.2">
      <c r="A57" s="216">
        <v>57</v>
      </c>
      <c r="B57" s="209">
        <v>13.26</v>
      </c>
      <c r="C57" s="209">
        <v>42.57</v>
      </c>
      <c r="D57" s="210">
        <f>'soust.uk.JMK př.č.2'!$M$24+'soust.uk.JMK př.č.2'!$N$24</f>
        <v>33608</v>
      </c>
      <c r="E57" s="210">
        <f>'soust.uk.JMK př.č.2'!$O$24+'soust.uk.JMK př.č.2'!$P$24</f>
        <v>18284</v>
      </c>
      <c r="F57" s="210">
        <f>'soust.uk.JMK př.č.2'!$L$24</f>
        <v>1456</v>
      </c>
      <c r="G57" s="210">
        <f t="shared" si="1"/>
        <v>49830</v>
      </c>
      <c r="H57" s="210">
        <f t="shared" si="2"/>
        <v>35569</v>
      </c>
      <c r="I57" s="223"/>
      <c r="J57" s="212"/>
      <c r="K57" s="213"/>
      <c r="L57" s="223"/>
      <c r="M57" s="238"/>
      <c r="N57" s="212"/>
      <c r="O57" s="212"/>
      <c r="P57" s="210">
        <f t="shared" si="0"/>
        <v>12805</v>
      </c>
      <c r="T57" s="220"/>
      <c r="U57" s="248"/>
    </row>
    <row r="58" spans="1:21" x14ac:dyDescent="0.2">
      <c r="A58" s="216">
        <v>58</v>
      </c>
      <c r="B58" s="209">
        <v>13.32</v>
      </c>
      <c r="C58" s="209">
        <v>42.88</v>
      </c>
      <c r="D58" s="210">
        <f>'soust.uk.JMK př.č.2'!$M$24+'soust.uk.JMK př.č.2'!$N$24</f>
        <v>33608</v>
      </c>
      <c r="E58" s="210">
        <f>'soust.uk.JMK př.č.2'!$O$24+'soust.uk.JMK př.č.2'!$P$24</f>
        <v>18284</v>
      </c>
      <c r="F58" s="210">
        <f>'soust.uk.JMK př.č.2'!$L$24</f>
        <v>1456</v>
      </c>
      <c r="G58" s="210">
        <f t="shared" si="1"/>
        <v>49592</v>
      </c>
      <c r="H58" s="210">
        <f t="shared" si="2"/>
        <v>35394</v>
      </c>
      <c r="I58" s="223"/>
      <c r="J58" s="212"/>
      <c r="K58" s="213"/>
      <c r="L58" s="223"/>
      <c r="M58" s="238"/>
      <c r="N58" s="212"/>
      <c r="O58" s="212"/>
      <c r="P58" s="210">
        <f t="shared" si="0"/>
        <v>12742</v>
      </c>
      <c r="T58" s="220"/>
      <c r="U58" s="248"/>
    </row>
    <row r="59" spans="1:21" x14ac:dyDescent="0.2">
      <c r="A59" s="216">
        <v>59</v>
      </c>
      <c r="B59" s="209">
        <v>13.37</v>
      </c>
      <c r="C59" s="209">
        <v>43.17</v>
      </c>
      <c r="D59" s="210">
        <f>'soust.uk.JMK př.č.2'!$M$24+'soust.uk.JMK př.č.2'!$N$24</f>
        <v>33608</v>
      </c>
      <c r="E59" s="210">
        <f>'soust.uk.JMK př.č.2'!$O$24+'soust.uk.JMK př.č.2'!$P$24</f>
        <v>18284</v>
      </c>
      <c r="F59" s="210">
        <f>'soust.uk.JMK př.č.2'!$L$24</f>
        <v>1456</v>
      </c>
      <c r="G59" s="210">
        <f t="shared" si="1"/>
        <v>49392</v>
      </c>
      <c r="H59" s="210">
        <f t="shared" si="2"/>
        <v>35247</v>
      </c>
      <c r="I59" s="223"/>
      <c r="J59" s="212"/>
      <c r="K59" s="213"/>
      <c r="L59" s="223"/>
      <c r="M59" s="238"/>
      <c r="N59" s="212"/>
      <c r="O59" s="212"/>
      <c r="P59" s="210">
        <f t="shared" si="0"/>
        <v>12689</v>
      </c>
      <c r="T59" s="220"/>
      <c r="U59" s="248"/>
    </row>
    <row r="60" spans="1:21" x14ac:dyDescent="0.2">
      <c r="A60" s="216">
        <v>60</v>
      </c>
      <c r="B60" s="209">
        <v>13.42</v>
      </c>
      <c r="C60" s="209">
        <v>43.46</v>
      </c>
      <c r="D60" s="210">
        <f>'soust.uk.JMK př.č.2'!$M$24+'soust.uk.JMK př.č.2'!$N$24</f>
        <v>33608</v>
      </c>
      <c r="E60" s="210">
        <f>'soust.uk.JMK př.č.2'!$O$24+'soust.uk.JMK př.č.2'!$P$24</f>
        <v>18284</v>
      </c>
      <c r="F60" s="210">
        <f>'soust.uk.JMK př.č.2'!$L$24</f>
        <v>1456</v>
      </c>
      <c r="G60" s="210">
        <f t="shared" si="1"/>
        <v>49192</v>
      </c>
      <c r="H60" s="210">
        <f t="shared" si="2"/>
        <v>35100</v>
      </c>
      <c r="I60" s="223"/>
      <c r="J60" s="212"/>
      <c r="K60" s="213"/>
      <c r="L60" s="223"/>
      <c r="M60" s="238"/>
      <c r="N60" s="212"/>
      <c r="O60" s="212"/>
      <c r="P60" s="210">
        <f t="shared" si="0"/>
        <v>12636</v>
      </c>
      <c r="T60" s="220"/>
      <c r="U60" s="248"/>
    </row>
    <row r="61" spans="1:21" x14ac:dyDescent="0.2">
      <c r="A61" s="216">
        <v>61</v>
      </c>
      <c r="B61" s="209">
        <v>13.47</v>
      </c>
      <c r="C61" s="209">
        <v>43.74</v>
      </c>
      <c r="D61" s="210">
        <f>'soust.uk.JMK př.č.2'!$M$24+'soust.uk.JMK př.č.2'!$N$24</f>
        <v>33608</v>
      </c>
      <c r="E61" s="210">
        <f>'soust.uk.JMK př.č.2'!$O$24+'soust.uk.JMK př.č.2'!$P$24</f>
        <v>18284</v>
      </c>
      <c r="F61" s="210">
        <f>'soust.uk.JMK př.č.2'!$L$24</f>
        <v>1456</v>
      </c>
      <c r="G61" s="210">
        <f t="shared" si="1"/>
        <v>48996</v>
      </c>
      <c r="H61" s="210">
        <f t="shared" si="2"/>
        <v>34956</v>
      </c>
      <c r="I61" s="223"/>
      <c r="J61" s="212"/>
      <c r="K61" s="213"/>
      <c r="L61" s="223"/>
      <c r="M61" s="238"/>
      <c r="N61" s="212"/>
      <c r="O61" s="212"/>
      <c r="P61" s="210">
        <f t="shared" si="0"/>
        <v>12584</v>
      </c>
      <c r="T61" s="220"/>
      <c r="U61" s="248"/>
    </row>
    <row r="62" spans="1:21" x14ac:dyDescent="0.2">
      <c r="A62" s="216">
        <v>62</v>
      </c>
      <c r="B62" s="209">
        <v>13.52</v>
      </c>
      <c r="C62" s="209">
        <v>44.02</v>
      </c>
      <c r="D62" s="210">
        <f>'soust.uk.JMK př.č.2'!$M$24+'soust.uk.JMK př.č.2'!$N$24</f>
        <v>33608</v>
      </c>
      <c r="E62" s="210">
        <f>'soust.uk.JMK př.č.2'!$O$24+'soust.uk.JMK př.č.2'!$P$24</f>
        <v>18284</v>
      </c>
      <c r="F62" s="210">
        <f>'soust.uk.JMK př.č.2'!$L$24</f>
        <v>1456</v>
      </c>
      <c r="G62" s="210">
        <f t="shared" si="1"/>
        <v>48803</v>
      </c>
      <c r="H62" s="210">
        <f t="shared" si="2"/>
        <v>34814</v>
      </c>
      <c r="I62" s="223"/>
      <c r="J62" s="212"/>
      <c r="K62" s="213"/>
      <c r="L62" s="223"/>
      <c r="M62" s="238"/>
      <c r="N62" s="212"/>
      <c r="O62" s="212"/>
      <c r="P62" s="210">
        <f t="shared" si="0"/>
        <v>12533</v>
      </c>
      <c r="T62" s="220"/>
      <c r="U62" s="248"/>
    </row>
    <row r="63" spans="1:21" x14ac:dyDescent="0.2">
      <c r="A63" s="216">
        <v>63</v>
      </c>
      <c r="B63" s="209">
        <v>13.56</v>
      </c>
      <c r="C63" s="209">
        <v>44.29</v>
      </c>
      <c r="D63" s="210">
        <f>'soust.uk.JMK př.č.2'!$M$24+'soust.uk.JMK př.č.2'!$N$24</f>
        <v>33608</v>
      </c>
      <c r="E63" s="210">
        <f>'soust.uk.JMK př.č.2'!$O$24+'soust.uk.JMK př.č.2'!$P$24</f>
        <v>18284</v>
      </c>
      <c r="F63" s="210">
        <f>'soust.uk.JMK př.č.2'!$L$24</f>
        <v>1456</v>
      </c>
      <c r="G63" s="210">
        <f t="shared" si="1"/>
        <v>48641</v>
      </c>
      <c r="H63" s="210">
        <f t="shared" si="2"/>
        <v>34695</v>
      </c>
      <c r="I63" s="223"/>
      <c r="J63" s="212"/>
      <c r="K63" s="213"/>
      <c r="L63" s="223"/>
      <c r="M63" s="238"/>
      <c r="N63" s="212"/>
      <c r="O63" s="212"/>
      <c r="P63" s="210">
        <f t="shared" si="0"/>
        <v>12490</v>
      </c>
      <c r="T63" s="220"/>
      <c r="U63" s="248"/>
    </row>
    <row r="64" spans="1:21" x14ac:dyDescent="0.2">
      <c r="A64" s="216">
        <v>64</v>
      </c>
      <c r="B64" s="209">
        <v>13.61</v>
      </c>
      <c r="C64" s="209">
        <v>44.56</v>
      </c>
      <c r="D64" s="210">
        <f>'soust.uk.JMK př.č.2'!$M$24+'soust.uk.JMK př.č.2'!$N$24</f>
        <v>33608</v>
      </c>
      <c r="E64" s="210">
        <f>'soust.uk.JMK př.č.2'!$O$24+'soust.uk.JMK př.č.2'!$P$24</f>
        <v>18284</v>
      </c>
      <c r="F64" s="210">
        <f>'soust.uk.JMK př.č.2'!$L$24</f>
        <v>1456</v>
      </c>
      <c r="G64" s="210">
        <f t="shared" si="1"/>
        <v>48452</v>
      </c>
      <c r="H64" s="210">
        <f t="shared" si="2"/>
        <v>34556</v>
      </c>
      <c r="I64" s="223"/>
      <c r="J64" s="212"/>
      <c r="K64" s="213"/>
      <c r="L64" s="223"/>
      <c r="M64" s="238"/>
      <c r="N64" s="212"/>
      <c r="O64" s="212"/>
      <c r="P64" s="210">
        <f t="shared" si="0"/>
        <v>12440</v>
      </c>
      <c r="T64" s="220"/>
      <c r="U64" s="248"/>
    </row>
    <row r="65" spans="1:21" x14ac:dyDescent="0.2">
      <c r="A65" s="216">
        <v>65</v>
      </c>
      <c r="B65" s="209">
        <v>13.66</v>
      </c>
      <c r="C65" s="209">
        <v>44.82</v>
      </c>
      <c r="D65" s="210">
        <f>'soust.uk.JMK př.č.2'!$M$24+'soust.uk.JMK př.č.2'!$N$24</f>
        <v>33608</v>
      </c>
      <c r="E65" s="210">
        <f>'soust.uk.JMK př.č.2'!$O$24+'soust.uk.JMK př.č.2'!$P$24</f>
        <v>18284</v>
      </c>
      <c r="F65" s="210">
        <f>'soust.uk.JMK př.č.2'!$L$24</f>
        <v>1456</v>
      </c>
      <c r="G65" s="210">
        <f t="shared" si="1"/>
        <v>48266</v>
      </c>
      <c r="H65" s="210">
        <f t="shared" si="2"/>
        <v>34419</v>
      </c>
      <c r="I65" s="223"/>
      <c r="J65" s="212"/>
      <c r="K65" s="213"/>
      <c r="L65" s="223"/>
      <c r="M65" s="238"/>
      <c r="N65" s="212"/>
      <c r="O65" s="212"/>
      <c r="P65" s="210">
        <f t="shared" si="0"/>
        <v>12391</v>
      </c>
      <c r="T65" s="220"/>
      <c r="U65" s="248"/>
    </row>
    <row r="66" spans="1:21" x14ac:dyDescent="0.2">
      <c r="A66" s="216">
        <v>66</v>
      </c>
      <c r="B66" s="209">
        <v>13.7</v>
      </c>
      <c r="C66" s="209">
        <v>45.07</v>
      </c>
      <c r="D66" s="210">
        <f>'soust.uk.JMK př.č.2'!$M$24+'soust.uk.JMK př.č.2'!$N$24</f>
        <v>33608</v>
      </c>
      <c r="E66" s="210">
        <f>'soust.uk.JMK př.č.2'!$O$24+'soust.uk.JMK př.č.2'!$P$24</f>
        <v>18284</v>
      </c>
      <c r="F66" s="210">
        <f>'soust.uk.JMK př.č.2'!$L$24</f>
        <v>1456</v>
      </c>
      <c r="G66" s="210">
        <f t="shared" si="1"/>
        <v>48112</v>
      </c>
      <c r="H66" s="210">
        <f t="shared" si="2"/>
        <v>34306</v>
      </c>
      <c r="I66" s="223"/>
      <c r="J66" s="212"/>
      <c r="K66" s="213"/>
      <c r="L66" s="223"/>
      <c r="M66" s="238"/>
      <c r="N66" s="212"/>
      <c r="O66" s="212"/>
      <c r="P66" s="210">
        <f t="shared" si="0"/>
        <v>12350</v>
      </c>
      <c r="T66" s="220"/>
      <c r="U66" s="248"/>
    </row>
    <row r="67" spans="1:21" x14ac:dyDescent="0.2">
      <c r="A67" s="216">
        <v>67</v>
      </c>
      <c r="B67" s="209">
        <v>13.74</v>
      </c>
      <c r="C67" s="209">
        <v>45.32</v>
      </c>
      <c r="D67" s="210">
        <f>'soust.uk.JMK př.č.2'!$M$24+'soust.uk.JMK př.č.2'!$N$24</f>
        <v>33608</v>
      </c>
      <c r="E67" s="210">
        <f>'soust.uk.JMK př.č.2'!$O$24+'soust.uk.JMK př.č.2'!$P$24</f>
        <v>18284</v>
      </c>
      <c r="F67" s="210">
        <f>'soust.uk.JMK př.č.2'!$L$24</f>
        <v>1456</v>
      </c>
      <c r="G67" s="210">
        <f t="shared" si="1"/>
        <v>47958</v>
      </c>
      <c r="H67" s="210">
        <f t="shared" si="2"/>
        <v>34193</v>
      </c>
      <c r="I67" s="223"/>
      <c r="J67" s="212"/>
      <c r="K67" s="213"/>
      <c r="L67" s="223"/>
      <c r="M67" s="238"/>
      <c r="N67" s="212"/>
      <c r="O67" s="212"/>
      <c r="P67" s="210">
        <f t="shared" si="0"/>
        <v>12309</v>
      </c>
      <c r="T67" s="220"/>
      <c r="U67" s="248"/>
    </row>
    <row r="68" spans="1:21" x14ac:dyDescent="0.2">
      <c r="A68" s="216">
        <v>68</v>
      </c>
      <c r="B68" s="209">
        <v>13.79</v>
      </c>
      <c r="C68" s="209">
        <v>45.57</v>
      </c>
      <c r="D68" s="210">
        <f>'soust.uk.JMK př.č.2'!$M$24+'soust.uk.JMK př.č.2'!$N$24</f>
        <v>33608</v>
      </c>
      <c r="E68" s="210">
        <f>'soust.uk.JMK př.č.2'!$O$24+'soust.uk.JMK př.č.2'!$P$24</f>
        <v>18284</v>
      </c>
      <c r="F68" s="210">
        <f>'soust.uk.JMK př.č.2'!$L$24</f>
        <v>1456</v>
      </c>
      <c r="G68" s="210">
        <f t="shared" si="1"/>
        <v>47778</v>
      </c>
      <c r="H68" s="210">
        <f t="shared" si="2"/>
        <v>34060</v>
      </c>
      <c r="I68" s="223"/>
      <c r="J68" s="212"/>
      <c r="K68" s="213"/>
      <c r="L68" s="223"/>
      <c r="M68" s="238"/>
      <c r="N68" s="212"/>
      <c r="O68" s="212"/>
      <c r="P68" s="210">
        <f t="shared" si="0"/>
        <v>12262</v>
      </c>
      <c r="T68" s="220"/>
      <c r="U68" s="248"/>
    </row>
    <row r="69" spans="1:21" x14ac:dyDescent="0.2">
      <c r="A69" s="216">
        <v>69</v>
      </c>
      <c r="B69" s="209">
        <v>13.83</v>
      </c>
      <c r="C69" s="209">
        <v>45.8</v>
      </c>
      <c r="D69" s="210">
        <f>'soust.uk.JMK př.č.2'!$M$24+'soust.uk.JMK př.č.2'!$N$24</f>
        <v>33608</v>
      </c>
      <c r="E69" s="210">
        <f>'soust.uk.JMK př.č.2'!$O$24+'soust.uk.JMK př.č.2'!$P$24</f>
        <v>18284</v>
      </c>
      <c r="F69" s="210">
        <f>'soust.uk.JMK př.č.2'!$L$24</f>
        <v>1456</v>
      </c>
      <c r="G69" s="210">
        <f t="shared" si="1"/>
        <v>47631</v>
      </c>
      <c r="H69" s="210">
        <f t="shared" si="2"/>
        <v>33952</v>
      </c>
      <c r="I69" s="223"/>
      <c r="J69" s="212"/>
      <c r="K69" s="213"/>
      <c r="L69" s="223"/>
      <c r="M69" s="238"/>
      <c r="N69" s="212"/>
      <c r="O69" s="212"/>
      <c r="P69" s="210">
        <f t="shared" si="0"/>
        <v>12223</v>
      </c>
      <c r="T69" s="220"/>
      <c r="U69" s="248"/>
    </row>
    <row r="70" spans="1:21" x14ac:dyDescent="0.2">
      <c r="A70" s="216">
        <v>70</v>
      </c>
      <c r="B70" s="209">
        <v>13.87</v>
      </c>
      <c r="C70" s="209">
        <v>46.03</v>
      </c>
      <c r="D70" s="210">
        <f>'soust.uk.JMK př.č.2'!$M$24+'soust.uk.JMK př.č.2'!$N$24</f>
        <v>33608</v>
      </c>
      <c r="E70" s="210">
        <f>'soust.uk.JMK př.č.2'!$O$24+'soust.uk.JMK př.č.2'!$P$24</f>
        <v>18284</v>
      </c>
      <c r="F70" s="210">
        <f>'soust.uk.JMK př.č.2'!$L$24</f>
        <v>1456</v>
      </c>
      <c r="G70" s="210">
        <f t="shared" si="1"/>
        <v>47482</v>
      </c>
      <c r="H70" s="210">
        <f t="shared" si="2"/>
        <v>33843</v>
      </c>
      <c r="I70" s="223"/>
      <c r="J70" s="212"/>
      <c r="K70" s="213"/>
      <c r="L70" s="223"/>
      <c r="M70" s="238"/>
      <c r="N70" s="212"/>
      <c r="O70" s="212"/>
      <c r="P70" s="210">
        <f t="shared" si="0"/>
        <v>12183</v>
      </c>
      <c r="T70" s="220"/>
      <c r="U70" s="248"/>
    </row>
    <row r="71" spans="1:21" x14ac:dyDescent="0.2">
      <c r="A71" s="216">
        <v>71</v>
      </c>
      <c r="B71" s="209">
        <v>13.91</v>
      </c>
      <c r="C71" s="209">
        <v>46.26</v>
      </c>
      <c r="D71" s="210">
        <f>'soust.uk.JMK př.č.2'!$M$24+'soust.uk.JMK př.č.2'!$N$24</f>
        <v>33608</v>
      </c>
      <c r="E71" s="210">
        <f>'soust.uk.JMK př.č.2'!$O$24+'soust.uk.JMK př.č.2'!$P$24</f>
        <v>18284</v>
      </c>
      <c r="F71" s="210">
        <f>'soust.uk.JMK př.č.2'!$L$24</f>
        <v>1456</v>
      </c>
      <c r="G71" s="210">
        <f t="shared" si="1"/>
        <v>47337</v>
      </c>
      <c r="H71" s="210">
        <f t="shared" si="2"/>
        <v>33736</v>
      </c>
      <c r="I71" s="223"/>
      <c r="J71" s="212"/>
      <c r="K71" s="213"/>
      <c r="L71" s="223"/>
      <c r="M71" s="238"/>
      <c r="N71" s="212"/>
      <c r="O71" s="212"/>
      <c r="P71" s="210">
        <f t="shared" si="0"/>
        <v>12145</v>
      </c>
      <c r="T71" s="220"/>
      <c r="U71" s="248"/>
    </row>
    <row r="72" spans="1:21" x14ac:dyDescent="0.2">
      <c r="A72" s="216">
        <v>72</v>
      </c>
      <c r="B72" s="209">
        <v>13.95</v>
      </c>
      <c r="C72" s="209">
        <v>46.48</v>
      </c>
      <c r="D72" s="210">
        <f>'soust.uk.JMK př.č.2'!$M$24+'soust.uk.JMK př.č.2'!$N$24</f>
        <v>33608</v>
      </c>
      <c r="E72" s="210">
        <f>'soust.uk.JMK př.č.2'!$O$24+'soust.uk.JMK př.č.2'!$P$24</f>
        <v>18284</v>
      </c>
      <c r="F72" s="210">
        <f>'soust.uk.JMK př.č.2'!$L$24</f>
        <v>1456</v>
      </c>
      <c r="G72" s="210">
        <f t="shared" si="1"/>
        <v>47194</v>
      </c>
      <c r="H72" s="210">
        <f t="shared" si="2"/>
        <v>33631</v>
      </c>
      <c r="I72" s="223"/>
      <c r="J72" s="212"/>
      <c r="K72" s="213"/>
      <c r="L72" s="223"/>
      <c r="M72" s="238"/>
      <c r="N72" s="212"/>
      <c r="O72" s="212"/>
      <c r="P72" s="210">
        <f t="shared" ref="P72:P135" si="3">ROUND((H72*36%),0)</f>
        <v>12107</v>
      </c>
      <c r="T72" s="220"/>
      <c r="U72" s="248"/>
    </row>
    <row r="73" spans="1:21" x14ac:dyDescent="0.2">
      <c r="A73" s="216">
        <v>73</v>
      </c>
      <c r="B73" s="209">
        <v>13.99</v>
      </c>
      <c r="C73" s="209">
        <v>46.69</v>
      </c>
      <c r="D73" s="210">
        <f>'soust.uk.JMK př.č.2'!$M$24+'soust.uk.JMK př.č.2'!$N$24</f>
        <v>33608</v>
      </c>
      <c r="E73" s="210">
        <f>'soust.uk.JMK př.č.2'!$O$24+'soust.uk.JMK př.č.2'!$P$24</f>
        <v>18284</v>
      </c>
      <c r="F73" s="210">
        <f>'soust.uk.JMK př.č.2'!$L$24</f>
        <v>1456</v>
      </c>
      <c r="G73" s="210">
        <f t="shared" ref="G73:G136" si="4">SUM(H73,P73,F73)</f>
        <v>47053</v>
      </c>
      <c r="H73" s="210">
        <f t="shared" ref="H73:H136" si="5">ROUND(1/B73*D73*12+1/C73*E73*12,0)</f>
        <v>33527</v>
      </c>
      <c r="I73" s="223"/>
      <c r="J73" s="212"/>
      <c r="K73" s="213"/>
      <c r="L73" s="223"/>
      <c r="M73" s="238"/>
      <c r="N73" s="212"/>
      <c r="O73" s="212"/>
      <c r="P73" s="210">
        <f t="shared" si="3"/>
        <v>12070</v>
      </c>
      <c r="T73" s="220"/>
      <c r="U73" s="248"/>
    </row>
    <row r="74" spans="1:21" x14ac:dyDescent="0.2">
      <c r="A74" s="216">
        <v>74</v>
      </c>
      <c r="B74" s="209">
        <v>14.03</v>
      </c>
      <c r="C74" s="209">
        <v>46.9</v>
      </c>
      <c r="D74" s="210">
        <f>'soust.uk.JMK př.č.2'!$M$24+'soust.uk.JMK př.č.2'!$N$24</f>
        <v>33608</v>
      </c>
      <c r="E74" s="210">
        <f>'soust.uk.JMK př.č.2'!$O$24+'soust.uk.JMK př.č.2'!$P$24</f>
        <v>18284</v>
      </c>
      <c r="F74" s="210">
        <f>'soust.uk.JMK př.č.2'!$L$24</f>
        <v>1456</v>
      </c>
      <c r="G74" s="210">
        <f t="shared" si="4"/>
        <v>46911</v>
      </c>
      <c r="H74" s="210">
        <f t="shared" si="5"/>
        <v>33423</v>
      </c>
      <c r="I74" s="223"/>
      <c r="J74" s="212"/>
      <c r="K74" s="213"/>
      <c r="L74" s="223"/>
      <c r="M74" s="238"/>
      <c r="N74" s="212"/>
      <c r="O74" s="212"/>
      <c r="P74" s="210">
        <f t="shared" si="3"/>
        <v>12032</v>
      </c>
      <c r="T74" s="220"/>
      <c r="U74" s="248"/>
    </row>
    <row r="75" spans="1:21" x14ac:dyDescent="0.2">
      <c r="A75" s="216">
        <v>75</v>
      </c>
      <c r="B75" s="209">
        <v>14.07</v>
      </c>
      <c r="C75" s="209">
        <v>47.1</v>
      </c>
      <c r="D75" s="210">
        <f>'soust.uk.JMK př.č.2'!$M$24+'soust.uk.JMK př.č.2'!$N$24</f>
        <v>33608</v>
      </c>
      <c r="E75" s="210">
        <f>'soust.uk.JMK př.č.2'!$O$24+'soust.uk.JMK př.č.2'!$P$24</f>
        <v>18284</v>
      </c>
      <c r="F75" s="210">
        <f>'soust.uk.JMK př.č.2'!$L$24</f>
        <v>1456</v>
      </c>
      <c r="G75" s="210">
        <f t="shared" si="4"/>
        <v>46774</v>
      </c>
      <c r="H75" s="210">
        <f t="shared" si="5"/>
        <v>33322</v>
      </c>
      <c r="I75" s="223"/>
      <c r="J75" s="212"/>
      <c r="K75" s="213"/>
      <c r="L75" s="223"/>
      <c r="M75" s="238"/>
      <c r="N75" s="212"/>
      <c r="O75" s="212"/>
      <c r="P75" s="210">
        <f t="shared" si="3"/>
        <v>11996</v>
      </c>
      <c r="T75" s="220"/>
      <c r="U75" s="248"/>
    </row>
    <row r="76" spans="1:21" x14ac:dyDescent="0.2">
      <c r="A76" s="216">
        <v>76</v>
      </c>
      <c r="B76" s="209">
        <v>14.11</v>
      </c>
      <c r="C76" s="209">
        <v>47.3</v>
      </c>
      <c r="D76" s="210">
        <f>'soust.uk.JMK př.č.2'!$M$24+'soust.uk.JMK př.č.2'!$N$24</f>
        <v>33608</v>
      </c>
      <c r="E76" s="210">
        <f>'soust.uk.JMK př.č.2'!$O$24+'soust.uk.JMK př.č.2'!$P$24</f>
        <v>18284</v>
      </c>
      <c r="F76" s="210">
        <f>'soust.uk.JMK př.č.2'!$L$24</f>
        <v>1456</v>
      </c>
      <c r="G76" s="210">
        <f t="shared" si="4"/>
        <v>46637</v>
      </c>
      <c r="H76" s="210">
        <f t="shared" si="5"/>
        <v>33221</v>
      </c>
      <c r="I76" s="223"/>
      <c r="J76" s="212"/>
      <c r="K76" s="213"/>
      <c r="L76" s="223"/>
      <c r="M76" s="238"/>
      <c r="N76" s="212"/>
      <c r="O76" s="212"/>
      <c r="P76" s="210">
        <f t="shared" si="3"/>
        <v>11960</v>
      </c>
      <c r="T76" s="220"/>
      <c r="U76" s="248"/>
    </row>
    <row r="77" spans="1:21" x14ac:dyDescent="0.2">
      <c r="A77" s="216">
        <v>77</v>
      </c>
      <c r="B77" s="209">
        <v>14.15</v>
      </c>
      <c r="C77" s="209">
        <v>47.49</v>
      </c>
      <c r="D77" s="210">
        <f>'soust.uk.JMK př.č.2'!$M$24+'soust.uk.JMK př.č.2'!$N$24</f>
        <v>33608</v>
      </c>
      <c r="E77" s="210">
        <f>'soust.uk.JMK př.č.2'!$O$24+'soust.uk.JMK př.č.2'!$P$24</f>
        <v>18284</v>
      </c>
      <c r="F77" s="210">
        <f>'soust.uk.JMK př.č.2'!$L$24</f>
        <v>1456</v>
      </c>
      <c r="G77" s="210">
        <f t="shared" si="4"/>
        <v>46502</v>
      </c>
      <c r="H77" s="210">
        <f t="shared" si="5"/>
        <v>33122</v>
      </c>
      <c r="I77" s="223"/>
      <c r="J77" s="212"/>
      <c r="K77" s="213"/>
      <c r="L77" s="223"/>
      <c r="M77" s="238"/>
      <c r="N77" s="212"/>
      <c r="O77" s="212"/>
      <c r="P77" s="210">
        <f t="shared" si="3"/>
        <v>11924</v>
      </c>
      <c r="T77" s="220"/>
      <c r="U77" s="248"/>
    </row>
    <row r="78" spans="1:21" x14ac:dyDescent="0.2">
      <c r="A78" s="216">
        <v>78</v>
      </c>
      <c r="B78" s="209">
        <v>14.19</v>
      </c>
      <c r="C78" s="209">
        <v>47.67</v>
      </c>
      <c r="D78" s="210">
        <f>'soust.uk.JMK př.č.2'!$M$24+'soust.uk.JMK př.č.2'!$N$24</f>
        <v>33608</v>
      </c>
      <c r="E78" s="210">
        <f>'soust.uk.JMK př.č.2'!$O$24+'soust.uk.JMK př.č.2'!$P$24</f>
        <v>18284</v>
      </c>
      <c r="F78" s="210">
        <f>'soust.uk.JMK př.č.2'!$L$24</f>
        <v>1456</v>
      </c>
      <c r="G78" s="210">
        <f t="shared" si="4"/>
        <v>46369</v>
      </c>
      <c r="H78" s="210">
        <f t="shared" si="5"/>
        <v>33024</v>
      </c>
      <c r="I78" s="223"/>
      <c r="J78" s="212"/>
      <c r="K78" s="213"/>
      <c r="L78" s="223"/>
      <c r="M78" s="238"/>
      <c r="N78" s="212"/>
      <c r="O78" s="212"/>
      <c r="P78" s="210">
        <f t="shared" si="3"/>
        <v>11889</v>
      </c>
      <c r="T78" s="220"/>
      <c r="U78" s="248"/>
    </row>
    <row r="79" spans="1:21" x14ac:dyDescent="0.2">
      <c r="A79" s="216">
        <v>79</v>
      </c>
      <c r="B79" s="209">
        <v>14.22</v>
      </c>
      <c r="C79" s="209">
        <v>47.85</v>
      </c>
      <c r="D79" s="210">
        <f>'soust.uk.JMK př.č.2'!$M$24+'soust.uk.JMK př.č.2'!$N$24</f>
        <v>33608</v>
      </c>
      <c r="E79" s="210">
        <f>'soust.uk.JMK př.č.2'!$O$24+'soust.uk.JMK př.č.2'!$P$24</f>
        <v>18284</v>
      </c>
      <c r="F79" s="210">
        <f>'soust.uk.JMK př.č.2'!$L$24</f>
        <v>1456</v>
      </c>
      <c r="G79" s="210">
        <f t="shared" si="4"/>
        <v>46264</v>
      </c>
      <c r="H79" s="210">
        <f t="shared" si="5"/>
        <v>32947</v>
      </c>
      <c r="I79" s="223"/>
      <c r="J79" s="212"/>
      <c r="K79" s="213"/>
      <c r="L79" s="223"/>
      <c r="M79" s="238"/>
      <c r="N79" s="212"/>
      <c r="O79" s="212"/>
      <c r="P79" s="210">
        <f t="shared" si="3"/>
        <v>11861</v>
      </c>
      <c r="T79" s="220"/>
      <c r="U79" s="248"/>
    </row>
    <row r="80" spans="1:21" x14ac:dyDescent="0.2">
      <c r="A80" s="216">
        <v>80</v>
      </c>
      <c r="B80" s="209">
        <v>14.26</v>
      </c>
      <c r="C80" s="209">
        <v>48.03</v>
      </c>
      <c r="D80" s="210">
        <f>'soust.uk.JMK př.č.2'!$M$24+'soust.uk.JMK př.č.2'!$N$24</f>
        <v>33608</v>
      </c>
      <c r="E80" s="210">
        <f>'soust.uk.JMK př.č.2'!$O$24+'soust.uk.JMK př.č.2'!$P$24</f>
        <v>18284</v>
      </c>
      <c r="F80" s="210">
        <f>'soust.uk.JMK př.č.2'!$L$24</f>
        <v>1456</v>
      </c>
      <c r="G80" s="210">
        <f t="shared" si="4"/>
        <v>46132</v>
      </c>
      <c r="H80" s="210">
        <f t="shared" si="5"/>
        <v>32850</v>
      </c>
      <c r="I80" s="223"/>
      <c r="J80" s="212"/>
      <c r="K80" s="213"/>
      <c r="L80" s="223"/>
      <c r="M80" s="238"/>
      <c r="N80" s="212"/>
      <c r="O80" s="212"/>
      <c r="P80" s="210">
        <f t="shared" si="3"/>
        <v>11826</v>
      </c>
      <c r="T80" s="220"/>
      <c r="U80" s="248"/>
    </row>
    <row r="81" spans="1:21" x14ac:dyDescent="0.2">
      <c r="A81" s="216">
        <v>81</v>
      </c>
      <c r="B81" s="209">
        <v>14.3</v>
      </c>
      <c r="C81" s="209">
        <v>48.19</v>
      </c>
      <c r="D81" s="210">
        <f>'soust.uk.JMK př.č.2'!$M$24+'soust.uk.JMK př.č.2'!$N$24</f>
        <v>33608</v>
      </c>
      <c r="E81" s="210">
        <f>'soust.uk.JMK př.č.2'!$O$24+'soust.uk.JMK př.č.2'!$P$24</f>
        <v>18284</v>
      </c>
      <c r="F81" s="210">
        <f>'soust.uk.JMK př.č.2'!$L$24</f>
        <v>1456</v>
      </c>
      <c r="G81" s="210">
        <f t="shared" si="4"/>
        <v>46003</v>
      </c>
      <c r="H81" s="210">
        <f t="shared" si="5"/>
        <v>32755</v>
      </c>
      <c r="I81" s="223"/>
      <c r="J81" s="212"/>
      <c r="K81" s="213"/>
      <c r="L81" s="223"/>
      <c r="M81" s="238"/>
      <c r="N81" s="212"/>
      <c r="O81" s="212"/>
      <c r="P81" s="210">
        <f t="shared" si="3"/>
        <v>11792</v>
      </c>
      <c r="T81" s="220"/>
      <c r="U81" s="248"/>
    </row>
    <row r="82" spans="1:21" x14ac:dyDescent="0.2">
      <c r="A82" s="216">
        <v>82</v>
      </c>
      <c r="B82" s="209">
        <v>14.33</v>
      </c>
      <c r="C82" s="209">
        <v>48.36</v>
      </c>
      <c r="D82" s="210">
        <f>'soust.uk.JMK př.č.2'!$M$24+'soust.uk.JMK př.č.2'!$N$24</f>
        <v>33608</v>
      </c>
      <c r="E82" s="210">
        <f>'soust.uk.JMK př.č.2'!$O$24+'soust.uk.JMK př.č.2'!$P$24</f>
        <v>18284</v>
      </c>
      <c r="F82" s="210">
        <f>'soust.uk.JMK př.č.2'!$L$24</f>
        <v>1456</v>
      </c>
      <c r="G82" s="210">
        <f t="shared" si="4"/>
        <v>45901</v>
      </c>
      <c r="H82" s="210">
        <f t="shared" si="5"/>
        <v>32680</v>
      </c>
      <c r="I82" s="223"/>
      <c r="J82" s="212"/>
      <c r="K82" s="213"/>
      <c r="L82" s="223"/>
      <c r="M82" s="238"/>
      <c r="N82" s="212"/>
      <c r="O82" s="212"/>
      <c r="P82" s="210">
        <f t="shared" si="3"/>
        <v>11765</v>
      </c>
      <c r="T82" s="220"/>
      <c r="U82" s="248"/>
    </row>
    <row r="83" spans="1:21" x14ac:dyDescent="0.2">
      <c r="A83" s="216">
        <v>83</v>
      </c>
      <c r="B83" s="209">
        <v>14.37</v>
      </c>
      <c r="C83" s="209">
        <v>48.51</v>
      </c>
      <c r="D83" s="210">
        <f>'soust.uk.JMK př.č.2'!$M$24+'soust.uk.JMK př.č.2'!$N$24</f>
        <v>33608</v>
      </c>
      <c r="E83" s="210">
        <f>'soust.uk.JMK př.č.2'!$O$24+'soust.uk.JMK př.č.2'!$P$24</f>
        <v>18284</v>
      </c>
      <c r="F83" s="210">
        <f>'soust.uk.JMK př.č.2'!$L$24</f>
        <v>1456</v>
      </c>
      <c r="G83" s="210">
        <f t="shared" si="4"/>
        <v>45776</v>
      </c>
      <c r="H83" s="210">
        <f t="shared" si="5"/>
        <v>32588</v>
      </c>
      <c r="I83" s="223"/>
      <c r="J83" s="212"/>
      <c r="K83" s="213"/>
      <c r="L83" s="223"/>
      <c r="M83" s="238"/>
      <c r="N83" s="212"/>
      <c r="O83" s="212"/>
      <c r="P83" s="210">
        <f t="shared" si="3"/>
        <v>11732</v>
      </c>
      <c r="T83" s="220"/>
      <c r="U83" s="248"/>
    </row>
    <row r="84" spans="1:21" x14ac:dyDescent="0.2">
      <c r="A84" s="216">
        <v>84</v>
      </c>
      <c r="B84" s="209">
        <v>14.4</v>
      </c>
      <c r="C84" s="209">
        <v>48.66</v>
      </c>
      <c r="D84" s="210">
        <f>'soust.uk.JMK př.č.2'!$M$24+'soust.uk.JMK př.č.2'!$N$24</f>
        <v>33608</v>
      </c>
      <c r="E84" s="210">
        <f>'soust.uk.JMK př.č.2'!$O$24+'soust.uk.JMK př.č.2'!$P$24</f>
        <v>18284</v>
      </c>
      <c r="F84" s="210">
        <f>'soust.uk.JMK př.č.2'!$L$24</f>
        <v>1456</v>
      </c>
      <c r="G84" s="210">
        <f t="shared" si="4"/>
        <v>45678</v>
      </c>
      <c r="H84" s="210">
        <f t="shared" si="5"/>
        <v>32516</v>
      </c>
      <c r="I84" s="223"/>
      <c r="J84" s="212"/>
      <c r="K84" s="213"/>
      <c r="L84" s="223"/>
      <c r="M84" s="238"/>
      <c r="N84" s="212"/>
      <c r="O84" s="212"/>
      <c r="P84" s="210">
        <f t="shared" si="3"/>
        <v>11706</v>
      </c>
      <c r="T84" s="220"/>
      <c r="U84" s="248"/>
    </row>
    <row r="85" spans="1:21" x14ac:dyDescent="0.2">
      <c r="A85" s="216">
        <v>85</v>
      </c>
      <c r="B85" s="209">
        <v>14.44</v>
      </c>
      <c r="C85" s="209">
        <v>48.81</v>
      </c>
      <c r="D85" s="210">
        <f>'soust.uk.JMK př.č.2'!$M$24+'soust.uk.JMK př.č.2'!$N$24</f>
        <v>33608</v>
      </c>
      <c r="E85" s="210">
        <f>'soust.uk.JMK př.č.2'!$O$24+'soust.uk.JMK př.č.2'!$P$24</f>
        <v>18284</v>
      </c>
      <c r="F85" s="210">
        <f>'soust.uk.JMK př.č.2'!$L$24</f>
        <v>1456</v>
      </c>
      <c r="G85" s="210">
        <f t="shared" si="4"/>
        <v>45553</v>
      </c>
      <c r="H85" s="210">
        <f t="shared" si="5"/>
        <v>32424</v>
      </c>
      <c r="I85" s="223"/>
      <c r="J85" s="212"/>
      <c r="K85" s="213"/>
      <c r="L85" s="223"/>
      <c r="M85" s="238"/>
      <c r="N85" s="212"/>
      <c r="O85" s="212"/>
      <c r="P85" s="210">
        <f t="shared" si="3"/>
        <v>11673</v>
      </c>
      <c r="T85" s="220"/>
      <c r="U85" s="248"/>
    </row>
    <row r="86" spans="1:21" x14ac:dyDescent="0.2">
      <c r="A86" s="216">
        <v>86</v>
      </c>
      <c r="B86" s="209">
        <v>14.47</v>
      </c>
      <c r="C86" s="209">
        <v>48.94</v>
      </c>
      <c r="D86" s="210">
        <f>'soust.uk.JMK př.č.2'!$M$24+'soust.uk.JMK př.č.2'!$N$24</f>
        <v>33608</v>
      </c>
      <c r="E86" s="210">
        <f>'soust.uk.JMK př.č.2'!$O$24+'soust.uk.JMK př.č.2'!$P$24</f>
        <v>18284</v>
      </c>
      <c r="F86" s="210">
        <f>'soust.uk.JMK př.č.2'!$L$24</f>
        <v>1456</v>
      </c>
      <c r="G86" s="210">
        <f t="shared" si="4"/>
        <v>45457</v>
      </c>
      <c r="H86" s="210">
        <f t="shared" si="5"/>
        <v>32354</v>
      </c>
      <c r="I86" s="223"/>
      <c r="J86" s="212"/>
      <c r="K86" s="213"/>
      <c r="L86" s="223"/>
      <c r="M86" s="238"/>
      <c r="N86" s="212"/>
      <c r="O86" s="212"/>
      <c r="P86" s="210">
        <f t="shared" si="3"/>
        <v>11647</v>
      </c>
      <c r="T86" s="220"/>
      <c r="U86" s="248"/>
    </row>
    <row r="87" spans="1:21" x14ac:dyDescent="0.2">
      <c r="A87" s="216">
        <v>87</v>
      </c>
      <c r="B87" s="209">
        <v>14.51</v>
      </c>
      <c r="C87" s="209">
        <v>49.08</v>
      </c>
      <c r="D87" s="210">
        <f>'soust.uk.JMK př.č.2'!$M$24+'soust.uk.JMK př.č.2'!$N$24</f>
        <v>33608</v>
      </c>
      <c r="E87" s="210">
        <f>'soust.uk.JMK př.č.2'!$O$24+'soust.uk.JMK př.č.2'!$P$24</f>
        <v>18284</v>
      </c>
      <c r="F87" s="210">
        <f>'soust.uk.JMK př.č.2'!$L$24</f>
        <v>1456</v>
      </c>
      <c r="G87" s="210">
        <f t="shared" si="4"/>
        <v>45336</v>
      </c>
      <c r="H87" s="210">
        <f t="shared" si="5"/>
        <v>32265</v>
      </c>
      <c r="I87" s="223"/>
      <c r="J87" s="212"/>
      <c r="K87" s="213"/>
      <c r="L87" s="223"/>
      <c r="M87" s="238"/>
      <c r="N87" s="212"/>
      <c r="O87" s="212"/>
      <c r="P87" s="210">
        <f t="shared" si="3"/>
        <v>11615</v>
      </c>
      <c r="T87" s="220"/>
      <c r="U87" s="248"/>
    </row>
    <row r="88" spans="1:21" x14ac:dyDescent="0.2">
      <c r="A88" s="216">
        <v>88</v>
      </c>
      <c r="B88" s="209">
        <v>14.54</v>
      </c>
      <c r="C88" s="209">
        <v>49.2</v>
      </c>
      <c r="D88" s="210">
        <f>'soust.uk.JMK př.č.2'!$M$24+'soust.uk.JMK př.č.2'!$N$24</f>
        <v>33608</v>
      </c>
      <c r="E88" s="210">
        <f>'soust.uk.JMK př.č.2'!$O$24+'soust.uk.JMK př.č.2'!$P$24</f>
        <v>18284</v>
      </c>
      <c r="F88" s="210">
        <f>'soust.uk.JMK př.č.2'!$L$24</f>
        <v>1456</v>
      </c>
      <c r="G88" s="210">
        <f t="shared" si="4"/>
        <v>45244</v>
      </c>
      <c r="H88" s="210">
        <f t="shared" si="5"/>
        <v>32197</v>
      </c>
      <c r="I88" s="223"/>
      <c r="J88" s="212"/>
      <c r="K88" s="213"/>
      <c r="L88" s="223"/>
      <c r="M88" s="238"/>
      <c r="N88" s="212"/>
      <c r="O88" s="212"/>
      <c r="P88" s="210">
        <f t="shared" si="3"/>
        <v>11591</v>
      </c>
      <c r="T88" s="220"/>
      <c r="U88" s="248"/>
    </row>
    <row r="89" spans="1:21" x14ac:dyDescent="0.2">
      <c r="A89" s="216">
        <v>89</v>
      </c>
      <c r="B89" s="209">
        <v>14.58</v>
      </c>
      <c r="C89" s="209">
        <v>49.32</v>
      </c>
      <c r="D89" s="210">
        <f>'soust.uk.JMK př.č.2'!$M$24+'soust.uk.JMK př.č.2'!$N$24</f>
        <v>33608</v>
      </c>
      <c r="E89" s="210">
        <f>'soust.uk.JMK př.č.2'!$O$24+'soust.uk.JMK př.č.2'!$P$24</f>
        <v>18284</v>
      </c>
      <c r="F89" s="210">
        <f>'soust.uk.JMK př.č.2'!$L$24</f>
        <v>1456</v>
      </c>
      <c r="G89" s="210">
        <f t="shared" si="4"/>
        <v>45126</v>
      </c>
      <c r="H89" s="210">
        <f t="shared" si="5"/>
        <v>32110</v>
      </c>
      <c r="I89" s="223"/>
      <c r="J89" s="212"/>
      <c r="K89" s="213"/>
      <c r="L89" s="223"/>
      <c r="M89" s="238"/>
      <c r="N89" s="212"/>
      <c r="O89" s="212"/>
      <c r="P89" s="210">
        <f t="shared" si="3"/>
        <v>11560</v>
      </c>
      <c r="T89" s="220"/>
      <c r="U89" s="248"/>
    </row>
    <row r="90" spans="1:21" x14ac:dyDescent="0.2">
      <c r="A90" s="216">
        <v>90</v>
      </c>
      <c r="B90" s="209">
        <v>14.61</v>
      </c>
      <c r="C90" s="209">
        <v>49.44</v>
      </c>
      <c r="D90" s="210">
        <f>'soust.uk.JMK př.č.2'!$M$24+'soust.uk.JMK př.č.2'!$N$24</f>
        <v>33608</v>
      </c>
      <c r="E90" s="210">
        <f>'soust.uk.JMK př.č.2'!$O$24+'soust.uk.JMK př.č.2'!$P$24</f>
        <v>18284</v>
      </c>
      <c r="F90" s="210">
        <f>'soust.uk.JMK př.č.2'!$L$24</f>
        <v>1456</v>
      </c>
      <c r="G90" s="210">
        <f t="shared" si="4"/>
        <v>45033</v>
      </c>
      <c r="H90" s="210">
        <f t="shared" si="5"/>
        <v>32042</v>
      </c>
      <c r="I90" s="223"/>
      <c r="J90" s="212"/>
      <c r="K90" s="213"/>
      <c r="L90" s="223"/>
      <c r="M90" s="238"/>
      <c r="N90" s="212"/>
      <c r="O90" s="212"/>
      <c r="P90" s="210">
        <f t="shared" si="3"/>
        <v>11535</v>
      </c>
      <c r="T90" s="220"/>
      <c r="U90" s="248"/>
    </row>
    <row r="91" spans="1:21" x14ac:dyDescent="0.2">
      <c r="A91" s="216">
        <v>91</v>
      </c>
      <c r="B91" s="209">
        <v>14.64</v>
      </c>
      <c r="C91" s="209">
        <v>49.55</v>
      </c>
      <c r="D91" s="210">
        <f>'soust.uk.JMK př.č.2'!$M$24+'soust.uk.JMK př.č.2'!$N$24</f>
        <v>33608</v>
      </c>
      <c r="E91" s="210">
        <f>'soust.uk.JMK př.č.2'!$O$24+'soust.uk.JMK př.č.2'!$P$24</f>
        <v>18284</v>
      </c>
      <c r="F91" s="210">
        <f>'soust.uk.JMK př.č.2'!$L$24</f>
        <v>1456</v>
      </c>
      <c r="G91" s="210">
        <f t="shared" si="4"/>
        <v>44943</v>
      </c>
      <c r="H91" s="210">
        <f t="shared" si="5"/>
        <v>31976</v>
      </c>
      <c r="I91" s="223"/>
      <c r="J91" s="212"/>
      <c r="K91" s="213"/>
      <c r="L91" s="223"/>
      <c r="M91" s="238"/>
      <c r="N91" s="212"/>
      <c r="O91" s="212"/>
      <c r="P91" s="210">
        <f t="shared" si="3"/>
        <v>11511</v>
      </c>
      <c r="T91" s="220"/>
      <c r="U91" s="248"/>
    </row>
    <row r="92" spans="1:21" x14ac:dyDescent="0.2">
      <c r="A92" s="216">
        <v>92</v>
      </c>
      <c r="B92" s="209">
        <v>14.68</v>
      </c>
      <c r="C92" s="209">
        <v>49.65</v>
      </c>
      <c r="D92" s="210">
        <f>'soust.uk.JMK př.č.2'!$M$24+'soust.uk.JMK př.č.2'!$N$24</f>
        <v>33608</v>
      </c>
      <c r="E92" s="210">
        <f>'soust.uk.JMK př.č.2'!$O$24+'soust.uk.JMK př.č.2'!$P$24</f>
        <v>18284</v>
      </c>
      <c r="F92" s="210">
        <f>'soust.uk.JMK př.č.2'!$L$24</f>
        <v>1456</v>
      </c>
      <c r="G92" s="210">
        <f t="shared" si="4"/>
        <v>44829</v>
      </c>
      <c r="H92" s="210">
        <f t="shared" si="5"/>
        <v>31892</v>
      </c>
      <c r="I92" s="223"/>
      <c r="J92" s="212"/>
      <c r="K92" s="213"/>
      <c r="L92" s="223"/>
      <c r="M92" s="238"/>
      <c r="N92" s="212"/>
      <c r="O92" s="212"/>
      <c r="P92" s="210">
        <f t="shared" si="3"/>
        <v>11481</v>
      </c>
      <c r="T92" s="220"/>
      <c r="U92" s="248"/>
    </row>
    <row r="93" spans="1:21" x14ac:dyDescent="0.2">
      <c r="A93" s="216">
        <v>93</v>
      </c>
      <c r="B93" s="209">
        <v>14.71</v>
      </c>
      <c r="C93" s="209">
        <v>49.75</v>
      </c>
      <c r="D93" s="210">
        <f>'soust.uk.JMK př.č.2'!$M$24+'soust.uk.JMK př.č.2'!$N$24</f>
        <v>33608</v>
      </c>
      <c r="E93" s="210">
        <f>'soust.uk.JMK př.č.2'!$O$24+'soust.uk.JMK př.č.2'!$P$24</f>
        <v>18284</v>
      </c>
      <c r="F93" s="210">
        <f>'soust.uk.JMK př.č.2'!$L$24</f>
        <v>1456</v>
      </c>
      <c r="G93" s="210">
        <f t="shared" si="4"/>
        <v>44741</v>
      </c>
      <c r="H93" s="210">
        <f t="shared" si="5"/>
        <v>31827</v>
      </c>
      <c r="I93" s="223"/>
      <c r="J93" s="212"/>
      <c r="K93" s="213"/>
      <c r="L93" s="223"/>
      <c r="M93" s="238"/>
      <c r="N93" s="212"/>
      <c r="O93" s="212"/>
      <c r="P93" s="210">
        <f t="shared" si="3"/>
        <v>11458</v>
      </c>
      <c r="T93" s="220"/>
      <c r="U93" s="248"/>
    </row>
    <row r="94" spans="1:21" x14ac:dyDescent="0.2">
      <c r="A94" s="216">
        <v>94</v>
      </c>
      <c r="B94" s="209">
        <v>14.74</v>
      </c>
      <c r="C94" s="209">
        <v>49.84</v>
      </c>
      <c r="D94" s="210">
        <f>'soust.uk.JMK př.č.2'!$M$24+'soust.uk.JMK př.č.2'!$N$24</f>
        <v>33608</v>
      </c>
      <c r="E94" s="210">
        <f>'soust.uk.JMK př.č.2'!$O$24+'soust.uk.JMK př.č.2'!$P$24</f>
        <v>18284</v>
      </c>
      <c r="F94" s="210">
        <f>'soust.uk.JMK př.č.2'!$L$24</f>
        <v>1456</v>
      </c>
      <c r="G94" s="210">
        <f t="shared" si="4"/>
        <v>44654</v>
      </c>
      <c r="H94" s="210">
        <f t="shared" si="5"/>
        <v>31763</v>
      </c>
      <c r="I94" s="223"/>
      <c r="J94" s="212"/>
      <c r="K94" s="213"/>
      <c r="L94" s="223"/>
      <c r="M94" s="238"/>
      <c r="N94" s="212"/>
      <c r="O94" s="212"/>
      <c r="P94" s="210">
        <f t="shared" si="3"/>
        <v>11435</v>
      </c>
      <c r="T94" s="220"/>
      <c r="U94" s="248"/>
    </row>
    <row r="95" spans="1:21" x14ac:dyDescent="0.2">
      <c r="A95" s="216">
        <v>95</v>
      </c>
      <c r="B95" s="209">
        <v>14.77</v>
      </c>
      <c r="C95" s="209">
        <v>49.93</v>
      </c>
      <c r="D95" s="210">
        <f>'soust.uk.JMK př.č.2'!$M$24+'soust.uk.JMK př.č.2'!$N$24</f>
        <v>33608</v>
      </c>
      <c r="E95" s="210">
        <f>'soust.uk.JMK př.č.2'!$O$24+'soust.uk.JMK př.č.2'!$P$24</f>
        <v>18284</v>
      </c>
      <c r="F95" s="210">
        <f>'soust.uk.JMK př.č.2'!$L$24</f>
        <v>1456</v>
      </c>
      <c r="G95" s="210">
        <f t="shared" si="4"/>
        <v>44567</v>
      </c>
      <c r="H95" s="210">
        <f t="shared" si="5"/>
        <v>31699</v>
      </c>
      <c r="I95" s="223"/>
      <c r="J95" s="212"/>
      <c r="K95" s="213"/>
      <c r="L95" s="223"/>
      <c r="M95" s="238"/>
      <c r="N95" s="212"/>
      <c r="O95" s="212"/>
      <c r="P95" s="210">
        <f t="shared" si="3"/>
        <v>11412</v>
      </c>
      <c r="T95" s="220"/>
      <c r="U95" s="248"/>
    </row>
    <row r="96" spans="1:21" x14ac:dyDescent="0.2">
      <c r="A96" s="216">
        <v>96</v>
      </c>
      <c r="B96" s="209">
        <v>14.8</v>
      </c>
      <c r="C96" s="209">
        <v>50.01</v>
      </c>
      <c r="D96" s="210">
        <f>'soust.uk.JMK př.č.2'!$M$24+'soust.uk.JMK př.č.2'!$N$24</f>
        <v>33608</v>
      </c>
      <c r="E96" s="210">
        <f>'soust.uk.JMK př.č.2'!$O$24+'soust.uk.JMK př.č.2'!$P$24</f>
        <v>18284</v>
      </c>
      <c r="F96" s="210">
        <f>'soust.uk.JMK př.č.2'!$L$24</f>
        <v>1456</v>
      </c>
      <c r="G96" s="210">
        <f t="shared" si="4"/>
        <v>44482</v>
      </c>
      <c r="H96" s="210">
        <f t="shared" si="5"/>
        <v>31637</v>
      </c>
      <c r="I96" s="223"/>
      <c r="J96" s="212"/>
      <c r="K96" s="213"/>
      <c r="L96" s="223"/>
      <c r="M96" s="238"/>
      <c r="N96" s="212"/>
      <c r="O96" s="212"/>
      <c r="P96" s="210">
        <f t="shared" si="3"/>
        <v>11389</v>
      </c>
      <c r="T96" s="220"/>
      <c r="U96" s="248"/>
    </row>
    <row r="97" spans="1:21" x14ac:dyDescent="0.2">
      <c r="A97" s="216">
        <v>97</v>
      </c>
      <c r="B97" s="209">
        <v>14.84</v>
      </c>
      <c r="C97" s="209">
        <v>50.08</v>
      </c>
      <c r="D97" s="210">
        <f>'soust.uk.JMK př.č.2'!$M$24+'soust.uk.JMK př.č.2'!$N$24</f>
        <v>33608</v>
      </c>
      <c r="E97" s="210">
        <f>'soust.uk.JMK př.č.2'!$O$24+'soust.uk.JMK př.č.2'!$P$24</f>
        <v>18284</v>
      </c>
      <c r="F97" s="210">
        <f>'soust.uk.JMK př.č.2'!$L$24</f>
        <v>1456</v>
      </c>
      <c r="G97" s="210">
        <f t="shared" si="4"/>
        <v>44374</v>
      </c>
      <c r="H97" s="210">
        <f t="shared" si="5"/>
        <v>31557</v>
      </c>
      <c r="I97" s="223"/>
      <c r="J97" s="212"/>
      <c r="K97" s="213"/>
      <c r="L97" s="223"/>
      <c r="M97" s="238"/>
      <c r="N97" s="212"/>
      <c r="O97" s="212"/>
      <c r="P97" s="210">
        <f t="shared" si="3"/>
        <v>11361</v>
      </c>
      <c r="T97" s="220"/>
      <c r="U97" s="248"/>
    </row>
    <row r="98" spans="1:21" x14ac:dyDescent="0.2">
      <c r="A98" s="216">
        <v>98</v>
      </c>
      <c r="B98" s="209">
        <v>14.87</v>
      </c>
      <c r="C98" s="209">
        <v>50.15</v>
      </c>
      <c r="D98" s="210">
        <f>'soust.uk.JMK př.č.2'!$M$24+'soust.uk.JMK př.č.2'!$N$24</f>
        <v>33608</v>
      </c>
      <c r="E98" s="210">
        <f>'soust.uk.JMK př.č.2'!$O$24+'soust.uk.JMK př.č.2'!$P$24</f>
        <v>18284</v>
      </c>
      <c r="F98" s="210">
        <f>'soust.uk.JMK př.č.2'!$L$24</f>
        <v>1456</v>
      </c>
      <c r="G98" s="210">
        <f t="shared" si="4"/>
        <v>44291</v>
      </c>
      <c r="H98" s="210">
        <f t="shared" si="5"/>
        <v>31496</v>
      </c>
      <c r="I98" s="223"/>
      <c r="J98" s="212"/>
      <c r="K98" s="213"/>
      <c r="L98" s="223"/>
      <c r="M98" s="238"/>
      <c r="N98" s="212"/>
      <c r="O98" s="212"/>
      <c r="P98" s="210">
        <f t="shared" si="3"/>
        <v>11339</v>
      </c>
      <c r="T98" s="220"/>
      <c r="U98" s="248"/>
    </row>
    <row r="99" spans="1:21" x14ac:dyDescent="0.2">
      <c r="A99" s="216">
        <v>99</v>
      </c>
      <c r="B99" s="209">
        <v>14.9</v>
      </c>
      <c r="C99" s="209">
        <v>50.21</v>
      </c>
      <c r="D99" s="210">
        <f>'soust.uk.JMK př.č.2'!$M$24+'soust.uk.JMK př.č.2'!$N$24</f>
        <v>33608</v>
      </c>
      <c r="E99" s="210">
        <f>'soust.uk.JMK př.č.2'!$O$24+'soust.uk.JMK př.č.2'!$P$24</f>
        <v>18284</v>
      </c>
      <c r="F99" s="210">
        <f>'soust.uk.JMK př.č.2'!$L$24</f>
        <v>1456</v>
      </c>
      <c r="G99" s="210">
        <f t="shared" si="4"/>
        <v>44210</v>
      </c>
      <c r="H99" s="210">
        <f t="shared" si="5"/>
        <v>31437</v>
      </c>
      <c r="I99" s="223"/>
      <c r="J99" s="212"/>
      <c r="K99" s="213"/>
      <c r="L99" s="223"/>
      <c r="M99" s="238"/>
      <c r="N99" s="212"/>
      <c r="O99" s="212"/>
      <c r="P99" s="210">
        <f t="shared" si="3"/>
        <v>11317</v>
      </c>
      <c r="T99" s="220"/>
      <c r="U99" s="248"/>
    </row>
    <row r="100" spans="1:21" x14ac:dyDescent="0.2">
      <c r="A100" s="216">
        <v>100</v>
      </c>
      <c r="B100" s="209">
        <v>14.93</v>
      </c>
      <c r="C100" s="209">
        <v>50.27</v>
      </c>
      <c r="D100" s="210">
        <f>'soust.uk.JMK př.č.2'!$M$24+'soust.uk.JMK př.č.2'!$N$24</f>
        <v>33608</v>
      </c>
      <c r="E100" s="210">
        <f>'soust.uk.JMK př.č.2'!$O$24+'soust.uk.JMK př.č.2'!$P$24</f>
        <v>18284</v>
      </c>
      <c r="F100" s="210">
        <f>'soust.uk.JMK př.č.2'!$L$24</f>
        <v>1456</v>
      </c>
      <c r="G100" s="210">
        <f t="shared" si="4"/>
        <v>44129</v>
      </c>
      <c r="H100" s="210">
        <f t="shared" si="5"/>
        <v>31377</v>
      </c>
      <c r="I100" s="223"/>
      <c r="J100" s="212"/>
      <c r="K100" s="213"/>
      <c r="L100" s="223"/>
      <c r="M100" s="238"/>
      <c r="N100" s="212"/>
      <c r="O100" s="212"/>
      <c r="P100" s="210">
        <f t="shared" si="3"/>
        <v>11296</v>
      </c>
      <c r="T100" s="220"/>
      <c r="U100" s="248"/>
    </row>
    <row r="101" spans="1:21" x14ac:dyDescent="0.2">
      <c r="A101" s="216">
        <v>101</v>
      </c>
      <c r="B101" s="209">
        <v>14.96</v>
      </c>
      <c r="C101" s="209">
        <v>50.32</v>
      </c>
      <c r="D101" s="210">
        <f>'soust.uk.JMK př.č.2'!$M$24+'soust.uk.JMK př.č.2'!$N$24</f>
        <v>33608</v>
      </c>
      <c r="E101" s="210">
        <f>'soust.uk.JMK př.č.2'!$O$24+'soust.uk.JMK př.č.2'!$P$24</f>
        <v>18284</v>
      </c>
      <c r="F101" s="210">
        <f>'soust.uk.JMK př.č.2'!$L$24</f>
        <v>1456</v>
      </c>
      <c r="G101" s="210">
        <f t="shared" si="4"/>
        <v>44050</v>
      </c>
      <c r="H101" s="210">
        <f t="shared" si="5"/>
        <v>31319</v>
      </c>
      <c r="I101" s="223"/>
      <c r="J101" s="212"/>
      <c r="K101" s="213"/>
      <c r="L101" s="223"/>
      <c r="M101" s="238"/>
      <c r="N101" s="212"/>
      <c r="O101" s="212"/>
      <c r="P101" s="210">
        <f t="shared" si="3"/>
        <v>11275</v>
      </c>
      <c r="T101" s="220"/>
      <c r="U101" s="248"/>
    </row>
    <row r="102" spans="1:21" x14ac:dyDescent="0.2">
      <c r="A102" s="216">
        <v>102</v>
      </c>
      <c r="B102" s="209">
        <v>14.99</v>
      </c>
      <c r="C102" s="209">
        <v>50.37</v>
      </c>
      <c r="D102" s="210">
        <f>'soust.uk.JMK př.č.2'!$M$24+'soust.uk.JMK př.č.2'!$N$24</f>
        <v>33608</v>
      </c>
      <c r="E102" s="210">
        <f>'soust.uk.JMK př.č.2'!$O$24+'soust.uk.JMK př.č.2'!$P$24</f>
        <v>18284</v>
      </c>
      <c r="F102" s="210">
        <f>'soust.uk.JMK př.č.2'!$L$24</f>
        <v>1456</v>
      </c>
      <c r="G102" s="210">
        <f t="shared" si="4"/>
        <v>43970</v>
      </c>
      <c r="H102" s="210">
        <f t="shared" si="5"/>
        <v>31260</v>
      </c>
      <c r="I102" s="223"/>
      <c r="J102" s="212"/>
      <c r="K102" s="213"/>
      <c r="L102" s="223"/>
      <c r="M102" s="238"/>
      <c r="N102" s="212"/>
      <c r="O102" s="212"/>
      <c r="P102" s="210">
        <f t="shared" si="3"/>
        <v>11254</v>
      </c>
      <c r="T102" s="220"/>
      <c r="U102" s="248"/>
    </row>
    <row r="103" spans="1:21" x14ac:dyDescent="0.2">
      <c r="A103" s="216">
        <v>103</v>
      </c>
      <c r="B103" s="209">
        <v>15.02</v>
      </c>
      <c r="C103" s="209">
        <v>50.4</v>
      </c>
      <c r="D103" s="210">
        <f>'soust.uk.JMK př.č.2'!$M$24+'soust.uk.JMK př.č.2'!$N$24</f>
        <v>33608</v>
      </c>
      <c r="E103" s="210">
        <f>'soust.uk.JMK př.č.2'!$O$24+'soust.uk.JMK př.č.2'!$P$24</f>
        <v>18284</v>
      </c>
      <c r="F103" s="210">
        <f>'soust.uk.JMK př.č.2'!$L$24</f>
        <v>1456</v>
      </c>
      <c r="G103" s="210">
        <f t="shared" si="4"/>
        <v>43893</v>
      </c>
      <c r="H103" s="210">
        <f t="shared" si="5"/>
        <v>31204</v>
      </c>
      <c r="I103" s="223"/>
      <c r="J103" s="212"/>
      <c r="K103" s="213"/>
      <c r="L103" s="223"/>
      <c r="M103" s="238"/>
      <c r="N103" s="212"/>
      <c r="O103" s="212"/>
      <c r="P103" s="210">
        <f t="shared" si="3"/>
        <v>11233</v>
      </c>
      <c r="T103" s="220"/>
      <c r="U103" s="248"/>
    </row>
    <row r="104" spans="1:21" x14ac:dyDescent="0.2">
      <c r="A104" s="216">
        <v>104</v>
      </c>
      <c r="B104" s="209">
        <v>15.05</v>
      </c>
      <c r="C104" s="209">
        <v>50.44</v>
      </c>
      <c r="D104" s="210">
        <f>'soust.uk.JMK př.č.2'!$M$24+'soust.uk.JMK př.č.2'!$N$24</f>
        <v>33608</v>
      </c>
      <c r="E104" s="210">
        <f>'soust.uk.JMK př.č.2'!$O$24+'soust.uk.JMK př.č.2'!$P$24</f>
        <v>18284</v>
      </c>
      <c r="F104" s="210">
        <f>'soust.uk.JMK př.č.2'!$L$24</f>
        <v>1456</v>
      </c>
      <c r="G104" s="210">
        <f t="shared" si="4"/>
        <v>43816</v>
      </c>
      <c r="H104" s="210">
        <f t="shared" si="5"/>
        <v>31147</v>
      </c>
      <c r="I104" s="223"/>
      <c r="J104" s="212"/>
      <c r="K104" s="213"/>
      <c r="L104" s="223"/>
      <c r="M104" s="238"/>
      <c r="N104" s="212"/>
      <c r="O104" s="212"/>
      <c r="P104" s="210">
        <f t="shared" si="3"/>
        <v>11213</v>
      </c>
      <c r="T104" s="220"/>
      <c r="U104" s="248"/>
    </row>
    <row r="105" spans="1:21" x14ac:dyDescent="0.2">
      <c r="A105" s="216">
        <v>105</v>
      </c>
      <c r="B105" s="209">
        <v>15.08</v>
      </c>
      <c r="C105" s="209">
        <v>50.47</v>
      </c>
      <c r="D105" s="210">
        <f>'soust.uk.JMK př.č.2'!$M$24+'soust.uk.JMK př.č.2'!$N$24</f>
        <v>33608</v>
      </c>
      <c r="E105" s="210">
        <f>'soust.uk.JMK př.č.2'!$O$24+'soust.uk.JMK př.č.2'!$P$24</f>
        <v>18284</v>
      </c>
      <c r="F105" s="210">
        <f>'soust.uk.JMK př.č.2'!$L$24</f>
        <v>1456</v>
      </c>
      <c r="G105" s="210">
        <f t="shared" si="4"/>
        <v>43740</v>
      </c>
      <c r="H105" s="210">
        <f t="shared" si="5"/>
        <v>31091</v>
      </c>
      <c r="I105" s="223"/>
      <c r="J105" s="212"/>
      <c r="K105" s="213"/>
      <c r="L105" s="223"/>
      <c r="M105" s="238"/>
      <c r="N105" s="212"/>
      <c r="O105" s="212"/>
      <c r="P105" s="210">
        <f t="shared" si="3"/>
        <v>11193</v>
      </c>
      <c r="T105" s="220"/>
      <c r="U105" s="248"/>
    </row>
    <row r="106" spans="1:21" x14ac:dyDescent="0.2">
      <c r="A106" s="216">
        <v>106</v>
      </c>
      <c r="B106" s="209">
        <v>15.11</v>
      </c>
      <c r="C106" s="209">
        <v>50.49</v>
      </c>
      <c r="D106" s="210">
        <f>'soust.uk.JMK př.č.2'!$M$24+'soust.uk.JMK př.č.2'!$N$24</f>
        <v>33608</v>
      </c>
      <c r="E106" s="210">
        <f>'soust.uk.JMK př.č.2'!$O$24+'soust.uk.JMK př.č.2'!$P$24</f>
        <v>18284</v>
      </c>
      <c r="F106" s="210">
        <f>'soust.uk.JMK př.č.2'!$L$24</f>
        <v>1456</v>
      </c>
      <c r="G106" s="210">
        <f t="shared" si="4"/>
        <v>43665</v>
      </c>
      <c r="H106" s="210">
        <f t="shared" si="5"/>
        <v>31036</v>
      </c>
      <c r="I106" s="223"/>
      <c r="J106" s="212"/>
      <c r="K106" s="213"/>
      <c r="L106" s="223"/>
      <c r="M106" s="238"/>
      <c r="N106" s="212"/>
      <c r="O106" s="212"/>
      <c r="P106" s="210">
        <f t="shared" si="3"/>
        <v>11173</v>
      </c>
      <c r="T106" s="220"/>
      <c r="U106" s="248"/>
    </row>
    <row r="107" spans="1:21" x14ac:dyDescent="0.2">
      <c r="A107" s="216">
        <v>107</v>
      </c>
      <c r="B107" s="209">
        <v>15.14</v>
      </c>
      <c r="C107" s="209">
        <v>50.5</v>
      </c>
      <c r="D107" s="210">
        <f>'soust.uk.JMK př.č.2'!$M$24+'soust.uk.JMK př.č.2'!$N$24</f>
        <v>33608</v>
      </c>
      <c r="E107" s="210">
        <f>'soust.uk.JMK př.č.2'!$O$24+'soust.uk.JMK př.č.2'!$P$24</f>
        <v>18284</v>
      </c>
      <c r="F107" s="210">
        <f>'soust.uk.JMK př.č.2'!$L$24</f>
        <v>1456</v>
      </c>
      <c r="G107" s="210">
        <f t="shared" si="4"/>
        <v>43592</v>
      </c>
      <c r="H107" s="210">
        <f t="shared" si="5"/>
        <v>30982</v>
      </c>
      <c r="I107" s="223"/>
      <c r="J107" s="212"/>
      <c r="K107" s="213"/>
      <c r="L107" s="223"/>
      <c r="M107" s="238"/>
      <c r="N107" s="212"/>
      <c r="O107" s="212"/>
      <c r="P107" s="210">
        <f t="shared" si="3"/>
        <v>11154</v>
      </c>
      <c r="T107" s="220"/>
      <c r="U107" s="248"/>
    </row>
    <row r="108" spans="1:21" x14ac:dyDescent="0.2">
      <c r="A108" s="216">
        <v>108</v>
      </c>
      <c r="B108" s="209">
        <v>15.16</v>
      </c>
      <c r="C108" s="209">
        <v>50.51</v>
      </c>
      <c r="D108" s="210">
        <f>'soust.uk.JMK př.č.2'!$M$24+'soust.uk.JMK př.č.2'!$N$24</f>
        <v>33608</v>
      </c>
      <c r="E108" s="210">
        <f>'soust.uk.JMK př.č.2'!$O$24+'soust.uk.JMK př.č.2'!$P$24</f>
        <v>18284</v>
      </c>
      <c r="F108" s="210">
        <f>'soust.uk.JMK př.č.2'!$L$24</f>
        <v>1456</v>
      </c>
      <c r="G108" s="210">
        <f t="shared" si="4"/>
        <v>43543</v>
      </c>
      <c r="H108" s="210">
        <f t="shared" si="5"/>
        <v>30946</v>
      </c>
      <c r="I108" s="223"/>
      <c r="J108" s="212"/>
      <c r="K108" s="213"/>
      <c r="L108" s="223"/>
      <c r="M108" s="238"/>
      <c r="N108" s="212"/>
      <c r="O108" s="212"/>
      <c r="P108" s="210">
        <f t="shared" si="3"/>
        <v>11141</v>
      </c>
      <c r="T108" s="220"/>
      <c r="U108" s="248"/>
    </row>
    <row r="109" spans="1:21" x14ac:dyDescent="0.2">
      <c r="A109" s="216">
        <v>109</v>
      </c>
      <c r="B109" s="209">
        <v>15.19</v>
      </c>
      <c r="C109" s="209">
        <v>50.52</v>
      </c>
      <c r="D109" s="210">
        <f>'soust.uk.JMK př.č.2'!$M$24+'soust.uk.JMK př.č.2'!$N$24</f>
        <v>33608</v>
      </c>
      <c r="E109" s="210">
        <f>'soust.uk.JMK př.č.2'!$O$24+'soust.uk.JMK př.č.2'!$P$24</f>
        <v>18284</v>
      </c>
      <c r="F109" s="210">
        <f>'soust.uk.JMK př.č.2'!$L$24</f>
        <v>1456</v>
      </c>
      <c r="G109" s="210">
        <f t="shared" si="4"/>
        <v>43470</v>
      </c>
      <c r="H109" s="210">
        <f t="shared" si="5"/>
        <v>30893</v>
      </c>
      <c r="I109" s="223"/>
      <c r="J109" s="212"/>
      <c r="K109" s="213"/>
      <c r="L109" s="223"/>
      <c r="M109" s="238"/>
      <c r="N109" s="212"/>
      <c r="O109" s="212"/>
      <c r="P109" s="210">
        <f t="shared" si="3"/>
        <v>11121</v>
      </c>
      <c r="T109" s="220"/>
      <c r="U109" s="248"/>
    </row>
    <row r="110" spans="1:21" x14ac:dyDescent="0.2">
      <c r="A110" s="216">
        <v>110</v>
      </c>
      <c r="B110" s="209">
        <v>15.22</v>
      </c>
      <c r="C110" s="209">
        <v>50.52</v>
      </c>
      <c r="D110" s="210">
        <f>'soust.uk.JMK př.č.2'!$M$24+'soust.uk.JMK př.č.2'!$N$24</f>
        <v>33608</v>
      </c>
      <c r="E110" s="210">
        <f>'soust.uk.JMK př.č.2'!$O$24+'soust.uk.JMK př.č.2'!$P$24</f>
        <v>18284</v>
      </c>
      <c r="F110" s="210">
        <f>'soust.uk.JMK př.č.2'!$L$24</f>
        <v>1456</v>
      </c>
      <c r="G110" s="210">
        <f t="shared" si="4"/>
        <v>43400</v>
      </c>
      <c r="H110" s="210">
        <f t="shared" si="5"/>
        <v>30841</v>
      </c>
      <c r="I110" s="223"/>
      <c r="J110" s="212"/>
      <c r="K110" s="213"/>
      <c r="L110" s="223"/>
      <c r="M110" s="238"/>
      <c r="N110" s="212"/>
      <c r="O110" s="212"/>
      <c r="P110" s="210">
        <f t="shared" si="3"/>
        <v>11103</v>
      </c>
      <c r="T110" s="220"/>
      <c r="U110" s="248"/>
    </row>
    <row r="111" spans="1:21" x14ac:dyDescent="0.2">
      <c r="A111" s="216">
        <v>111</v>
      </c>
      <c r="B111" s="209">
        <v>15.25</v>
      </c>
      <c r="C111" s="209">
        <v>50.52</v>
      </c>
      <c r="D111" s="210">
        <f>'soust.uk.JMK př.č.2'!$M$24+'soust.uk.JMK př.č.2'!$N$24</f>
        <v>33608</v>
      </c>
      <c r="E111" s="210">
        <f>'soust.uk.JMK př.č.2'!$O$24+'soust.uk.JMK př.č.2'!$P$24</f>
        <v>18284</v>
      </c>
      <c r="F111" s="210">
        <f>'soust.uk.JMK př.č.2'!$L$24</f>
        <v>1456</v>
      </c>
      <c r="G111" s="210">
        <f t="shared" si="4"/>
        <v>43329</v>
      </c>
      <c r="H111" s="210">
        <f t="shared" si="5"/>
        <v>30789</v>
      </c>
      <c r="I111" s="223"/>
      <c r="J111" s="212"/>
      <c r="K111" s="213"/>
      <c r="L111" s="223"/>
      <c r="M111" s="238"/>
      <c r="N111" s="212"/>
      <c r="O111" s="212"/>
      <c r="P111" s="210">
        <f t="shared" si="3"/>
        <v>11084</v>
      </c>
      <c r="T111" s="220"/>
      <c r="U111" s="248"/>
    </row>
    <row r="112" spans="1:21" x14ac:dyDescent="0.2">
      <c r="A112" s="216">
        <v>112</v>
      </c>
      <c r="B112" s="209">
        <v>15.28</v>
      </c>
      <c r="C112" s="209">
        <v>50.52</v>
      </c>
      <c r="D112" s="210">
        <f>'soust.uk.JMK př.č.2'!$M$24+'soust.uk.JMK př.č.2'!$N$24</f>
        <v>33608</v>
      </c>
      <c r="E112" s="210">
        <f>'soust.uk.JMK př.č.2'!$O$24+'soust.uk.JMK př.č.2'!$P$24</f>
        <v>18284</v>
      </c>
      <c r="F112" s="210">
        <f>'soust.uk.JMK př.č.2'!$L$24</f>
        <v>1456</v>
      </c>
      <c r="G112" s="210">
        <f t="shared" si="4"/>
        <v>43258</v>
      </c>
      <c r="H112" s="210">
        <f t="shared" si="5"/>
        <v>30737</v>
      </c>
      <c r="I112" s="223"/>
      <c r="J112" s="212"/>
      <c r="K112" s="213"/>
      <c r="L112" s="223"/>
      <c r="M112" s="238"/>
      <c r="N112" s="212"/>
      <c r="O112" s="212"/>
      <c r="P112" s="210">
        <f t="shared" si="3"/>
        <v>11065</v>
      </c>
      <c r="T112" s="220"/>
      <c r="U112" s="248"/>
    </row>
    <row r="113" spans="1:21" x14ac:dyDescent="0.2">
      <c r="A113" s="216">
        <v>113</v>
      </c>
      <c r="B113" s="209">
        <v>15.3</v>
      </c>
      <c r="C113" s="209">
        <v>50.52</v>
      </c>
      <c r="D113" s="210">
        <f>'soust.uk.JMK př.č.2'!$M$24+'soust.uk.JMK př.č.2'!$N$24</f>
        <v>33608</v>
      </c>
      <c r="E113" s="210">
        <f>'soust.uk.JMK př.č.2'!$O$24+'soust.uk.JMK př.č.2'!$P$24</f>
        <v>18284</v>
      </c>
      <c r="F113" s="210">
        <f>'soust.uk.JMK př.č.2'!$L$24</f>
        <v>1456</v>
      </c>
      <c r="G113" s="210">
        <f t="shared" si="4"/>
        <v>43211</v>
      </c>
      <c r="H113" s="210">
        <f t="shared" si="5"/>
        <v>30702</v>
      </c>
      <c r="I113" s="223"/>
      <c r="J113" s="212"/>
      <c r="K113" s="213"/>
      <c r="L113" s="223"/>
      <c r="M113" s="238"/>
      <c r="N113" s="212"/>
      <c r="O113" s="212"/>
      <c r="P113" s="210">
        <f t="shared" si="3"/>
        <v>11053</v>
      </c>
      <c r="T113" s="220"/>
      <c r="U113" s="248"/>
    </row>
    <row r="114" spans="1:21" x14ac:dyDescent="0.2">
      <c r="A114" s="216">
        <v>114</v>
      </c>
      <c r="B114" s="209">
        <v>15.33</v>
      </c>
      <c r="C114" s="209">
        <v>50.52</v>
      </c>
      <c r="D114" s="210">
        <f>'soust.uk.JMK př.č.2'!$M$24+'soust.uk.JMK př.č.2'!$N$24</f>
        <v>33608</v>
      </c>
      <c r="E114" s="210">
        <f>'soust.uk.JMK př.č.2'!$O$24+'soust.uk.JMK př.č.2'!$P$24</f>
        <v>18284</v>
      </c>
      <c r="F114" s="210">
        <f>'soust.uk.JMK př.č.2'!$L$24</f>
        <v>1456</v>
      </c>
      <c r="G114" s="210">
        <f t="shared" si="4"/>
        <v>43141</v>
      </c>
      <c r="H114" s="210">
        <f t="shared" si="5"/>
        <v>30651</v>
      </c>
      <c r="I114" s="223"/>
      <c r="J114" s="212"/>
      <c r="K114" s="213"/>
      <c r="L114" s="223"/>
      <c r="M114" s="238"/>
      <c r="N114" s="212"/>
      <c r="O114" s="212"/>
      <c r="P114" s="210">
        <f t="shared" si="3"/>
        <v>11034</v>
      </c>
      <c r="T114" s="220"/>
      <c r="U114" s="248"/>
    </row>
    <row r="115" spans="1:21" x14ac:dyDescent="0.2">
      <c r="A115" s="216">
        <v>115</v>
      </c>
      <c r="B115" s="209">
        <v>15.36</v>
      </c>
      <c r="C115" s="209">
        <v>50.52</v>
      </c>
      <c r="D115" s="210">
        <f>'soust.uk.JMK př.č.2'!$M$24+'soust.uk.JMK př.č.2'!$N$24</f>
        <v>33608</v>
      </c>
      <c r="E115" s="210">
        <f>'soust.uk.JMK př.č.2'!$O$24+'soust.uk.JMK př.č.2'!$P$24</f>
        <v>18284</v>
      </c>
      <c r="F115" s="210">
        <f>'soust.uk.JMK př.č.2'!$L$24</f>
        <v>1456</v>
      </c>
      <c r="G115" s="210">
        <f t="shared" si="4"/>
        <v>43071</v>
      </c>
      <c r="H115" s="210">
        <f t="shared" si="5"/>
        <v>30599</v>
      </c>
      <c r="I115" s="223"/>
      <c r="J115" s="212"/>
      <c r="K115" s="213"/>
      <c r="L115" s="223"/>
      <c r="M115" s="238"/>
      <c r="N115" s="212"/>
      <c r="O115" s="212"/>
      <c r="P115" s="210">
        <f t="shared" si="3"/>
        <v>11016</v>
      </c>
      <c r="T115" s="220"/>
      <c r="U115" s="248"/>
    </row>
    <row r="116" spans="1:21" x14ac:dyDescent="0.2">
      <c r="A116" s="216">
        <v>116</v>
      </c>
      <c r="B116" s="209">
        <v>15.38</v>
      </c>
      <c r="C116" s="209">
        <v>50.52</v>
      </c>
      <c r="D116" s="210">
        <f>'soust.uk.JMK př.č.2'!$M$24+'soust.uk.JMK př.č.2'!$N$24</f>
        <v>33608</v>
      </c>
      <c r="E116" s="210">
        <f>'soust.uk.JMK př.č.2'!$O$24+'soust.uk.JMK př.č.2'!$P$24</f>
        <v>18284</v>
      </c>
      <c r="F116" s="210">
        <f>'soust.uk.JMK př.č.2'!$L$24</f>
        <v>1456</v>
      </c>
      <c r="G116" s="210">
        <f t="shared" si="4"/>
        <v>43024</v>
      </c>
      <c r="H116" s="210">
        <f t="shared" si="5"/>
        <v>30565</v>
      </c>
      <c r="I116" s="223"/>
      <c r="J116" s="212"/>
      <c r="K116" s="213"/>
      <c r="L116" s="223"/>
      <c r="M116" s="238"/>
      <c r="N116" s="212"/>
      <c r="O116" s="212"/>
      <c r="P116" s="210">
        <f t="shared" si="3"/>
        <v>11003</v>
      </c>
      <c r="T116" s="220"/>
      <c r="U116" s="248"/>
    </row>
    <row r="117" spans="1:21" x14ac:dyDescent="0.2">
      <c r="A117" s="216">
        <v>117</v>
      </c>
      <c r="B117" s="209">
        <v>15.41</v>
      </c>
      <c r="C117" s="209">
        <v>50.52</v>
      </c>
      <c r="D117" s="210">
        <f>'soust.uk.JMK př.č.2'!$M$24+'soust.uk.JMK př.č.2'!$N$24</f>
        <v>33608</v>
      </c>
      <c r="E117" s="210">
        <f>'soust.uk.JMK př.č.2'!$O$24+'soust.uk.JMK př.č.2'!$P$24</f>
        <v>18284</v>
      </c>
      <c r="F117" s="210">
        <f>'soust.uk.JMK př.č.2'!$L$24</f>
        <v>1456</v>
      </c>
      <c r="G117" s="210">
        <f t="shared" si="4"/>
        <v>42955</v>
      </c>
      <c r="H117" s="210">
        <f t="shared" si="5"/>
        <v>30514</v>
      </c>
      <c r="I117" s="223"/>
      <c r="J117" s="212"/>
      <c r="K117" s="213"/>
      <c r="L117" s="223"/>
      <c r="M117" s="238"/>
      <c r="N117" s="212"/>
      <c r="O117" s="212"/>
      <c r="P117" s="210">
        <f t="shared" si="3"/>
        <v>10985</v>
      </c>
      <c r="T117" s="220"/>
      <c r="U117" s="248"/>
    </row>
    <row r="118" spans="1:21" x14ac:dyDescent="0.2">
      <c r="A118" s="216">
        <v>118</v>
      </c>
      <c r="B118" s="209">
        <v>15.43</v>
      </c>
      <c r="C118" s="209">
        <v>50.52</v>
      </c>
      <c r="D118" s="210">
        <f>'soust.uk.JMK př.č.2'!$M$24+'soust.uk.JMK př.č.2'!$N$24</f>
        <v>33608</v>
      </c>
      <c r="E118" s="210">
        <f>'soust.uk.JMK př.č.2'!$O$24+'soust.uk.JMK př.č.2'!$P$24</f>
        <v>18284</v>
      </c>
      <c r="F118" s="210">
        <f>'soust.uk.JMK př.č.2'!$L$24</f>
        <v>1456</v>
      </c>
      <c r="G118" s="210">
        <f t="shared" si="4"/>
        <v>42909</v>
      </c>
      <c r="H118" s="210">
        <f t="shared" si="5"/>
        <v>30480</v>
      </c>
      <c r="I118" s="223"/>
      <c r="J118" s="212"/>
      <c r="K118" s="213"/>
      <c r="L118" s="223"/>
      <c r="M118" s="238"/>
      <c r="N118" s="212"/>
      <c r="O118" s="212"/>
      <c r="P118" s="210">
        <f t="shared" si="3"/>
        <v>10973</v>
      </c>
      <c r="T118" s="220"/>
      <c r="U118" s="248"/>
    </row>
    <row r="119" spans="1:21" x14ac:dyDescent="0.2">
      <c r="A119" s="216">
        <v>119</v>
      </c>
      <c r="B119" s="209">
        <v>15.46</v>
      </c>
      <c r="C119" s="209">
        <v>50.52</v>
      </c>
      <c r="D119" s="210">
        <f>'soust.uk.JMK př.č.2'!$M$24+'soust.uk.JMK př.č.2'!$N$24</f>
        <v>33608</v>
      </c>
      <c r="E119" s="210">
        <f>'soust.uk.JMK př.č.2'!$O$24+'soust.uk.JMK př.č.2'!$P$24</f>
        <v>18284</v>
      </c>
      <c r="F119" s="210">
        <f>'soust.uk.JMK př.č.2'!$L$24</f>
        <v>1456</v>
      </c>
      <c r="G119" s="210">
        <f t="shared" si="4"/>
        <v>42839</v>
      </c>
      <c r="H119" s="210">
        <f t="shared" si="5"/>
        <v>30429</v>
      </c>
      <c r="I119" s="223"/>
      <c r="J119" s="212"/>
      <c r="K119" s="213"/>
      <c r="L119" s="223"/>
      <c r="M119" s="238"/>
      <c r="N119" s="212"/>
      <c r="O119" s="212"/>
      <c r="P119" s="210">
        <f t="shared" si="3"/>
        <v>10954</v>
      </c>
      <c r="T119" s="220"/>
      <c r="U119" s="248"/>
    </row>
    <row r="120" spans="1:21" x14ac:dyDescent="0.2">
      <c r="A120" s="216">
        <v>120</v>
      </c>
      <c r="B120" s="209">
        <v>15.48</v>
      </c>
      <c r="C120" s="209">
        <v>50.52</v>
      </c>
      <c r="D120" s="210">
        <f>'soust.uk.JMK př.č.2'!$M$24+'soust.uk.JMK př.č.2'!$N$24</f>
        <v>33608</v>
      </c>
      <c r="E120" s="210">
        <f>'soust.uk.JMK př.č.2'!$O$24+'soust.uk.JMK př.č.2'!$P$24</f>
        <v>18284</v>
      </c>
      <c r="F120" s="210">
        <f>'soust.uk.JMK př.č.2'!$L$24</f>
        <v>1456</v>
      </c>
      <c r="G120" s="210">
        <f t="shared" si="4"/>
        <v>42795</v>
      </c>
      <c r="H120" s="210">
        <f t="shared" si="5"/>
        <v>30396</v>
      </c>
      <c r="I120" s="223"/>
      <c r="J120" s="212"/>
      <c r="K120" s="213"/>
      <c r="L120" s="223"/>
      <c r="M120" s="238"/>
      <c r="N120" s="212"/>
      <c r="O120" s="212"/>
      <c r="P120" s="210">
        <f t="shared" si="3"/>
        <v>10943</v>
      </c>
      <c r="T120" s="220"/>
      <c r="U120" s="248"/>
    </row>
    <row r="121" spans="1:21" x14ac:dyDescent="0.2">
      <c r="A121" s="216">
        <v>121</v>
      </c>
      <c r="B121" s="209">
        <v>15.51</v>
      </c>
      <c r="C121" s="209">
        <v>50.52</v>
      </c>
      <c r="D121" s="210">
        <f>'soust.uk.JMK př.č.2'!$M$24+'soust.uk.JMK př.č.2'!$N$24</f>
        <v>33608</v>
      </c>
      <c r="E121" s="210">
        <f>'soust.uk.JMK př.č.2'!$O$24+'soust.uk.JMK př.č.2'!$P$24</f>
        <v>18284</v>
      </c>
      <c r="F121" s="210">
        <f>'soust.uk.JMK př.č.2'!$L$24</f>
        <v>1456</v>
      </c>
      <c r="G121" s="210">
        <f t="shared" si="4"/>
        <v>42725</v>
      </c>
      <c r="H121" s="210">
        <f t="shared" si="5"/>
        <v>30345</v>
      </c>
      <c r="I121" s="223"/>
      <c r="J121" s="212"/>
      <c r="K121" s="213"/>
      <c r="L121" s="223"/>
      <c r="M121" s="238"/>
      <c r="N121" s="212"/>
      <c r="O121" s="212"/>
      <c r="P121" s="210">
        <f t="shared" si="3"/>
        <v>10924</v>
      </c>
      <c r="T121" s="220"/>
      <c r="U121" s="248"/>
    </row>
    <row r="122" spans="1:21" x14ac:dyDescent="0.2">
      <c r="A122" s="216">
        <v>122</v>
      </c>
      <c r="B122" s="209">
        <v>15.53</v>
      </c>
      <c r="C122" s="209">
        <v>50.52</v>
      </c>
      <c r="D122" s="210">
        <f>'soust.uk.JMK př.č.2'!$M$24+'soust.uk.JMK př.č.2'!$N$24</f>
        <v>33608</v>
      </c>
      <c r="E122" s="210">
        <f>'soust.uk.JMK př.č.2'!$O$24+'soust.uk.JMK př.č.2'!$P$24</f>
        <v>18284</v>
      </c>
      <c r="F122" s="210">
        <f>'soust.uk.JMK př.č.2'!$L$24</f>
        <v>1456</v>
      </c>
      <c r="G122" s="210">
        <f t="shared" si="4"/>
        <v>42680</v>
      </c>
      <c r="H122" s="210">
        <f t="shared" si="5"/>
        <v>30312</v>
      </c>
      <c r="I122" s="223"/>
      <c r="J122" s="212"/>
      <c r="K122" s="213"/>
      <c r="L122" s="223"/>
      <c r="M122" s="238"/>
      <c r="N122" s="212"/>
      <c r="O122" s="212"/>
      <c r="P122" s="210">
        <f t="shared" si="3"/>
        <v>10912</v>
      </c>
      <c r="T122" s="220"/>
      <c r="U122" s="248"/>
    </row>
    <row r="123" spans="1:21" x14ac:dyDescent="0.2">
      <c r="A123" s="216">
        <v>123</v>
      </c>
      <c r="B123" s="209">
        <v>15.56</v>
      </c>
      <c r="C123" s="209">
        <v>50.52</v>
      </c>
      <c r="D123" s="210">
        <f>'soust.uk.JMK př.č.2'!$M$24+'soust.uk.JMK př.č.2'!$N$24</f>
        <v>33608</v>
      </c>
      <c r="E123" s="210">
        <f>'soust.uk.JMK př.č.2'!$O$24+'soust.uk.JMK př.č.2'!$P$24</f>
        <v>18284</v>
      </c>
      <c r="F123" s="210">
        <f>'soust.uk.JMK př.č.2'!$L$24</f>
        <v>1456</v>
      </c>
      <c r="G123" s="210">
        <f t="shared" si="4"/>
        <v>42612</v>
      </c>
      <c r="H123" s="210">
        <f t="shared" si="5"/>
        <v>30262</v>
      </c>
      <c r="I123" s="223"/>
      <c r="J123" s="212"/>
      <c r="K123" s="213"/>
      <c r="L123" s="223"/>
      <c r="M123" s="238"/>
      <c r="N123" s="212"/>
      <c r="O123" s="212"/>
      <c r="P123" s="210">
        <f t="shared" si="3"/>
        <v>10894</v>
      </c>
      <c r="T123" s="220"/>
      <c r="U123" s="248"/>
    </row>
    <row r="124" spans="1:21" x14ac:dyDescent="0.2">
      <c r="A124" s="216">
        <v>124</v>
      </c>
      <c r="B124" s="209">
        <v>15.58</v>
      </c>
      <c r="C124" s="209">
        <v>50.52</v>
      </c>
      <c r="D124" s="210">
        <f>'soust.uk.JMK př.č.2'!$M$24+'soust.uk.JMK př.č.2'!$N$24</f>
        <v>33608</v>
      </c>
      <c r="E124" s="210">
        <f>'soust.uk.JMK př.č.2'!$O$24+'soust.uk.JMK př.č.2'!$P$24</f>
        <v>18284</v>
      </c>
      <c r="F124" s="210">
        <f>'soust.uk.JMK př.č.2'!$L$24</f>
        <v>1456</v>
      </c>
      <c r="G124" s="210">
        <f t="shared" si="4"/>
        <v>42566</v>
      </c>
      <c r="H124" s="210">
        <f t="shared" si="5"/>
        <v>30228</v>
      </c>
      <c r="I124" s="223"/>
      <c r="J124" s="212"/>
      <c r="K124" s="213"/>
      <c r="L124" s="223"/>
      <c r="M124" s="238"/>
      <c r="N124" s="212"/>
      <c r="O124" s="212"/>
      <c r="P124" s="210">
        <f t="shared" si="3"/>
        <v>10882</v>
      </c>
      <c r="T124" s="220"/>
      <c r="U124" s="248"/>
    </row>
    <row r="125" spans="1:21" x14ac:dyDescent="0.2">
      <c r="A125" s="216">
        <v>125</v>
      </c>
      <c r="B125" s="209">
        <v>15.6</v>
      </c>
      <c r="C125" s="209">
        <v>50.52</v>
      </c>
      <c r="D125" s="210">
        <f>'soust.uk.JMK př.č.2'!$M$24+'soust.uk.JMK př.č.2'!$N$24</f>
        <v>33608</v>
      </c>
      <c r="E125" s="210">
        <f>'soust.uk.JMK př.č.2'!$O$24+'soust.uk.JMK př.č.2'!$P$24</f>
        <v>18284</v>
      </c>
      <c r="F125" s="210">
        <f>'soust.uk.JMK př.č.2'!$L$24</f>
        <v>1456</v>
      </c>
      <c r="G125" s="210">
        <f t="shared" si="4"/>
        <v>42521</v>
      </c>
      <c r="H125" s="210">
        <f t="shared" si="5"/>
        <v>30195</v>
      </c>
      <c r="I125" s="223"/>
      <c r="J125" s="212"/>
      <c r="K125" s="213"/>
      <c r="L125" s="223"/>
      <c r="M125" s="238"/>
      <c r="N125" s="212"/>
      <c r="O125" s="212"/>
      <c r="P125" s="210">
        <f t="shared" si="3"/>
        <v>10870</v>
      </c>
      <c r="T125" s="220"/>
      <c r="U125" s="248"/>
    </row>
    <row r="126" spans="1:21" x14ac:dyDescent="0.2">
      <c r="A126" s="216">
        <v>126</v>
      </c>
      <c r="B126" s="209">
        <v>15.63</v>
      </c>
      <c r="C126" s="209">
        <v>50.52</v>
      </c>
      <c r="D126" s="210">
        <f>'soust.uk.JMK př.č.2'!$M$24+'soust.uk.JMK př.č.2'!$N$24</f>
        <v>33608</v>
      </c>
      <c r="E126" s="210">
        <f>'soust.uk.JMK př.č.2'!$O$24+'soust.uk.JMK př.č.2'!$P$24</f>
        <v>18284</v>
      </c>
      <c r="F126" s="210">
        <f>'soust.uk.JMK př.č.2'!$L$24</f>
        <v>1456</v>
      </c>
      <c r="G126" s="210">
        <f t="shared" si="4"/>
        <v>42455</v>
      </c>
      <c r="H126" s="210">
        <f t="shared" si="5"/>
        <v>30146</v>
      </c>
      <c r="I126" s="223"/>
      <c r="J126" s="212"/>
      <c r="K126" s="213"/>
      <c r="L126" s="223"/>
      <c r="M126" s="238"/>
      <c r="N126" s="212"/>
      <c r="O126" s="212"/>
      <c r="P126" s="210">
        <f t="shared" si="3"/>
        <v>10853</v>
      </c>
      <c r="T126" s="220"/>
      <c r="U126" s="248"/>
    </row>
    <row r="127" spans="1:21" x14ac:dyDescent="0.2">
      <c r="A127" s="216">
        <v>127</v>
      </c>
      <c r="B127" s="209">
        <v>15.65</v>
      </c>
      <c r="C127" s="209">
        <v>50.52</v>
      </c>
      <c r="D127" s="210">
        <f>'soust.uk.JMK př.č.2'!$M$24+'soust.uk.JMK př.č.2'!$N$24</f>
        <v>33608</v>
      </c>
      <c r="E127" s="210">
        <f>'soust.uk.JMK př.č.2'!$O$24+'soust.uk.JMK př.č.2'!$P$24</f>
        <v>18284</v>
      </c>
      <c r="F127" s="210">
        <f>'soust.uk.JMK př.č.2'!$L$24</f>
        <v>1456</v>
      </c>
      <c r="G127" s="210">
        <f t="shared" si="4"/>
        <v>42410</v>
      </c>
      <c r="H127" s="210">
        <f t="shared" si="5"/>
        <v>30113</v>
      </c>
      <c r="I127" s="223"/>
      <c r="J127" s="212"/>
      <c r="K127" s="213"/>
      <c r="L127" s="223"/>
      <c r="M127" s="238"/>
      <c r="N127" s="212"/>
      <c r="O127" s="212"/>
      <c r="P127" s="210">
        <f t="shared" si="3"/>
        <v>10841</v>
      </c>
      <c r="T127" s="220"/>
      <c r="U127" s="248"/>
    </row>
    <row r="128" spans="1:21" x14ac:dyDescent="0.2">
      <c r="A128" s="216">
        <v>128</v>
      </c>
      <c r="B128" s="209">
        <v>15.67</v>
      </c>
      <c r="C128" s="209">
        <v>50.52</v>
      </c>
      <c r="D128" s="210">
        <f>'soust.uk.JMK př.č.2'!$M$24+'soust.uk.JMK př.č.2'!$N$24</f>
        <v>33608</v>
      </c>
      <c r="E128" s="210">
        <f>'soust.uk.JMK př.č.2'!$O$24+'soust.uk.JMK př.č.2'!$P$24</f>
        <v>18284</v>
      </c>
      <c r="F128" s="210">
        <f>'soust.uk.JMK př.č.2'!$L$24</f>
        <v>1456</v>
      </c>
      <c r="G128" s="210">
        <f t="shared" si="4"/>
        <v>42365</v>
      </c>
      <c r="H128" s="210">
        <f t="shared" si="5"/>
        <v>30080</v>
      </c>
      <c r="I128" s="223"/>
      <c r="J128" s="212"/>
      <c r="K128" s="213"/>
      <c r="L128" s="223"/>
      <c r="M128" s="238"/>
      <c r="N128" s="212"/>
      <c r="O128" s="212"/>
      <c r="P128" s="210">
        <f t="shared" si="3"/>
        <v>10829</v>
      </c>
      <c r="T128" s="220"/>
      <c r="U128" s="248"/>
    </row>
    <row r="129" spans="1:21" x14ac:dyDescent="0.2">
      <c r="A129" s="216">
        <v>129</v>
      </c>
      <c r="B129" s="209">
        <v>15.69</v>
      </c>
      <c r="C129" s="209">
        <v>50.52</v>
      </c>
      <c r="D129" s="210">
        <f>'soust.uk.JMK př.č.2'!$M$24+'soust.uk.JMK př.č.2'!$N$24</f>
        <v>33608</v>
      </c>
      <c r="E129" s="210">
        <f>'soust.uk.JMK př.č.2'!$O$24+'soust.uk.JMK př.č.2'!$P$24</f>
        <v>18284</v>
      </c>
      <c r="F129" s="210">
        <f>'soust.uk.JMK př.č.2'!$L$24</f>
        <v>1456</v>
      </c>
      <c r="G129" s="210">
        <f t="shared" si="4"/>
        <v>42320</v>
      </c>
      <c r="H129" s="210">
        <f t="shared" si="5"/>
        <v>30047</v>
      </c>
      <c r="I129" s="223"/>
      <c r="J129" s="212"/>
      <c r="K129" s="213"/>
      <c r="L129" s="223"/>
      <c r="M129" s="238"/>
      <c r="N129" s="212"/>
      <c r="O129" s="212"/>
      <c r="P129" s="210">
        <f t="shared" si="3"/>
        <v>10817</v>
      </c>
      <c r="T129" s="220"/>
      <c r="U129" s="248"/>
    </row>
    <row r="130" spans="1:21" x14ac:dyDescent="0.2">
      <c r="A130" s="216">
        <v>130</v>
      </c>
      <c r="B130" s="209">
        <v>15.71</v>
      </c>
      <c r="C130" s="209">
        <v>50.52</v>
      </c>
      <c r="D130" s="210">
        <f>'soust.uk.JMK př.č.2'!$M$24+'soust.uk.JMK př.č.2'!$N$24</f>
        <v>33608</v>
      </c>
      <c r="E130" s="210">
        <f>'soust.uk.JMK př.č.2'!$O$24+'soust.uk.JMK př.č.2'!$P$24</f>
        <v>18284</v>
      </c>
      <c r="F130" s="210">
        <f>'soust.uk.JMK př.č.2'!$L$24</f>
        <v>1456</v>
      </c>
      <c r="G130" s="210">
        <f t="shared" si="4"/>
        <v>42275</v>
      </c>
      <c r="H130" s="210">
        <f t="shared" si="5"/>
        <v>30014</v>
      </c>
      <c r="I130" s="223"/>
      <c r="J130" s="212"/>
      <c r="K130" s="213"/>
      <c r="L130" s="223"/>
      <c r="M130" s="238"/>
      <c r="N130" s="212"/>
      <c r="O130" s="212"/>
      <c r="P130" s="210">
        <f t="shared" si="3"/>
        <v>10805</v>
      </c>
      <c r="T130" s="220"/>
      <c r="U130" s="248"/>
    </row>
    <row r="131" spans="1:21" x14ac:dyDescent="0.2">
      <c r="A131" s="216">
        <v>131</v>
      </c>
      <c r="B131" s="209">
        <v>15.73</v>
      </c>
      <c r="C131" s="209">
        <v>50.52</v>
      </c>
      <c r="D131" s="210">
        <f>'soust.uk.JMK př.č.2'!$M$24+'soust.uk.JMK př.č.2'!$N$24</f>
        <v>33608</v>
      </c>
      <c r="E131" s="210">
        <f>'soust.uk.JMK př.č.2'!$O$24+'soust.uk.JMK př.č.2'!$P$24</f>
        <v>18284</v>
      </c>
      <c r="F131" s="210">
        <f>'soust.uk.JMK př.č.2'!$L$24</f>
        <v>1456</v>
      </c>
      <c r="G131" s="210">
        <f t="shared" si="4"/>
        <v>42232</v>
      </c>
      <c r="H131" s="210">
        <f t="shared" si="5"/>
        <v>29982</v>
      </c>
      <c r="I131" s="223"/>
      <c r="J131" s="212"/>
      <c r="K131" s="213"/>
      <c r="L131" s="223"/>
      <c r="M131" s="238"/>
      <c r="N131" s="212"/>
      <c r="O131" s="212"/>
      <c r="P131" s="210">
        <f t="shared" si="3"/>
        <v>10794</v>
      </c>
      <c r="T131" s="220"/>
      <c r="U131" s="248"/>
    </row>
    <row r="132" spans="1:21" x14ac:dyDescent="0.2">
      <c r="A132" s="216">
        <v>132</v>
      </c>
      <c r="B132" s="209">
        <v>15.76</v>
      </c>
      <c r="C132" s="209">
        <v>50.52</v>
      </c>
      <c r="D132" s="210">
        <f>'soust.uk.JMK př.č.2'!$M$24+'soust.uk.JMK př.č.2'!$N$24</f>
        <v>33608</v>
      </c>
      <c r="E132" s="210">
        <f>'soust.uk.JMK př.č.2'!$O$24+'soust.uk.JMK př.č.2'!$P$24</f>
        <v>18284</v>
      </c>
      <c r="F132" s="210">
        <f>'soust.uk.JMK př.č.2'!$L$24</f>
        <v>1456</v>
      </c>
      <c r="G132" s="210">
        <f t="shared" si="4"/>
        <v>42165</v>
      </c>
      <c r="H132" s="210">
        <f t="shared" si="5"/>
        <v>29933</v>
      </c>
      <c r="I132" s="223"/>
      <c r="J132" s="212"/>
      <c r="K132" s="213"/>
      <c r="L132" s="223"/>
      <c r="M132" s="238"/>
      <c r="N132" s="212"/>
      <c r="O132" s="212"/>
      <c r="P132" s="210">
        <f t="shared" si="3"/>
        <v>10776</v>
      </c>
      <c r="T132" s="220"/>
      <c r="U132" s="248"/>
    </row>
    <row r="133" spans="1:21" x14ac:dyDescent="0.2">
      <c r="A133" s="216">
        <v>133</v>
      </c>
      <c r="B133" s="209">
        <v>15.78</v>
      </c>
      <c r="C133" s="209">
        <v>50.52</v>
      </c>
      <c r="D133" s="210">
        <f>'soust.uk.JMK př.č.2'!$M$24+'soust.uk.JMK př.č.2'!$N$24</f>
        <v>33608</v>
      </c>
      <c r="E133" s="210">
        <f>'soust.uk.JMK př.č.2'!$O$24+'soust.uk.JMK př.č.2'!$P$24</f>
        <v>18284</v>
      </c>
      <c r="F133" s="210">
        <f>'soust.uk.JMK př.č.2'!$L$24</f>
        <v>1456</v>
      </c>
      <c r="G133" s="210">
        <f t="shared" si="4"/>
        <v>42120</v>
      </c>
      <c r="H133" s="210">
        <f t="shared" si="5"/>
        <v>29900</v>
      </c>
      <c r="I133" s="223"/>
      <c r="J133" s="212"/>
      <c r="K133" s="213"/>
      <c r="L133" s="223"/>
      <c r="M133" s="238"/>
      <c r="N133" s="212"/>
      <c r="O133" s="212"/>
      <c r="P133" s="210">
        <f t="shared" si="3"/>
        <v>10764</v>
      </c>
      <c r="T133" s="220"/>
      <c r="U133" s="248"/>
    </row>
    <row r="134" spans="1:21" x14ac:dyDescent="0.2">
      <c r="A134" s="216">
        <v>134</v>
      </c>
      <c r="B134" s="209">
        <v>15.8</v>
      </c>
      <c r="C134" s="209">
        <v>50.52</v>
      </c>
      <c r="D134" s="210">
        <f>'soust.uk.JMK př.č.2'!$M$24+'soust.uk.JMK př.č.2'!$N$24</f>
        <v>33608</v>
      </c>
      <c r="E134" s="210">
        <f>'soust.uk.JMK př.č.2'!$O$24+'soust.uk.JMK př.č.2'!$P$24</f>
        <v>18284</v>
      </c>
      <c r="F134" s="210">
        <f>'soust.uk.JMK př.č.2'!$L$24</f>
        <v>1456</v>
      </c>
      <c r="G134" s="210">
        <f t="shared" si="4"/>
        <v>42076</v>
      </c>
      <c r="H134" s="210">
        <f t="shared" si="5"/>
        <v>29868</v>
      </c>
      <c r="I134" s="223"/>
      <c r="J134" s="212"/>
      <c r="K134" s="213"/>
      <c r="L134" s="223"/>
      <c r="M134" s="238"/>
      <c r="N134" s="212"/>
      <c r="O134" s="212"/>
      <c r="P134" s="210">
        <f t="shared" si="3"/>
        <v>10752</v>
      </c>
      <c r="T134" s="220"/>
      <c r="U134" s="248"/>
    </row>
    <row r="135" spans="1:21" x14ac:dyDescent="0.2">
      <c r="A135" s="216">
        <v>135</v>
      </c>
      <c r="B135" s="209">
        <v>15.82</v>
      </c>
      <c r="C135" s="209">
        <v>50.52</v>
      </c>
      <c r="D135" s="210">
        <f>'soust.uk.JMK př.č.2'!$M$24+'soust.uk.JMK př.č.2'!$N$24</f>
        <v>33608</v>
      </c>
      <c r="E135" s="210">
        <f>'soust.uk.JMK př.č.2'!$O$24+'soust.uk.JMK př.č.2'!$P$24</f>
        <v>18284</v>
      </c>
      <c r="F135" s="210">
        <f>'soust.uk.JMK př.č.2'!$L$24</f>
        <v>1456</v>
      </c>
      <c r="G135" s="210">
        <f t="shared" si="4"/>
        <v>42033</v>
      </c>
      <c r="H135" s="210">
        <f t="shared" si="5"/>
        <v>29836</v>
      </c>
      <c r="I135" s="223"/>
      <c r="J135" s="212"/>
      <c r="K135" s="213"/>
      <c r="L135" s="223"/>
      <c r="M135" s="238"/>
      <c r="N135" s="212"/>
      <c r="O135" s="212"/>
      <c r="P135" s="210">
        <f t="shared" si="3"/>
        <v>10741</v>
      </c>
      <c r="T135" s="220"/>
      <c r="U135" s="248"/>
    </row>
    <row r="136" spans="1:21" x14ac:dyDescent="0.2">
      <c r="A136" s="216">
        <v>136</v>
      </c>
      <c r="B136" s="209">
        <v>15.84</v>
      </c>
      <c r="C136" s="209">
        <v>50.52</v>
      </c>
      <c r="D136" s="210">
        <f>'soust.uk.JMK př.č.2'!$M$24+'soust.uk.JMK př.č.2'!$N$24</f>
        <v>33608</v>
      </c>
      <c r="E136" s="210">
        <f>'soust.uk.JMK př.č.2'!$O$24+'soust.uk.JMK př.č.2'!$P$24</f>
        <v>18284</v>
      </c>
      <c r="F136" s="210">
        <f>'soust.uk.JMK př.č.2'!$L$24</f>
        <v>1456</v>
      </c>
      <c r="G136" s="210">
        <f t="shared" si="4"/>
        <v>41989</v>
      </c>
      <c r="H136" s="210">
        <f t="shared" si="5"/>
        <v>29804</v>
      </c>
      <c r="I136" s="223"/>
      <c r="J136" s="212"/>
      <c r="K136" s="213"/>
      <c r="L136" s="223"/>
      <c r="M136" s="238"/>
      <c r="N136" s="212"/>
      <c r="O136" s="212"/>
      <c r="P136" s="210">
        <f t="shared" ref="P136:P151" si="6">ROUND((H136*36%),0)</f>
        <v>10729</v>
      </c>
      <c r="T136" s="220"/>
      <c r="U136" s="248"/>
    </row>
    <row r="137" spans="1:21" x14ac:dyDescent="0.2">
      <c r="A137" s="216">
        <v>137</v>
      </c>
      <c r="B137" s="209">
        <v>15.86</v>
      </c>
      <c r="C137" s="209">
        <v>50.52</v>
      </c>
      <c r="D137" s="210">
        <f>'soust.uk.JMK př.č.2'!$M$24+'soust.uk.JMK př.č.2'!$N$24</f>
        <v>33608</v>
      </c>
      <c r="E137" s="210">
        <f>'soust.uk.JMK př.č.2'!$O$24+'soust.uk.JMK př.č.2'!$P$24</f>
        <v>18284</v>
      </c>
      <c r="F137" s="210">
        <f>'soust.uk.JMK př.č.2'!$L$24</f>
        <v>1456</v>
      </c>
      <c r="G137" s="210">
        <f t="shared" ref="G137:G151" si="7">SUM(H137,P137,F137)</f>
        <v>41945</v>
      </c>
      <c r="H137" s="210">
        <f t="shared" ref="H137:H151" si="8">ROUND(1/B137*D137*12+1/C137*E137*12,0)</f>
        <v>29771</v>
      </c>
      <c r="I137" s="223"/>
      <c r="J137" s="212"/>
      <c r="K137" s="213"/>
      <c r="L137" s="223"/>
      <c r="M137" s="238"/>
      <c r="N137" s="212"/>
      <c r="O137" s="212"/>
      <c r="P137" s="210">
        <f t="shared" si="6"/>
        <v>10718</v>
      </c>
      <c r="T137" s="220"/>
      <c r="U137" s="248"/>
    </row>
    <row r="138" spans="1:21" x14ac:dyDescent="0.2">
      <c r="A138" s="216">
        <v>138</v>
      </c>
      <c r="B138" s="209">
        <v>15.88</v>
      </c>
      <c r="C138" s="209">
        <v>50.52</v>
      </c>
      <c r="D138" s="210">
        <f>'soust.uk.JMK př.č.2'!$M$24+'soust.uk.JMK př.č.2'!$N$24</f>
        <v>33608</v>
      </c>
      <c r="E138" s="210">
        <f>'soust.uk.JMK př.č.2'!$O$24+'soust.uk.JMK př.č.2'!$P$24</f>
        <v>18284</v>
      </c>
      <c r="F138" s="210">
        <f>'soust.uk.JMK př.č.2'!$L$24</f>
        <v>1456</v>
      </c>
      <c r="G138" s="210">
        <f t="shared" si="7"/>
        <v>41901</v>
      </c>
      <c r="H138" s="210">
        <f t="shared" si="8"/>
        <v>29739</v>
      </c>
      <c r="I138" s="223"/>
      <c r="J138" s="212"/>
      <c r="K138" s="213"/>
      <c r="L138" s="223"/>
      <c r="M138" s="238"/>
      <c r="N138" s="212"/>
      <c r="O138" s="212"/>
      <c r="P138" s="210">
        <f t="shared" si="6"/>
        <v>10706</v>
      </c>
      <c r="T138" s="220"/>
      <c r="U138" s="248"/>
    </row>
    <row r="139" spans="1:21" x14ac:dyDescent="0.2">
      <c r="A139" s="216">
        <v>139</v>
      </c>
      <c r="B139" s="209">
        <v>15.9</v>
      </c>
      <c r="C139" s="209">
        <v>50.52</v>
      </c>
      <c r="D139" s="210">
        <f>'soust.uk.JMK př.č.2'!$M$24+'soust.uk.JMK př.č.2'!$N$24</f>
        <v>33608</v>
      </c>
      <c r="E139" s="210">
        <f>'soust.uk.JMK př.č.2'!$O$24+'soust.uk.JMK př.č.2'!$P$24</f>
        <v>18284</v>
      </c>
      <c r="F139" s="210">
        <f>'soust.uk.JMK př.č.2'!$L$24</f>
        <v>1456</v>
      </c>
      <c r="G139" s="210">
        <f t="shared" si="7"/>
        <v>41859</v>
      </c>
      <c r="H139" s="210">
        <f t="shared" si="8"/>
        <v>29708</v>
      </c>
      <c r="I139" s="223"/>
      <c r="J139" s="212"/>
      <c r="K139" s="213"/>
      <c r="L139" s="223"/>
      <c r="M139" s="238"/>
      <c r="N139" s="212"/>
      <c r="O139" s="212"/>
      <c r="P139" s="210">
        <f t="shared" si="6"/>
        <v>10695</v>
      </c>
      <c r="T139" s="220"/>
      <c r="U139" s="248"/>
    </row>
    <row r="140" spans="1:21" x14ac:dyDescent="0.2">
      <c r="A140" s="216">
        <v>140</v>
      </c>
      <c r="B140" s="209">
        <v>15.92</v>
      </c>
      <c r="C140" s="209">
        <v>50.52</v>
      </c>
      <c r="D140" s="210">
        <f>'soust.uk.JMK př.č.2'!$M$24+'soust.uk.JMK př.č.2'!$N$24</f>
        <v>33608</v>
      </c>
      <c r="E140" s="210">
        <f>'soust.uk.JMK př.č.2'!$O$24+'soust.uk.JMK př.č.2'!$P$24</f>
        <v>18284</v>
      </c>
      <c r="F140" s="210">
        <f>'soust.uk.JMK př.č.2'!$L$24</f>
        <v>1456</v>
      </c>
      <c r="G140" s="210">
        <f t="shared" si="7"/>
        <v>41815</v>
      </c>
      <c r="H140" s="210">
        <f t="shared" si="8"/>
        <v>29676</v>
      </c>
      <c r="I140" s="223"/>
      <c r="J140" s="212"/>
      <c r="K140" s="213"/>
      <c r="L140" s="223"/>
      <c r="M140" s="238"/>
      <c r="N140" s="212"/>
      <c r="O140" s="212"/>
      <c r="P140" s="210">
        <f t="shared" si="6"/>
        <v>10683</v>
      </c>
      <c r="T140" s="220"/>
      <c r="U140" s="248"/>
    </row>
    <row r="141" spans="1:21" x14ac:dyDescent="0.2">
      <c r="A141" s="216">
        <v>141</v>
      </c>
      <c r="B141" s="209">
        <v>15.94</v>
      </c>
      <c r="C141" s="209">
        <v>50.52</v>
      </c>
      <c r="D141" s="210">
        <f>'soust.uk.JMK př.č.2'!$M$24+'soust.uk.JMK př.č.2'!$N$24</f>
        <v>33608</v>
      </c>
      <c r="E141" s="210">
        <f>'soust.uk.JMK př.č.2'!$O$24+'soust.uk.JMK př.č.2'!$P$24</f>
        <v>18284</v>
      </c>
      <c r="F141" s="210">
        <f>'soust.uk.JMK př.č.2'!$L$24</f>
        <v>1456</v>
      </c>
      <c r="G141" s="210">
        <f t="shared" si="7"/>
        <v>41772</v>
      </c>
      <c r="H141" s="210">
        <f t="shared" si="8"/>
        <v>29644</v>
      </c>
      <c r="I141" s="223"/>
      <c r="J141" s="212"/>
      <c r="K141" s="213"/>
      <c r="L141" s="223"/>
      <c r="M141" s="238"/>
      <c r="N141" s="212"/>
      <c r="O141" s="212"/>
      <c r="P141" s="210">
        <f t="shared" si="6"/>
        <v>10672</v>
      </c>
      <c r="T141" s="220"/>
      <c r="U141" s="248"/>
    </row>
    <row r="142" spans="1:21" x14ac:dyDescent="0.2">
      <c r="A142" s="216">
        <v>142</v>
      </c>
      <c r="B142" s="209">
        <v>15.95</v>
      </c>
      <c r="C142" s="209">
        <v>50.52</v>
      </c>
      <c r="D142" s="210">
        <f>'soust.uk.JMK př.č.2'!$M$24+'soust.uk.JMK př.č.2'!$N$24</f>
        <v>33608</v>
      </c>
      <c r="E142" s="210">
        <f>'soust.uk.JMK př.č.2'!$O$24+'soust.uk.JMK př.č.2'!$P$24</f>
        <v>18284</v>
      </c>
      <c r="F142" s="210">
        <f>'soust.uk.JMK př.č.2'!$L$24</f>
        <v>1456</v>
      </c>
      <c r="G142" s="210">
        <f t="shared" si="7"/>
        <v>41750</v>
      </c>
      <c r="H142" s="210">
        <f t="shared" si="8"/>
        <v>29628</v>
      </c>
      <c r="I142" s="223"/>
      <c r="J142" s="212"/>
      <c r="K142" s="213"/>
      <c r="L142" s="223"/>
      <c r="M142" s="238"/>
      <c r="N142" s="212"/>
      <c r="O142" s="212"/>
      <c r="P142" s="210">
        <f t="shared" si="6"/>
        <v>10666</v>
      </c>
      <c r="T142" s="220"/>
      <c r="U142" s="248"/>
    </row>
    <row r="143" spans="1:21" x14ac:dyDescent="0.2">
      <c r="A143" s="216">
        <v>143</v>
      </c>
      <c r="B143" s="209">
        <v>15.97</v>
      </c>
      <c r="C143" s="209">
        <v>50.52</v>
      </c>
      <c r="D143" s="210">
        <f>'soust.uk.JMK př.č.2'!$M$24+'soust.uk.JMK př.č.2'!$N$24</f>
        <v>33608</v>
      </c>
      <c r="E143" s="210">
        <f>'soust.uk.JMK př.č.2'!$O$24+'soust.uk.JMK př.č.2'!$P$24</f>
        <v>18284</v>
      </c>
      <c r="F143" s="210">
        <f>'soust.uk.JMK př.č.2'!$L$24</f>
        <v>1456</v>
      </c>
      <c r="G143" s="210">
        <f t="shared" si="7"/>
        <v>41707</v>
      </c>
      <c r="H143" s="210">
        <f t="shared" si="8"/>
        <v>29596</v>
      </c>
      <c r="I143" s="223"/>
      <c r="J143" s="212"/>
      <c r="K143" s="213"/>
      <c r="L143" s="223"/>
      <c r="M143" s="238"/>
      <c r="N143" s="212"/>
      <c r="O143" s="212"/>
      <c r="P143" s="210">
        <f t="shared" si="6"/>
        <v>10655</v>
      </c>
      <c r="T143" s="220"/>
      <c r="U143" s="248"/>
    </row>
    <row r="144" spans="1:21" x14ac:dyDescent="0.2">
      <c r="A144" s="216">
        <v>144</v>
      </c>
      <c r="B144" s="209">
        <v>15.99</v>
      </c>
      <c r="C144" s="209">
        <v>50.52</v>
      </c>
      <c r="D144" s="210">
        <f>'soust.uk.JMK př.č.2'!$M$24+'soust.uk.JMK př.č.2'!$N$24</f>
        <v>33608</v>
      </c>
      <c r="E144" s="210">
        <f>'soust.uk.JMK př.č.2'!$O$24+'soust.uk.JMK př.č.2'!$P$24</f>
        <v>18284</v>
      </c>
      <c r="F144" s="210">
        <f>'soust.uk.JMK př.č.2'!$L$24</f>
        <v>1456</v>
      </c>
      <c r="G144" s="210">
        <f t="shared" si="7"/>
        <v>41664</v>
      </c>
      <c r="H144" s="210">
        <f t="shared" si="8"/>
        <v>29565</v>
      </c>
      <c r="I144" s="223"/>
      <c r="J144" s="212"/>
      <c r="K144" s="213"/>
      <c r="L144" s="223"/>
      <c r="M144" s="238"/>
      <c r="N144" s="212"/>
      <c r="O144" s="212"/>
      <c r="P144" s="210">
        <f t="shared" si="6"/>
        <v>10643</v>
      </c>
      <c r="T144" s="220"/>
      <c r="U144" s="248"/>
    </row>
    <row r="145" spans="1:21" x14ac:dyDescent="0.2">
      <c r="A145" s="216">
        <v>145</v>
      </c>
      <c r="B145" s="209">
        <v>16.010000000000002</v>
      </c>
      <c r="C145" s="209">
        <v>50.52</v>
      </c>
      <c r="D145" s="210">
        <f>'soust.uk.JMK př.č.2'!$M$24+'soust.uk.JMK př.č.2'!$N$24</f>
        <v>33608</v>
      </c>
      <c r="E145" s="210">
        <f>'soust.uk.JMK př.č.2'!$O$24+'soust.uk.JMK př.č.2'!$P$24</f>
        <v>18284</v>
      </c>
      <c r="F145" s="210">
        <f>'soust.uk.JMK př.č.2'!$L$24</f>
        <v>1456</v>
      </c>
      <c r="G145" s="210">
        <f t="shared" si="7"/>
        <v>41621</v>
      </c>
      <c r="H145" s="210">
        <f t="shared" si="8"/>
        <v>29533</v>
      </c>
      <c r="I145" s="223"/>
      <c r="J145" s="212"/>
      <c r="K145" s="213"/>
      <c r="L145" s="223"/>
      <c r="M145" s="238"/>
      <c r="N145" s="212"/>
      <c r="O145" s="212"/>
      <c r="P145" s="210">
        <f t="shared" si="6"/>
        <v>10632</v>
      </c>
      <c r="T145" s="220"/>
      <c r="U145" s="248"/>
    </row>
    <row r="146" spans="1:21" x14ac:dyDescent="0.2">
      <c r="A146" s="216">
        <v>146</v>
      </c>
      <c r="B146" s="209">
        <v>16.03</v>
      </c>
      <c r="C146" s="209">
        <v>50.52</v>
      </c>
      <c r="D146" s="210">
        <f>'soust.uk.JMK př.č.2'!$M$24+'soust.uk.JMK př.č.2'!$N$24</f>
        <v>33608</v>
      </c>
      <c r="E146" s="210">
        <f>'soust.uk.JMK př.č.2'!$O$24+'soust.uk.JMK př.č.2'!$P$24</f>
        <v>18284</v>
      </c>
      <c r="F146" s="210">
        <f>'soust.uk.JMK př.č.2'!$L$24</f>
        <v>1456</v>
      </c>
      <c r="G146" s="210">
        <f t="shared" si="7"/>
        <v>41579</v>
      </c>
      <c r="H146" s="210">
        <f t="shared" si="8"/>
        <v>29502</v>
      </c>
      <c r="I146" s="223"/>
      <c r="J146" s="212"/>
      <c r="K146" s="213"/>
      <c r="L146" s="223"/>
      <c r="M146" s="238"/>
      <c r="N146" s="212"/>
      <c r="O146" s="212"/>
      <c r="P146" s="210">
        <f t="shared" si="6"/>
        <v>10621</v>
      </c>
      <c r="T146" s="220"/>
      <c r="U146" s="248"/>
    </row>
    <row r="147" spans="1:21" x14ac:dyDescent="0.2">
      <c r="A147" s="216">
        <v>147</v>
      </c>
      <c r="B147" s="209">
        <v>16.05</v>
      </c>
      <c r="C147" s="209">
        <v>50.52</v>
      </c>
      <c r="D147" s="210">
        <f>'soust.uk.JMK př.č.2'!$M$24+'soust.uk.JMK př.č.2'!$N$24</f>
        <v>33608</v>
      </c>
      <c r="E147" s="210">
        <f>'soust.uk.JMK př.č.2'!$O$24+'soust.uk.JMK př.č.2'!$P$24</f>
        <v>18284</v>
      </c>
      <c r="F147" s="210">
        <f>'soust.uk.JMK př.č.2'!$L$24</f>
        <v>1456</v>
      </c>
      <c r="G147" s="210">
        <f t="shared" si="7"/>
        <v>41535</v>
      </c>
      <c r="H147" s="210">
        <f t="shared" si="8"/>
        <v>29470</v>
      </c>
      <c r="I147" s="223"/>
      <c r="J147" s="212"/>
      <c r="K147" s="213"/>
      <c r="L147" s="223"/>
      <c r="M147" s="238"/>
      <c r="N147" s="212"/>
      <c r="O147" s="212"/>
      <c r="P147" s="210">
        <f t="shared" si="6"/>
        <v>10609</v>
      </c>
      <c r="T147" s="220"/>
      <c r="U147" s="248"/>
    </row>
    <row r="148" spans="1:21" x14ac:dyDescent="0.2">
      <c r="A148" s="216">
        <v>148</v>
      </c>
      <c r="B148" s="209">
        <v>16.07</v>
      </c>
      <c r="C148" s="209">
        <v>50.52</v>
      </c>
      <c r="D148" s="210">
        <f>'soust.uk.JMK př.č.2'!$M$24+'soust.uk.JMK př.č.2'!$N$24</f>
        <v>33608</v>
      </c>
      <c r="E148" s="210">
        <f>'soust.uk.JMK př.č.2'!$O$24+'soust.uk.JMK př.č.2'!$P$24</f>
        <v>18284</v>
      </c>
      <c r="F148" s="210">
        <f>'soust.uk.JMK př.č.2'!$L$24</f>
        <v>1456</v>
      </c>
      <c r="G148" s="210">
        <f t="shared" si="7"/>
        <v>41493</v>
      </c>
      <c r="H148" s="210">
        <f t="shared" si="8"/>
        <v>29439</v>
      </c>
      <c r="I148" s="223"/>
      <c r="J148" s="212"/>
      <c r="K148" s="213"/>
      <c r="L148" s="223"/>
      <c r="M148" s="238"/>
      <c r="N148" s="212"/>
      <c r="O148" s="212"/>
      <c r="P148" s="210">
        <f t="shared" si="6"/>
        <v>10598</v>
      </c>
      <c r="T148" s="220"/>
      <c r="U148" s="248"/>
    </row>
    <row r="149" spans="1:21" x14ac:dyDescent="0.2">
      <c r="A149" s="216">
        <v>149</v>
      </c>
      <c r="B149" s="209">
        <v>16.09</v>
      </c>
      <c r="C149" s="209">
        <v>50.52</v>
      </c>
      <c r="D149" s="210">
        <f>'soust.uk.JMK př.č.2'!$M$24+'soust.uk.JMK př.č.2'!$N$24</f>
        <v>33608</v>
      </c>
      <c r="E149" s="210">
        <f>'soust.uk.JMK př.č.2'!$O$24+'soust.uk.JMK př.č.2'!$P$24</f>
        <v>18284</v>
      </c>
      <c r="F149" s="210">
        <f>'soust.uk.JMK př.č.2'!$L$24</f>
        <v>1456</v>
      </c>
      <c r="G149" s="210">
        <f t="shared" si="7"/>
        <v>41451</v>
      </c>
      <c r="H149" s="210">
        <f t="shared" si="8"/>
        <v>29408</v>
      </c>
      <c r="I149" s="223"/>
      <c r="J149" s="212"/>
      <c r="K149" s="213"/>
      <c r="L149" s="223"/>
      <c r="M149" s="238"/>
      <c r="N149" s="212"/>
      <c r="O149" s="212"/>
      <c r="P149" s="210">
        <f t="shared" si="6"/>
        <v>10587</v>
      </c>
      <c r="T149" s="220"/>
      <c r="U149" s="248"/>
    </row>
    <row r="150" spans="1:21" x14ac:dyDescent="0.2">
      <c r="A150" s="216">
        <v>150</v>
      </c>
      <c r="B150" s="209">
        <v>16.11</v>
      </c>
      <c r="C150" s="209">
        <v>50.52</v>
      </c>
      <c r="D150" s="210">
        <f>'soust.uk.JMK př.č.2'!$M$24+'soust.uk.JMK př.č.2'!$N$24</f>
        <v>33608</v>
      </c>
      <c r="E150" s="210">
        <f>'soust.uk.JMK př.č.2'!$O$24+'soust.uk.JMK př.č.2'!$P$24</f>
        <v>18284</v>
      </c>
      <c r="F150" s="210">
        <f>'soust.uk.JMK př.č.2'!$L$24</f>
        <v>1456</v>
      </c>
      <c r="G150" s="210">
        <f t="shared" si="7"/>
        <v>41409</v>
      </c>
      <c r="H150" s="210">
        <f t="shared" si="8"/>
        <v>29377</v>
      </c>
      <c r="I150" s="223"/>
      <c r="J150" s="212"/>
      <c r="K150" s="213"/>
      <c r="L150" s="223"/>
      <c r="M150" s="238"/>
      <c r="N150" s="212"/>
      <c r="O150" s="212"/>
      <c r="P150" s="210">
        <f t="shared" si="6"/>
        <v>10576</v>
      </c>
      <c r="T150" s="220"/>
      <c r="U150" s="248"/>
    </row>
    <row r="151" spans="1:21" x14ac:dyDescent="0.2">
      <c r="A151" s="216" t="s">
        <v>688</v>
      </c>
      <c r="B151" s="209">
        <v>16.13</v>
      </c>
      <c r="C151" s="209">
        <v>50.52</v>
      </c>
      <c r="D151" s="210">
        <f>'soust.uk.JMK př.č.2'!$M$24+'soust.uk.JMK př.č.2'!$N$24</f>
        <v>33608</v>
      </c>
      <c r="E151" s="210">
        <f>'soust.uk.JMK př.č.2'!$O$24+'soust.uk.JMK př.č.2'!$P$24</f>
        <v>18284</v>
      </c>
      <c r="F151" s="210">
        <f>'soust.uk.JMK př.č.2'!$L$24</f>
        <v>1456</v>
      </c>
      <c r="G151" s="210">
        <f t="shared" si="7"/>
        <v>41367</v>
      </c>
      <c r="H151" s="210">
        <f t="shared" si="8"/>
        <v>29346</v>
      </c>
      <c r="I151" s="223"/>
      <c r="J151" s="212"/>
      <c r="K151" s="213"/>
      <c r="L151" s="223"/>
      <c r="M151" s="238"/>
      <c r="N151" s="212"/>
      <c r="O151" s="212"/>
      <c r="P151" s="210">
        <f t="shared" si="6"/>
        <v>10565</v>
      </c>
      <c r="T151" s="220"/>
      <c r="U151" s="248"/>
    </row>
    <row r="152" spans="1:21" x14ac:dyDescent="0.2">
      <c r="A152" s="194"/>
      <c r="B152" s="193"/>
      <c r="C152" s="193"/>
      <c r="D152" s="194"/>
      <c r="E152" s="194"/>
      <c r="F152" s="193"/>
      <c r="G152" s="193"/>
      <c r="H152" s="194"/>
      <c r="I152" s="194"/>
      <c r="J152" s="193"/>
      <c r="K152" s="193"/>
      <c r="L152" s="194"/>
      <c r="M152" s="220"/>
      <c r="N152" s="217"/>
      <c r="O152" s="217"/>
      <c r="T152" s="220"/>
      <c r="U152" s="248"/>
    </row>
    <row r="153" spans="1:21" x14ac:dyDescent="0.2">
      <c r="A153" s="194"/>
      <c r="B153" s="193"/>
      <c r="C153" s="193"/>
      <c r="D153" s="194"/>
      <c r="E153" s="194"/>
      <c r="F153" s="193"/>
      <c r="G153" s="193"/>
      <c r="H153" s="194"/>
      <c r="I153" s="194"/>
      <c r="J153" s="193"/>
      <c r="K153" s="193"/>
      <c r="L153" s="194"/>
      <c r="M153" s="220"/>
      <c r="N153" s="217"/>
      <c r="O153" s="217"/>
      <c r="T153" s="220"/>
      <c r="U153" s="248"/>
    </row>
    <row r="154" spans="1:21" ht="13.5" thickBot="1" x14ac:dyDescent="0.25">
      <c r="A154" s="218" t="s">
        <v>662</v>
      </c>
      <c r="B154" s="222"/>
      <c r="C154" s="222"/>
      <c r="D154" s="198"/>
      <c r="E154" s="198"/>
      <c r="F154" s="222"/>
      <c r="G154" s="222"/>
      <c r="H154" s="198"/>
      <c r="I154" s="220"/>
      <c r="J154" s="249"/>
      <c r="K154" s="222"/>
      <c r="L154" s="198"/>
      <c r="M154" s="198"/>
      <c r="N154" s="222"/>
      <c r="O154" s="222"/>
    </row>
    <row r="155" spans="1:21" ht="13.5" thickBot="1" x14ac:dyDescent="0.25">
      <c r="A155" s="232" t="s">
        <v>686</v>
      </c>
      <c r="B155" s="563" t="s">
        <v>673</v>
      </c>
      <c r="C155" s="564"/>
      <c r="D155" s="553" t="s">
        <v>674</v>
      </c>
      <c r="E155" s="564"/>
      <c r="F155" s="553" t="s">
        <v>675</v>
      </c>
      <c r="G155" s="564"/>
      <c r="H155" s="553" t="s">
        <v>676</v>
      </c>
      <c r="I155" s="564"/>
      <c r="J155" s="553" t="s">
        <v>677</v>
      </c>
      <c r="K155" s="564"/>
      <c r="L155" s="553" t="s">
        <v>678</v>
      </c>
      <c r="M155" s="564"/>
      <c r="N155" s="553" t="s">
        <v>679</v>
      </c>
      <c r="O155" s="554"/>
      <c r="P155" s="248"/>
    </row>
    <row r="156" spans="1:21" x14ac:dyDescent="0.2">
      <c r="A156" s="233" t="s">
        <v>669</v>
      </c>
      <c r="B156" s="601">
        <v>7.6</v>
      </c>
      <c r="C156" s="602"/>
      <c r="D156" s="581"/>
      <c r="E156" s="603"/>
      <c r="F156" s="581"/>
      <c r="G156" s="603"/>
      <c r="H156" s="581"/>
      <c r="I156" s="603"/>
      <c r="J156" s="581"/>
      <c r="K156" s="603"/>
      <c r="L156" s="581"/>
      <c r="M156" s="603"/>
      <c r="N156" s="581"/>
      <c r="O156" s="582"/>
      <c r="P156" s="248"/>
    </row>
    <row r="157" spans="1:21" x14ac:dyDescent="0.2">
      <c r="A157" s="236" t="s">
        <v>903</v>
      </c>
      <c r="B157" s="577">
        <v>4.7571029999999999</v>
      </c>
      <c r="C157" s="578"/>
      <c r="D157" s="575">
        <v>0.33337502699999999</v>
      </c>
      <c r="E157" s="579"/>
      <c r="F157" s="575">
        <v>-5.3757129899999999E-3</v>
      </c>
      <c r="G157" s="579"/>
      <c r="H157" s="575">
        <v>4.9379743400000002E-5</v>
      </c>
      <c r="I157" s="579"/>
      <c r="J157" s="575">
        <v>-2.3037449599999999E-7</v>
      </c>
      <c r="K157" s="579"/>
      <c r="L157" s="573">
        <v>4.2492366099999998E-10</v>
      </c>
      <c r="M157" s="574"/>
      <c r="N157" s="573"/>
      <c r="O157" s="607"/>
      <c r="P157" s="248"/>
    </row>
    <row r="158" spans="1:21" ht="13.5" thickBot="1" x14ac:dyDescent="0.25">
      <c r="A158" s="237" t="s">
        <v>904</v>
      </c>
      <c r="B158" s="608">
        <v>16.13</v>
      </c>
      <c r="C158" s="609"/>
      <c r="D158" s="610"/>
      <c r="E158" s="609"/>
      <c r="F158" s="610"/>
      <c r="G158" s="609"/>
      <c r="H158" s="610"/>
      <c r="I158" s="609"/>
      <c r="J158" s="611"/>
      <c r="K158" s="612"/>
      <c r="L158" s="610"/>
      <c r="M158" s="609"/>
      <c r="N158" s="610"/>
      <c r="O158" s="566"/>
      <c r="P158" s="248"/>
    </row>
    <row r="159" spans="1:21" x14ac:dyDescent="0.2">
      <c r="A159" s="250"/>
      <c r="B159" s="251"/>
      <c r="C159" s="251"/>
      <c r="D159" s="251"/>
      <c r="E159" s="251"/>
      <c r="F159" s="252"/>
      <c r="G159" s="252"/>
      <c r="H159" s="251"/>
      <c r="I159" s="251"/>
      <c r="J159" s="251"/>
      <c r="K159" s="251"/>
      <c r="L159" s="251"/>
      <c r="M159" s="251"/>
      <c r="N159" s="251"/>
      <c r="O159" s="251"/>
      <c r="P159" s="248"/>
    </row>
    <row r="160" spans="1:21" ht="13.5" thickBot="1" x14ac:dyDescent="0.25">
      <c r="A160" s="253" t="s">
        <v>663</v>
      </c>
      <c r="B160" s="193"/>
      <c r="C160" s="193"/>
      <c r="D160" s="194"/>
      <c r="E160" s="194"/>
      <c r="F160" s="193"/>
      <c r="G160" s="193"/>
      <c r="H160" s="194"/>
      <c r="I160" s="194"/>
      <c r="J160" s="193"/>
      <c r="K160" s="193"/>
      <c r="L160" s="194"/>
      <c r="M160" s="220"/>
      <c r="N160" s="217"/>
      <c r="O160" s="217"/>
      <c r="T160" s="220"/>
      <c r="U160" s="248"/>
    </row>
    <row r="161" spans="1:21" ht="13.5" thickBot="1" x14ac:dyDescent="0.25">
      <c r="A161" s="232" t="s">
        <v>686</v>
      </c>
      <c r="B161" s="563" t="s">
        <v>673</v>
      </c>
      <c r="C161" s="564"/>
      <c r="D161" s="553" t="s">
        <v>674</v>
      </c>
      <c r="E161" s="564"/>
      <c r="F161" s="553" t="s">
        <v>675</v>
      </c>
      <c r="G161" s="564"/>
      <c r="H161" s="553" t="s">
        <v>676</v>
      </c>
      <c r="I161" s="554"/>
      <c r="J161" s="254"/>
      <c r="K161" s="254"/>
      <c r="L161" s="254"/>
      <c r="M161" s="254"/>
      <c r="N161" s="254"/>
      <c r="O161" s="254"/>
      <c r="P161" s="248"/>
    </row>
    <row r="162" spans="1:21" x14ac:dyDescent="0.2">
      <c r="A162" s="233" t="s">
        <v>680</v>
      </c>
      <c r="B162" s="604">
        <v>23.01</v>
      </c>
      <c r="C162" s="605"/>
      <c r="D162" s="557"/>
      <c r="E162" s="558"/>
      <c r="F162" s="559"/>
      <c r="G162" s="560"/>
      <c r="H162" s="559"/>
      <c r="I162" s="606"/>
      <c r="J162" s="254"/>
      <c r="K162" s="254"/>
      <c r="L162" s="254"/>
      <c r="M162" s="254"/>
      <c r="N162" s="254"/>
      <c r="O162" s="254"/>
      <c r="P162" s="248"/>
    </row>
    <row r="163" spans="1:21" x14ac:dyDescent="0.2">
      <c r="A163" s="236" t="s">
        <v>689</v>
      </c>
      <c r="B163" s="613">
        <v>15.806276199999999</v>
      </c>
      <c r="C163" s="614"/>
      <c r="D163" s="615">
        <v>0.63532636600000003</v>
      </c>
      <c r="E163" s="615"/>
      <c r="F163" s="616">
        <v>-2.9075893199999999E-3</v>
      </c>
      <c r="G163" s="614"/>
      <c r="H163" s="559">
        <v>5.78893111E-9</v>
      </c>
      <c r="I163" s="606"/>
      <c r="J163" s="254"/>
      <c r="K163" s="254"/>
      <c r="L163" s="254"/>
      <c r="M163" s="254"/>
      <c r="N163" s="254"/>
      <c r="O163" s="254"/>
      <c r="P163" s="248"/>
    </row>
    <row r="164" spans="1:21" ht="13.5" thickBot="1" x14ac:dyDescent="0.25">
      <c r="A164" s="237" t="s">
        <v>690</v>
      </c>
      <c r="B164" s="617">
        <v>50.52</v>
      </c>
      <c r="C164" s="618"/>
      <c r="D164" s="619"/>
      <c r="E164" s="620"/>
      <c r="F164" s="621"/>
      <c r="G164" s="622"/>
      <c r="H164" s="621"/>
      <c r="I164" s="623"/>
      <c r="J164" s="254"/>
      <c r="K164" s="254"/>
      <c r="L164" s="254"/>
      <c r="M164" s="254"/>
      <c r="N164" s="254"/>
      <c r="O164" s="254"/>
      <c r="P164" s="248"/>
    </row>
    <row r="165" spans="1:21" x14ac:dyDescent="0.2">
      <c r="A165" s="194"/>
      <c r="B165" s="193"/>
      <c r="C165" s="193"/>
      <c r="D165" s="194"/>
      <c r="E165" s="194"/>
      <c r="F165" s="193"/>
      <c r="G165" s="193"/>
      <c r="H165" s="194"/>
      <c r="I165" s="194"/>
      <c r="J165" s="193"/>
      <c r="K165" s="193"/>
      <c r="L165" s="194"/>
      <c r="M165" s="220"/>
      <c r="N165" s="217"/>
      <c r="O165" s="217"/>
      <c r="T165" s="220"/>
      <c r="U165" s="248"/>
    </row>
    <row r="166" spans="1:21" x14ac:dyDescent="0.2">
      <c r="A166" s="194"/>
      <c r="B166" s="193"/>
      <c r="C166" s="193"/>
      <c r="D166" s="194"/>
      <c r="E166" s="194"/>
      <c r="F166" s="193"/>
      <c r="G166" s="193"/>
      <c r="H166" s="194"/>
      <c r="I166" s="194"/>
      <c r="J166" s="193"/>
      <c r="K166" s="193"/>
      <c r="L166" s="194"/>
      <c r="M166" s="220"/>
      <c r="N166" s="217"/>
      <c r="O166" s="217"/>
      <c r="T166" s="220"/>
      <c r="U166" s="248"/>
    </row>
    <row r="167" spans="1:21" x14ac:dyDescent="0.2">
      <c r="A167" s="194"/>
      <c r="B167" s="193"/>
      <c r="C167" s="193"/>
      <c r="D167" s="194"/>
      <c r="E167" s="194"/>
      <c r="F167" s="193"/>
      <c r="G167" s="193"/>
      <c r="H167" s="194"/>
      <c r="I167" s="194"/>
      <c r="J167" s="193"/>
      <c r="K167" s="193"/>
      <c r="L167" s="194"/>
      <c r="M167" s="220"/>
      <c r="N167" s="217"/>
      <c r="O167" s="217"/>
      <c r="T167" s="220"/>
      <c r="U167" s="248"/>
    </row>
  </sheetData>
  <mergeCells count="46">
    <mergeCell ref="B163:C163"/>
    <mergeCell ref="D163:E163"/>
    <mergeCell ref="F163:G163"/>
    <mergeCell ref="H163:I163"/>
    <mergeCell ref="B164:C164"/>
    <mergeCell ref="D164:E164"/>
    <mergeCell ref="F164:G164"/>
    <mergeCell ref="H164:I164"/>
    <mergeCell ref="L157:M157"/>
    <mergeCell ref="N157:O157"/>
    <mergeCell ref="B158:C158"/>
    <mergeCell ref="D158:E158"/>
    <mergeCell ref="F158:G158"/>
    <mergeCell ref="H158:I158"/>
    <mergeCell ref="J158:K158"/>
    <mergeCell ref="L158:M158"/>
    <mergeCell ref="N158:O158"/>
    <mergeCell ref="B157:C157"/>
    <mergeCell ref="D157:E157"/>
    <mergeCell ref="F157:G157"/>
    <mergeCell ref="H157:I157"/>
    <mergeCell ref="J157:K157"/>
    <mergeCell ref="B161:C161"/>
    <mergeCell ref="D161:E161"/>
    <mergeCell ref="F161:G161"/>
    <mergeCell ref="H161:I161"/>
    <mergeCell ref="B162:C162"/>
    <mergeCell ref="D162:E162"/>
    <mergeCell ref="F162:G162"/>
    <mergeCell ref="H162:I162"/>
    <mergeCell ref="B3:F3"/>
    <mergeCell ref="G3:H3"/>
    <mergeCell ref="N155:O155"/>
    <mergeCell ref="B156:C156"/>
    <mergeCell ref="D156:E156"/>
    <mergeCell ref="F156:G156"/>
    <mergeCell ref="H156:I156"/>
    <mergeCell ref="J156:K156"/>
    <mergeCell ref="L156:M156"/>
    <mergeCell ref="N156:O156"/>
    <mergeCell ref="B155:C155"/>
    <mergeCell ref="D155:E155"/>
    <mergeCell ref="F155:G155"/>
    <mergeCell ref="H155:I155"/>
    <mergeCell ref="J155:K155"/>
    <mergeCell ref="L155:M155"/>
  </mergeCells>
  <conditionalFormatting sqref="I7:I151">
    <cfRule type="cellIs" dxfId="52" priority="2" stopIfTrue="1" operator="greaterThan">
      <formula>0</formula>
    </cfRule>
  </conditionalFormatting>
  <conditionalFormatting sqref="I7:I151">
    <cfRule type="cellIs" dxfId="51" priority="1" stopIfTrue="1" operator="greaterThan">
      <formula>0</formula>
    </cfRule>
  </conditionalFormatting>
  <conditionalFormatting sqref="I7:I151">
    <cfRule type="cellIs" dxfId="50" priority="5" stopIfTrue="1" operator="greaterThan">
      <formula>0</formula>
    </cfRule>
  </conditionalFormatting>
  <conditionalFormatting sqref="I7:I151">
    <cfRule type="cellIs" dxfId="49" priority="4" stopIfTrue="1" operator="greaterThan">
      <formula>0</formula>
    </cfRule>
  </conditionalFormatting>
  <conditionalFormatting sqref="I7:I151">
    <cfRule type="cellIs" dxfId="48" priority="3" stopIfTrue="1" operator="greaterThan">
      <formula>0</formula>
    </cfRule>
  </conditionalFormatting>
  <printOptions horizontalCentered="1"/>
  <pageMargins left="0.78740157480314965" right="0" top="0.70866141732283472" bottom="0.59055118110236227" header="0.31496062992125984" footer="0.11811023622047245"/>
  <pageSetup paperSize="9" scale="75" orientation="portrait" horizontalDpi="300" verticalDpi="300" r:id="rId1"/>
  <headerFooter alignWithMargins="0">
    <oddHeader>&amp;R&amp;"Times New Roman,Kurzíva"&amp;12&amp;UPříloha č. 2d 
pracovního postupu  Rozpis rozpočtu přímých výdajů na vzdělávání</oddHeader>
    <oddFooter>&amp;C&amp;P/&amp;N</oddFooter>
  </headerFooter>
  <rowBreaks count="2" manualBreakCount="2">
    <brk id="73" max="16383" man="1"/>
    <brk id="14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305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A3" sqref="A3:F4"/>
    </sheetView>
  </sheetViews>
  <sheetFormatPr defaultColWidth="9.140625" defaultRowHeight="12.75" x14ac:dyDescent="0.2"/>
  <cols>
    <col min="1" max="2" width="7.7109375" style="193" customWidth="1"/>
    <col min="3" max="3" width="9.42578125" style="194" customWidth="1"/>
    <col min="4" max="4" width="8.42578125" style="194" customWidth="1"/>
    <col min="5" max="5" width="10" style="193" customWidth="1"/>
    <col min="6" max="6" width="10" style="194" customWidth="1"/>
    <col min="7" max="7" width="9.140625" style="194"/>
    <col min="8" max="8" width="8.5703125" style="193" customWidth="1"/>
    <col min="9" max="10" width="7.7109375" style="194" customWidth="1"/>
    <col min="11" max="11" width="7.7109375" style="193" customWidth="1"/>
    <col min="12" max="12" width="8" style="194" customWidth="1"/>
    <col min="13" max="14" width="7.7109375" style="194" customWidth="1"/>
    <col min="15" max="15" width="7.85546875" style="194" customWidth="1"/>
    <col min="16" max="16" width="9.28515625" style="194" bestFit="1" customWidth="1"/>
    <col min="17" max="17" width="10" style="194" customWidth="1"/>
    <col min="18" max="19" width="9.28515625" style="194" bestFit="1" customWidth="1"/>
    <col min="20" max="21" width="4.140625" style="194" customWidth="1"/>
    <col min="22" max="16384" width="9.140625" style="194"/>
  </cols>
  <sheetData>
    <row r="1" spans="1:17" x14ac:dyDescent="0.2">
      <c r="A1" s="246" t="s">
        <v>691</v>
      </c>
    </row>
    <row r="3" spans="1:17" ht="31.5" customHeight="1" x14ac:dyDescent="0.2">
      <c r="A3" s="480"/>
      <c r="B3" s="624" t="s">
        <v>659</v>
      </c>
      <c r="C3" s="624"/>
      <c r="D3" s="624"/>
      <c r="E3" s="552" t="s">
        <v>660</v>
      </c>
      <c r="F3" s="552"/>
      <c r="G3" s="200"/>
      <c r="H3" s="200"/>
      <c r="I3" s="195"/>
      <c r="J3" s="195"/>
    </row>
    <row r="4" spans="1:17" x14ac:dyDescent="0.2">
      <c r="A4" s="481" t="s">
        <v>686</v>
      </c>
      <c r="B4" s="482" t="s">
        <v>662</v>
      </c>
      <c r="C4" s="482" t="s">
        <v>664</v>
      </c>
      <c r="D4" s="482" t="s">
        <v>9</v>
      </c>
      <c r="E4" s="482" t="s">
        <v>666</v>
      </c>
      <c r="F4" s="482" t="s">
        <v>667</v>
      </c>
      <c r="G4" s="201"/>
      <c r="H4" s="240"/>
      <c r="I4" s="240"/>
      <c r="J4" s="201"/>
      <c r="K4" s="240"/>
      <c r="L4" s="240"/>
      <c r="O4" s="247" t="s">
        <v>668</v>
      </c>
      <c r="P4" s="203"/>
      <c r="Q4" s="203"/>
    </row>
    <row r="5" spans="1:17" hidden="1" x14ac:dyDescent="0.2">
      <c r="A5" s="205"/>
      <c r="B5" s="206"/>
      <c r="C5" s="206"/>
      <c r="D5" s="206"/>
      <c r="E5" s="206"/>
      <c r="F5" s="206"/>
      <c r="G5" s="201"/>
      <c r="H5" s="240"/>
      <c r="I5" s="240"/>
      <c r="J5" s="201"/>
      <c r="K5" s="240"/>
      <c r="L5" s="240"/>
      <c r="O5" s="205"/>
      <c r="P5" s="207"/>
      <c r="Q5" s="207"/>
    </row>
    <row r="6" spans="1:17" hidden="1" x14ac:dyDescent="0.2">
      <c r="A6" s="205"/>
      <c r="B6" s="206"/>
      <c r="C6" s="206"/>
      <c r="D6" s="206"/>
      <c r="E6" s="206"/>
      <c r="F6" s="206"/>
      <c r="G6" s="201"/>
      <c r="H6" s="240"/>
      <c r="I6" s="240"/>
      <c r="J6" s="201"/>
      <c r="K6" s="240"/>
      <c r="L6" s="240"/>
      <c r="O6" s="205"/>
      <c r="P6" s="207"/>
      <c r="Q6" s="207"/>
    </row>
    <row r="7" spans="1:17" hidden="1" x14ac:dyDescent="0.2">
      <c r="A7" s="205"/>
      <c r="B7" s="206"/>
      <c r="C7" s="206"/>
      <c r="D7" s="206"/>
      <c r="E7" s="206"/>
      <c r="F7" s="206"/>
      <c r="G7" s="201"/>
      <c r="H7" s="240"/>
      <c r="I7" s="240"/>
      <c r="J7" s="201"/>
      <c r="K7" s="240"/>
      <c r="L7" s="240"/>
      <c r="O7" s="205"/>
      <c r="P7" s="207"/>
      <c r="Q7" s="207"/>
    </row>
    <row r="8" spans="1:17" hidden="1" x14ac:dyDescent="0.2">
      <c r="A8" s="205"/>
      <c r="B8" s="206"/>
      <c r="C8" s="206"/>
      <c r="D8" s="206"/>
      <c r="E8" s="206"/>
      <c r="F8" s="206"/>
      <c r="G8" s="201"/>
      <c r="H8" s="240"/>
      <c r="I8" s="240"/>
      <c r="J8" s="201"/>
      <c r="K8" s="240"/>
      <c r="L8" s="240"/>
      <c r="O8" s="205"/>
      <c r="P8" s="207"/>
      <c r="Q8" s="207"/>
    </row>
    <row r="9" spans="1:17" hidden="1" x14ac:dyDescent="0.2">
      <c r="A9" s="205"/>
      <c r="B9" s="206"/>
      <c r="C9" s="206"/>
      <c r="D9" s="206"/>
      <c r="E9" s="206"/>
      <c r="F9" s="206"/>
      <c r="G9" s="201"/>
      <c r="H9" s="240"/>
      <c r="I9" s="240"/>
      <c r="J9" s="201"/>
      <c r="K9" s="240"/>
      <c r="L9" s="240"/>
      <c r="O9" s="205"/>
      <c r="P9" s="207"/>
      <c r="Q9" s="207"/>
    </row>
    <row r="10" spans="1:17" hidden="1" x14ac:dyDescent="0.2">
      <c r="A10" s="205"/>
      <c r="B10" s="206"/>
      <c r="C10" s="206"/>
      <c r="D10" s="206"/>
      <c r="E10" s="206"/>
      <c r="F10" s="206"/>
      <c r="G10" s="201"/>
      <c r="H10" s="240"/>
      <c r="I10" s="240"/>
      <c r="J10" s="201"/>
      <c r="K10" s="240"/>
      <c r="L10" s="240"/>
      <c r="O10" s="205"/>
      <c r="P10" s="207"/>
      <c r="Q10" s="207"/>
    </row>
    <row r="11" spans="1:17" hidden="1" x14ac:dyDescent="0.2">
      <c r="A11" s="205"/>
      <c r="B11" s="206"/>
      <c r="C11" s="206"/>
      <c r="D11" s="206"/>
      <c r="E11" s="206"/>
      <c r="F11" s="206"/>
      <c r="G11" s="201"/>
      <c r="H11" s="240"/>
      <c r="I11" s="240"/>
      <c r="J11" s="201"/>
      <c r="K11" s="240"/>
      <c r="L11" s="240"/>
      <c r="O11" s="205"/>
      <c r="P11" s="207"/>
      <c r="Q11" s="207"/>
    </row>
    <row r="12" spans="1:17" hidden="1" x14ac:dyDescent="0.2">
      <c r="A12" s="205"/>
      <c r="B12" s="206"/>
      <c r="C12" s="206"/>
      <c r="D12" s="206"/>
      <c r="E12" s="206"/>
      <c r="F12" s="206"/>
      <c r="G12" s="201"/>
      <c r="H12" s="240"/>
      <c r="I12" s="240"/>
      <c r="J12" s="201"/>
      <c r="K12" s="240"/>
      <c r="L12" s="240"/>
      <c r="O12" s="205"/>
      <c r="P12" s="207"/>
      <c r="Q12" s="207"/>
    </row>
    <row r="13" spans="1:17" hidden="1" x14ac:dyDescent="0.2">
      <c r="A13" s="205"/>
      <c r="B13" s="206"/>
      <c r="C13" s="206"/>
      <c r="D13" s="206"/>
      <c r="E13" s="206"/>
      <c r="F13" s="206"/>
      <c r="G13" s="201"/>
      <c r="H13" s="240"/>
      <c r="I13" s="240"/>
      <c r="J13" s="201"/>
      <c r="K13" s="240"/>
      <c r="L13" s="240"/>
      <c r="O13" s="205"/>
      <c r="P13" s="207"/>
      <c r="Q13" s="207"/>
    </row>
    <row r="14" spans="1:17" hidden="1" x14ac:dyDescent="0.2">
      <c r="A14" s="205"/>
      <c r="B14" s="206"/>
      <c r="C14" s="206"/>
      <c r="D14" s="206"/>
      <c r="E14" s="206"/>
      <c r="F14" s="206"/>
      <c r="G14" s="201"/>
      <c r="H14" s="240"/>
      <c r="I14" s="240"/>
      <c r="J14" s="201"/>
      <c r="K14" s="240"/>
      <c r="L14" s="240"/>
      <c r="O14" s="205"/>
      <c r="P14" s="207"/>
      <c r="Q14" s="207"/>
    </row>
    <row r="15" spans="1:17" hidden="1" x14ac:dyDescent="0.2">
      <c r="A15" s="205"/>
      <c r="B15" s="206"/>
      <c r="C15" s="206"/>
      <c r="D15" s="206"/>
      <c r="E15" s="206"/>
      <c r="F15" s="206"/>
      <c r="G15" s="201"/>
      <c r="H15" s="240"/>
      <c r="I15" s="240"/>
      <c r="J15" s="201"/>
      <c r="K15" s="240"/>
      <c r="L15" s="240"/>
      <c r="O15" s="205"/>
      <c r="P15" s="207"/>
      <c r="Q15" s="207"/>
    </row>
    <row r="16" spans="1:17" hidden="1" x14ac:dyDescent="0.2">
      <c r="A16" s="205"/>
      <c r="B16" s="206"/>
      <c r="C16" s="206"/>
      <c r="D16" s="206"/>
      <c r="E16" s="206"/>
      <c r="F16" s="206"/>
      <c r="G16" s="201"/>
      <c r="H16" s="240"/>
      <c r="I16" s="240"/>
      <c r="J16" s="201"/>
      <c r="K16" s="240"/>
      <c r="L16" s="240"/>
      <c r="O16" s="205"/>
      <c r="P16" s="207"/>
      <c r="Q16" s="207"/>
    </row>
    <row r="17" spans="1:17" hidden="1" x14ac:dyDescent="0.2">
      <c r="A17" s="205"/>
      <c r="B17" s="206"/>
      <c r="C17" s="206"/>
      <c r="D17" s="206"/>
      <c r="E17" s="206"/>
      <c r="F17" s="206"/>
      <c r="G17" s="201"/>
      <c r="H17" s="240"/>
      <c r="I17" s="240"/>
      <c r="J17" s="201"/>
      <c r="K17" s="240"/>
      <c r="L17" s="240"/>
      <c r="O17" s="205"/>
      <c r="P17" s="207"/>
      <c r="Q17" s="207"/>
    </row>
    <row r="18" spans="1:17" hidden="1" x14ac:dyDescent="0.2">
      <c r="A18" s="205"/>
      <c r="B18" s="206"/>
      <c r="C18" s="206"/>
      <c r="D18" s="206"/>
      <c r="E18" s="206"/>
      <c r="F18" s="206"/>
      <c r="G18" s="201"/>
      <c r="H18" s="240"/>
      <c r="I18" s="240"/>
      <c r="J18" s="201"/>
      <c r="K18" s="240"/>
      <c r="L18" s="240"/>
      <c r="O18" s="205"/>
      <c r="P18" s="207"/>
      <c r="Q18" s="207"/>
    </row>
    <row r="19" spans="1:17" hidden="1" x14ac:dyDescent="0.2">
      <c r="A19" s="205"/>
      <c r="B19" s="206"/>
      <c r="C19" s="206"/>
      <c r="D19" s="206"/>
      <c r="E19" s="206"/>
      <c r="F19" s="206"/>
      <c r="G19" s="201"/>
      <c r="H19" s="240"/>
      <c r="I19" s="240"/>
      <c r="J19" s="201"/>
      <c r="K19" s="240"/>
      <c r="L19" s="240"/>
      <c r="O19" s="205"/>
      <c r="P19" s="207"/>
      <c r="Q19" s="207"/>
    </row>
    <row r="20" spans="1:17" hidden="1" x14ac:dyDescent="0.2">
      <c r="A20" s="205"/>
      <c r="B20" s="206"/>
      <c r="C20" s="206"/>
      <c r="D20" s="206"/>
      <c r="E20" s="206"/>
      <c r="F20" s="206"/>
      <c r="G20" s="201"/>
      <c r="H20" s="240"/>
      <c r="I20" s="240"/>
      <c r="J20" s="201"/>
      <c r="K20" s="240"/>
      <c r="L20" s="240"/>
      <c r="O20" s="205"/>
      <c r="P20" s="207"/>
      <c r="Q20" s="207"/>
    </row>
    <row r="21" spans="1:17" hidden="1" x14ac:dyDescent="0.2">
      <c r="A21" s="205"/>
      <c r="B21" s="206"/>
      <c r="C21" s="206"/>
      <c r="D21" s="206"/>
      <c r="E21" s="206"/>
      <c r="F21" s="206"/>
      <c r="G21" s="201"/>
      <c r="H21" s="240"/>
      <c r="I21" s="240"/>
      <c r="J21" s="201"/>
      <c r="K21" s="240"/>
      <c r="L21" s="240"/>
      <c r="O21" s="205"/>
      <c r="P21" s="207"/>
      <c r="Q21" s="207"/>
    </row>
    <row r="22" spans="1:17" hidden="1" x14ac:dyDescent="0.2">
      <c r="A22" s="205"/>
      <c r="B22" s="206"/>
      <c r="C22" s="206"/>
      <c r="D22" s="206"/>
      <c r="E22" s="206"/>
      <c r="F22" s="206"/>
      <c r="G22" s="201"/>
      <c r="H22" s="240"/>
      <c r="I22" s="240"/>
      <c r="J22" s="201"/>
      <c r="K22" s="240"/>
      <c r="L22" s="240"/>
      <c r="O22" s="205"/>
      <c r="P22" s="207"/>
      <c r="Q22" s="207"/>
    </row>
    <row r="23" spans="1:17" hidden="1" x14ac:dyDescent="0.2">
      <c r="A23" s="205"/>
      <c r="B23" s="206"/>
      <c r="C23" s="206"/>
      <c r="D23" s="206"/>
      <c r="E23" s="206"/>
      <c r="F23" s="206"/>
      <c r="G23" s="201"/>
      <c r="H23" s="240"/>
      <c r="I23" s="240"/>
      <c r="J23" s="201"/>
      <c r="K23" s="240"/>
      <c r="L23" s="240"/>
      <c r="O23" s="205"/>
      <c r="P23" s="207"/>
      <c r="Q23" s="207"/>
    </row>
    <row r="24" spans="1:17" hidden="1" x14ac:dyDescent="0.2">
      <c r="A24" s="205"/>
      <c r="B24" s="206"/>
      <c r="C24" s="206"/>
      <c r="D24" s="206"/>
      <c r="E24" s="206"/>
      <c r="F24" s="206"/>
      <c r="G24" s="201"/>
      <c r="H24" s="240"/>
      <c r="I24" s="240"/>
      <c r="J24" s="201"/>
      <c r="K24" s="240"/>
      <c r="L24" s="240"/>
      <c r="O24" s="205"/>
      <c r="P24" s="207"/>
      <c r="Q24" s="207"/>
    </row>
    <row r="25" spans="1:17" hidden="1" x14ac:dyDescent="0.2">
      <c r="A25" s="205"/>
      <c r="B25" s="206"/>
      <c r="C25" s="206"/>
      <c r="D25" s="206"/>
      <c r="E25" s="206"/>
      <c r="F25" s="206"/>
      <c r="G25" s="201"/>
      <c r="H25" s="240"/>
      <c r="I25" s="240"/>
      <c r="J25" s="201"/>
      <c r="K25" s="240"/>
      <c r="L25" s="240"/>
      <c r="O25" s="205"/>
      <c r="P25" s="207"/>
      <c r="Q25" s="207"/>
    </row>
    <row r="26" spans="1:17" hidden="1" x14ac:dyDescent="0.2">
      <c r="A26" s="205"/>
      <c r="B26" s="206"/>
      <c r="C26" s="206"/>
      <c r="D26" s="206"/>
      <c r="E26" s="206"/>
      <c r="F26" s="206"/>
      <c r="G26" s="201"/>
      <c r="H26" s="240"/>
      <c r="I26" s="240"/>
      <c r="J26" s="201"/>
      <c r="K26" s="240"/>
      <c r="L26" s="240"/>
      <c r="O26" s="205"/>
      <c r="P26" s="207"/>
      <c r="Q26" s="207"/>
    </row>
    <row r="27" spans="1:17" hidden="1" x14ac:dyDescent="0.2">
      <c r="A27" s="205"/>
      <c r="B27" s="206"/>
      <c r="C27" s="206"/>
      <c r="D27" s="206"/>
      <c r="E27" s="206"/>
      <c r="F27" s="206"/>
      <c r="G27" s="201"/>
      <c r="H27" s="240"/>
      <c r="I27" s="240"/>
      <c r="J27" s="201"/>
      <c r="K27" s="240"/>
      <c r="L27" s="240"/>
      <c r="O27" s="205"/>
      <c r="P27" s="207"/>
      <c r="Q27" s="207"/>
    </row>
    <row r="28" spans="1:17" hidden="1" x14ac:dyDescent="0.2">
      <c r="A28" s="205"/>
      <c r="B28" s="206"/>
      <c r="C28" s="206"/>
      <c r="D28" s="206"/>
      <c r="E28" s="206"/>
      <c r="F28" s="206"/>
      <c r="G28" s="201"/>
      <c r="H28" s="240"/>
      <c r="I28" s="240"/>
      <c r="J28" s="201"/>
      <c r="K28" s="240"/>
      <c r="L28" s="240"/>
      <c r="O28" s="205"/>
      <c r="P28" s="207"/>
      <c r="Q28" s="207"/>
    </row>
    <row r="29" spans="1:17" hidden="1" x14ac:dyDescent="0.2">
      <c r="A29" s="205"/>
      <c r="B29" s="206"/>
      <c r="C29" s="206"/>
      <c r="D29" s="206"/>
      <c r="E29" s="206"/>
      <c r="F29" s="206"/>
      <c r="G29" s="201"/>
      <c r="H29" s="240"/>
      <c r="I29" s="240"/>
      <c r="J29" s="201"/>
      <c r="K29" s="240"/>
      <c r="L29" s="240"/>
      <c r="O29" s="205"/>
      <c r="P29" s="207"/>
      <c r="Q29" s="207"/>
    </row>
    <row r="30" spans="1:17" hidden="1" x14ac:dyDescent="0.2">
      <c r="A30" s="205"/>
      <c r="B30" s="206"/>
      <c r="C30" s="206"/>
      <c r="D30" s="206"/>
      <c r="E30" s="206"/>
      <c r="F30" s="206"/>
      <c r="G30" s="201"/>
      <c r="H30" s="240"/>
      <c r="I30" s="240"/>
      <c r="J30" s="201"/>
      <c r="K30" s="240"/>
      <c r="L30" s="240"/>
      <c r="O30" s="205"/>
      <c r="P30" s="207"/>
      <c r="Q30" s="207"/>
    </row>
    <row r="31" spans="1:17" hidden="1" x14ac:dyDescent="0.2">
      <c r="A31" s="205"/>
      <c r="B31" s="206"/>
      <c r="C31" s="206"/>
      <c r="D31" s="206"/>
      <c r="E31" s="206"/>
      <c r="F31" s="206"/>
      <c r="G31" s="201"/>
      <c r="H31" s="240"/>
      <c r="I31" s="240"/>
      <c r="J31" s="201"/>
      <c r="K31" s="240"/>
      <c r="L31" s="240"/>
      <c r="O31" s="205"/>
      <c r="P31" s="207"/>
      <c r="Q31" s="207"/>
    </row>
    <row r="32" spans="1:17" hidden="1" x14ac:dyDescent="0.2">
      <c r="A32" s="205"/>
      <c r="B32" s="206"/>
      <c r="C32" s="206"/>
      <c r="D32" s="206"/>
      <c r="E32" s="206"/>
      <c r="F32" s="206"/>
      <c r="G32" s="201"/>
      <c r="H32" s="240"/>
      <c r="I32" s="240"/>
      <c r="J32" s="201"/>
      <c r="K32" s="240"/>
      <c r="L32" s="240"/>
      <c r="O32" s="205"/>
      <c r="P32" s="207"/>
      <c r="Q32" s="207"/>
    </row>
    <row r="33" spans="1:17" hidden="1" x14ac:dyDescent="0.2">
      <c r="A33" s="205"/>
      <c r="B33" s="206"/>
      <c r="C33" s="206"/>
      <c r="D33" s="206"/>
      <c r="E33" s="206"/>
      <c r="F33" s="206"/>
      <c r="G33" s="201"/>
      <c r="H33" s="240"/>
      <c r="I33" s="240"/>
      <c r="J33" s="201"/>
      <c r="K33" s="240"/>
      <c r="L33" s="240"/>
      <c r="O33" s="205"/>
      <c r="P33" s="207"/>
      <c r="Q33" s="207"/>
    </row>
    <row r="34" spans="1:17" hidden="1" x14ac:dyDescent="0.2">
      <c r="A34" s="205"/>
      <c r="B34" s="206"/>
      <c r="C34" s="206"/>
      <c r="D34" s="206"/>
      <c r="E34" s="206"/>
      <c r="F34" s="206"/>
      <c r="G34" s="201"/>
      <c r="H34" s="240"/>
      <c r="I34" s="240"/>
      <c r="J34" s="201"/>
      <c r="K34" s="240"/>
      <c r="L34" s="240"/>
      <c r="O34" s="205"/>
      <c r="P34" s="207"/>
      <c r="Q34" s="207"/>
    </row>
    <row r="35" spans="1:17" hidden="1" x14ac:dyDescent="0.2">
      <c r="A35" s="205"/>
      <c r="B35" s="206"/>
      <c r="C35" s="206"/>
      <c r="D35" s="206"/>
      <c r="E35" s="206"/>
      <c r="F35" s="206"/>
      <c r="G35" s="201"/>
      <c r="H35" s="240"/>
      <c r="I35" s="240"/>
      <c r="J35" s="201"/>
      <c r="K35" s="240"/>
      <c r="L35" s="240"/>
      <c r="O35" s="205"/>
      <c r="P35" s="207"/>
      <c r="Q35" s="207"/>
    </row>
    <row r="36" spans="1:17" hidden="1" x14ac:dyDescent="0.2">
      <c r="A36" s="205"/>
      <c r="B36" s="206"/>
      <c r="C36" s="206"/>
      <c r="D36" s="206"/>
      <c r="E36" s="206"/>
      <c r="F36" s="206"/>
      <c r="G36" s="201"/>
      <c r="H36" s="240"/>
      <c r="I36" s="240"/>
      <c r="J36" s="201"/>
      <c r="K36" s="240"/>
      <c r="L36" s="240"/>
      <c r="O36" s="205"/>
      <c r="P36" s="207"/>
      <c r="Q36" s="207"/>
    </row>
    <row r="37" spans="1:17" hidden="1" x14ac:dyDescent="0.2">
      <c r="A37" s="205"/>
      <c r="B37" s="206"/>
      <c r="C37" s="206"/>
      <c r="D37" s="206"/>
      <c r="E37" s="206"/>
      <c r="F37" s="206"/>
      <c r="G37" s="201"/>
      <c r="H37" s="240"/>
      <c r="I37" s="240"/>
      <c r="J37" s="201"/>
      <c r="K37" s="240"/>
      <c r="L37" s="240"/>
      <c r="O37" s="205"/>
      <c r="P37" s="207"/>
      <c r="Q37" s="207"/>
    </row>
    <row r="38" spans="1:17" hidden="1" x14ac:dyDescent="0.2">
      <c r="A38" s="205"/>
      <c r="B38" s="206"/>
      <c r="C38" s="206"/>
      <c r="D38" s="206"/>
      <c r="E38" s="206"/>
      <c r="F38" s="206"/>
      <c r="G38" s="201"/>
      <c r="H38" s="240"/>
      <c r="I38" s="240"/>
      <c r="J38" s="201"/>
      <c r="K38" s="240"/>
      <c r="L38" s="240"/>
      <c r="O38" s="205"/>
      <c r="P38" s="207"/>
      <c r="Q38" s="207"/>
    </row>
    <row r="39" spans="1:17" hidden="1" x14ac:dyDescent="0.2">
      <c r="A39" s="205"/>
      <c r="B39" s="206"/>
      <c r="C39" s="206"/>
      <c r="D39" s="206"/>
      <c r="E39" s="206"/>
      <c r="F39" s="206"/>
      <c r="G39" s="201"/>
      <c r="H39" s="240"/>
      <c r="I39" s="240"/>
      <c r="J39" s="201"/>
      <c r="K39" s="240"/>
      <c r="L39" s="240"/>
      <c r="O39" s="205"/>
      <c r="P39" s="207"/>
      <c r="Q39" s="207"/>
    </row>
    <row r="40" spans="1:17" hidden="1" x14ac:dyDescent="0.2">
      <c r="A40" s="205"/>
      <c r="B40" s="206"/>
      <c r="C40" s="206"/>
      <c r="D40" s="206"/>
      <c r="E40" s="206"/>
      <c r="F40" s="206"/>
      <c r="G40" s="201"/>
      <c r="H40" s="240"/>
      <c r="I40" s="240"/>
      <c r="J40" s="201"/>
      <c r="K40" s="240"/>
      <c r="L40" s="240"/>
      <c r="O40" s="205"/>
      <c r="P40" s="207"/>
      <c r="Q40" s="207"/>
    </row>
    <row r="41" spans="1:17" hidden="1" x14ac:dyDescent="0.2">
      <c r="A41" s="205"/>
      <c r="B41" s="206"/>
      <c r="C41" s="206"/>
      <c r="D41" s="206"/>
      <c r="E41" s="206"/>
      <c r="F41" s="206"/>
      <c r="G41" s="201"/>
      <c r="H41" s="240"/>
      <c r="I41" s="240"/>
      <c r="J41" s="201"/>
      <c r="K41" s="240"/>
      <c r="L41" s="240"/>
      <c r="O41" s="205"/>
      <c r="P41" s="207"/>
      <c r="Q41" s="207"/>
    </row>
    <row r="42" spans="1:17" hidden="1" x14ac:dyDescent="0.2">
      <c r="A42" s="205"/>
      <c r="B42" s="206"/>
      <c r="C42" s="206"/>
      <c r="D42" s="206"/>
      <c r="E42" s="206"/>
      <c r="F42" s="206"/>
      <c r="G42" s="201"/>
      <c r="H42" s="240"/>
      <c r="I42" s="240"/>
      <c r="J42" s="201"/>
      <c r="K42" s="240"/>
      <c r="L42" s="240"/>
      <c r="O42" s="205"/>
      <c r="P42" s="207"/>
      <c r="Q42" s="207"/>
    </row>
    <row r="43" spans="1:17" hidden="1" x14ac:dyDescent="0.2">
      <c r="A43" s="205"/>
      <c r="B43" s="206"/>
      <c r="C43" s="206"/>
      <c r="D43" s="206"/>
      <c r="E43" s="206"/>
      <c r="F43" s="206"/>
      <c r="G43" s="201"/>
      <c r="H43" s="240"/>
      <c r="I43" s="240"/>
      <c r="J43" s="201"/>
      <c r="K43" s="240"/>
      <c r="L43" s="240"/>
      <c r="O43" s="205"/>
      <c r="P43" s="207"/>
      <c r="Q43" s="207"/>
    </row>
    <row r="44" spans="1:17" hidden="1" x14ac:dyDescent="0.2">
      <c r="A44" s="205"/>
      <c r="B44" s="206"/>
      <c r="C44" s="206"/>
      <c r="D44" s="206"/>
      <c r="E44" s="206"/>
      <c r="F44" s="206"/>
      <c r="G44" s="201"/>
      <c r="H44" s="240"/>
      <c r="I44" s="240"/>
      <c r="J44" s="201"/>
      <c r="K44" s="240"/>
      <c r="L44" s="240"/>
      <c r="O44" s="205"/>
      <c r="P44" s="207"/>
      <c r="Q44" s="207"/>
    </row>
    <row r="45" spans="1:17" hidden="1" x14ac:dyDescent="0.2">
      <c r="A45" s="205"/>
      <c r="B45" s="206"/>
      <c r="C45" s="206"/>
      <c r="D45" s="206"/>
      <c r="E45" s="206"/>
      <c r="F45" s="206"/>
      <c r="G45" s="201"/>
      <c r="H45" s="240"/>
      <c r="I45" s="240"/>
      <c r="J45" s="201"/>
      <c r="K45" s="240"/>
      <c r="L45" s="240"/>
      <c r="O45" s="205"/>
      <c r="P45" s="207"/>
      <c r="Q45" s="207"/>
    </row>
    <row r="46" spans="1:17" hidden="1" x14ac:dyDescent="0.2">
      <c r="A46" s="205"/>
      <c r="B46" s="206"/>
      <c r="C46" s="206"/>
      <c r="D46" s="206"/>
      <c r="E46" s="206"/>
      <c r="F46" s="206"/>
      <c r="G46" s="201"/>
      <c r="H46" s="240"/>
      <c r="I46" s="240"/>
      <c r="J46" s="201"/>
      <c r="K46" s="240"/>
      <c r="L46" s="240"/>
      <c r="O46" s="205"/>
      <c r="P46" s="207"/>
      <c r="Q46" s="207"/>
    </row>
    <row r="47" spans="1:17" hidden="1" x14ac:dyDescent="0.2">
      <c r="A47" s="205"/>
      <c r="B47" s="206"/>
      <c r="C47" s="206"/>
      <c r="D47" s="206"/>
      <c r="E47" s="206"/>
      <c r="F47" s="206"/>
      <c r="G47" s="201"/>
      <c r="H47" s="240"/>
      <c r="I47" s="240"/>
      <c r="J47" s="201"/>
      <c r="K47" s="240"/>
      <c r="L47" s="240"/>
      <c r="O47" s="205"/>
      <c r="P47" s="207"/>
      <c r="Q47" s="207"/>
    </row>
    <row r="48" spans="1:17" hidden="1" x14ac:dyDescent="0.2">
      <c r="A48" s="205"/>
      <c r="B48" s="206"/>
      <c r="C48" s="206"/>
      <c r="D48" s="206"/>
      <c r="E48" s="206"/>
      <c r="F48" s="206"/>
      <c r="G48" s="201"/>
      <c r="H48" s="240"/>
      <c r="I48" s="240"/>
      <c r="J48" s="201"/>
      <c r="K48" s="240"/>
      <c r="L48" s="240"/>
      <c r="O48" s="205"/>
      <c r="P48" s="207"/>
      <c r="Q48" s="207"/>
    </row>
    <row r="49" spans="1:17" x14ac:dyDescent="0.2">
      <c r="A49" s="208" t="s">
        <v>692</v>
      </c>
      <c r="B49" s="255">
        <v>15.17</v>
      </c>
      <c r="C49" s="210">
        <f>'soust.uk.JMK př.č.2'!$M$29+'soust.uk.JMK př.č.2'!$N$29</f>
        <v>33608</v>
      </c>
      <c r="D49" s="210">
        <f>'soust.uk.JMK př.č.2'!$L$29</f>
        <v>1005</v>
      </c>
      <c r="E49" s="210">
        <f>SUM(F49,O49,D49)</f>
        <v>37161</v>
      </c>
      <c r="F49" s="210">
        <f>ROUND(1/B49*C49*12,0)</f>
        <v>26585</v>
      </c>
      <c r="G49" s="215"/>
      <c r="H49" s="256"/>
      <c r="I49" s="257"/>
      <c r="J49" s="257"/>
      <c r="L49" s="248"/>
      <c r="O49" s="210">
        <f>ROUND((F49*36%),0)</f>
        <v>9571</v>
      </c>
      <c r="P49" s="214"/>
      <c r="Q49" s="214"/>
    </row>
    <row r="50" spans="1:17" x14ac:dyDescent="0.2">
      <c r="A50" s="208">
        <v>50</v>
      </c>
      <c r="B50" s="255">
        <v>15.19</v>
      </c>
      <c r="C50" s="210">
        <f>'soust.uk.JMK př.č.2'!$M$29+'soust.uk.JMK př.č.2'!$N$29</f>
        <v>33608</v>
      </c>
      <c r="D50" s="210">
        <f>'soust.uk.JMK př.č.2'!$L$29</f>
        <v>1005</v>
      </c>
      <c r="E50" s="210">
        <f>SUM(F50,O50,D50)</f>
        <v>37113</v>
      </c>
      <c r="F50" s="210">
        <f>ROUND(1/B50*C50*12,0)</f>
        <v>26550</v>
      </c>
      <c r="G50" s="215"/>
      <c r="H50" s="256"/>
      <c r="I50" s="257"/>
      <c r="J50" s="257"/>
      <c r="L50" s="248"/>
      <c r="O50" s="210">
        <f t="shared" ref="O50:O113" si="0">ROUND((F50*36%),0)</f>
        <v>9558</v>
      </c>
      <c r="P50" s="214"/>
      <c r="Q50" s="214"/>
    </row>
    <row r="51" spans="1:17" x14ac:dyDescent="0.2">
      <c r="A51" s="216">
        <v>51</v>
      </c>
      <c r="B51" s="255">
        <v>15.22</v>
      </c>
      <c r="C51" s="210">
        <f>'soust.uk.JMK př.č.2'!$M$29+'soust.uk.JMK př.č.2'!$N$29</f>
        <v>33608</v>
      </c>
      <c r="D51" s="210">
        <f>'soust.uk.JMK př.č.2'!$L$29</f>
        <v>1005</v>
      </c>
      <c r="E51" s="210">
        <f t="shared" ref="E51:E114" si="1">SUM(F51,O51,D51)</f>
        <v>37042</v>
      </c>
      <c r="F51" s="210">
        <f t="shared" ref="F51:F114" si="2">ROUND(1/B51*C51*12,0)</f>
        <v>26498</v>
      </c>
      <c r="G51" s="212"/>
      <c r="H51" s="256"/>
      <c r="I51" s="257"/>
      <c r="J51" s="257"/>
      <c r="L51" s="220"/>
      <c r="O51" s="210">
        <f t="shared" si="0"/>
        <v>9539</v>
      </c>
      <c r="P51" s="214"/>
      <c r="Q51" s="214"/>
    </row>
    <row r="52" spans="1:17" x14ac:dyDescent="0.2">
      <c r="A52" s="216">
        <v>52</v>
      </c>
      <c r="B52" s="255">
        <v>15.25</v>
      </c>
      <c r="C52" s="210">
        <f>'soust.uk.JMK př.č.2'!$M$29+'soust.uk.JMK př.č.2'!$N$29</f>
        <v>33608</v>
      </c>
      <c r="D52" s="210">
        <f>'soust.uk.JMK př.č.2'!$L$29</f>
        <v>1005</v>
      </c>
      <c r="E52" s="210">
        <f t="shared" si="1"/>
        <v>36972</v>
      </c>
      <c r="F52" s="210">
        <f t="shared" si="2"/>
        <v>26446</v>
      </c>
      <c r="G52" s="212"/>
      <c r="H52" s="256"/>
      <c r="I52" s="257"/>
      <c r="J52" s="257"/>
      <c r="L52" s="248"/>
      <c r="O52" s="210">
        <f t="shared" si="0"/>
        <v>9521</v>
      </c>
      <c r="P52" s="214"/>
      <c r="Q52" s="214"/>
    </row>
    <row r="53" spans="1:17" x14ac:dyDescent="0.2">
      <c r="A53" s="216">
        <v>53</v>
      </c>
      <c r="B53" s="255">
        <v>15.28</v>
      </c>
      <c r="C53" s="210">
        <f>'soust.uk.JMK př.č.2'!$M$29+'soust.uk.JMK př.č.2'!$N$29</f>
        <v>33608</v>
      </c>
      <c r="D53" s="210">
        <f>'soust.uk.JMK př.č.2'!$L$29</f>
        <v>1005</v>
      </c>
      <c r="E53" s="210">
        <f t="shared" si="1"/>
        <v>36901</v>
      </c>
      <c r="F53" s="210">
        <f t="shared" si="2"/>
        <v>26394</v>
      </c>
      <c r="G53" s="212"/>
      <c r="H53" s="256"/>
      <c r="I53" s="257"/>
      <c r="J53" s="257"/>
      <c r="L53" s="220"/>
      <c r="O53" s="210">
        <f t="shared" si="0"/>
        <v>9502</v>
      </c>
      <c r="P53" s="214"/>
      <c r="Q53" s="214"/>
    </row>
    <row r="54" spans="1:17" x14ac:dyDescent="0.2">
      <c r="A54" s="216">
        <v>54</v>
      </c>
      <c r="B54" s="255">
        <v>15.31</v>
      </c>
      <c r="C54" s="210">
        <f>'soust.uk.JMK př.č.2'!$M$29+'soust.uk.JMK př.č.2'!$N$29</f>
        <v>33608</v>
      </c>
      <c r="D54" s="210">
        <f>'soust.uk.JMK př.č.2'!$L$29</f>
        <v>1005</v>
      </c>
      <c r="E54" s="210">
        <f t="shared" si="1"/>
        <v>36830</v>
      </c>
      <c r="F54" s="210">
        <f t="shared" si="2"/>
        <v>26342</v>
      </c>
      <c r="G54" s="212"/>
      <c r="H54" s="256"/>
      <c r="I54" s="257"/>
      <c r="J54" s="257"/>
      <c r="L54" s="248"/>
      <c r="O54" s="210">
        <f t="shared" si="0"/>
        <v>9483</v>
      </c>
      <c r="P54" s="214"/>
      <c r="Q54" s="214"/>
    </row>
    <row r="55" spans="1:17" x14ac:dyDescent="0.2">
      <c r="A55" s="216">
        <v>55</v>
      </c>
      <c r="B55" s="255">
        <v>15.34</v>
      </c>
      <c r="C55" s="210">
        <f>'soust.uk.JMK př.č.2'!$M$29+'soust.uk.JMK př.č.2'!$N$29</f>
        <v>33608</v>
      </c>
      <c r="D55" s="210">
        <f>'soust.uk.JMK př.č.2'!$L$29</f>
        <v>1005</v>
      </c>
      <c r="E55" s="210">
        <f t="shared" si="1"/>
        <v>36759</v>
      </c>
      <c r="F55" s="210">
        <f t="shared" si="2"/>
        <v>26290</v>
      </c>
      <c r="G55" s="212"/>
      <c r="H55" s="256"/>
      <c r="I55" s="257"/>
      <c r="J55" s="257"/>
      <c r="L55" s="220"/>
      <c r="O55" s="210">
        <f t="shared" si="0"/>
        <v>9464</v>
      </c>
      <c r="P55" s="214"/>
      <c r="Q55" s="214"/>
    </row>
    <row r="56" spans="1:17" x14ac:dyDescent="0.2">
      <c r="A56" s="216">
        <v>56</v>
      </c>
      <c r="B56" s="255">
        <v>15.37</v>
      </c>
      <c r="C56" s="210">
        <f>'soust.uk.JMK př.č.2'!$M$29+'soust.uk.JMK př.č.2'!$N$29</f>
        <v>33608</v>
      </c>
      <c r="D56" s="210">
        <f>'soust.uk.JMK př.č.2'!$L$29</f>
        <v>1005</v>
      </c>
      <c r="E56" s="210">
        <f t="shared" si="1"/>
        <v>36690</v>
      </c>
      <c r="F56" s="210">
        <f t="shared" si="2"/>
        <v>26239</v>
      </c>
      <c r="G56" s="212"/>
      <c r="H56" s="256"/>
      <c r="I56" s="257"/>
      <c r="J56" s="257"/>
      <c r="L56" s="248"/>
      <c r="O56" s="210">
        <f t="shared" si="0"/>
        <v>9446</v>
      </c>
      <c r="P56" s="214"/>
      <c r="Q56" s="214"/>
    </row>
    <row r="57" spans="1:17" x14ac:dyDescent="0.2">
      <c r="A57" s="216">
        <v>57</v>
      </c>
      <c r="B57" s="255">
        <v>15.41</v>
      </c>
      <c r="C57" s="210">
        <f>'soust.uk.JMK př.č.2'!$M$29+'soust.uk.JMK př.č.2'!$N$29</f>
        <v>33608</v>
      </c>
      <c r="D57" s="210">
        <f>'soust.uk.JMK př.č.2'!$L$29</f>
        <v>1005</v>
      </c>
      <c r="E57" s="210">
        <f t="shared" si="1"/>
        <v>36598</v>
      </c>
      <c r="F57" s="210">
        <f t="shared" si="2"/>
        <v>26171</v>
      </c>
      <c r="G57" s="212"/>
      <c r="H57" s="256"/>
      <c r="I57" s="257"/>
      <c r="J57" s="257"/>
      <c r="L57" s="220"/>
      <c r="O57" s="210">
        <f t="shared" si="0"/>
        <v>9422</v>
      </c>
      <c r="P57" s="214"/>
      <c r="Q57" s="214"/>
    </row>
    <row r="58" spans="1:17" x14ac:dyDescent="0.2">
      <c r="A58" s="216">
        <v>58</v>
      </c>
      <c r="B58" s="255">
        <v>15.44</v>
      </c>
      <c r="C58" s="210">
        <f>'soust.uk.JMK př.č.2'!$M$29+'soust.uk.JMK př.č.2'!$N$29</f>
        <v>33608</v>
      </c>
      <c r="D58" s="210">
        <f>'soust.uk.JMK př.č.2'!$L$29</f>
        <v>1005</v>
      </c>
      <c r="E58" s="210">
        <f t="shared" si="1"/>
        <v>36528</v>
      </c>
      <c r="F58" s="210">
        <f t="shared" si="2"/>
        <v>26120</v>
      </c>
      <c r="G58" s="212"/>
      <c r="H58" s="256"/>
      <c r="I58" s="257"/>
      <c r="J58" s="257"/>
      <c r="L58" s="248"/>
      <c r="O58" s="210">
        <f t="shared" si="0"/>
        <v>9403</v>
      </c>
      <c r="P58" s="214"/>
      <c r="Q58" s="214"/>
    </row>
    <row r="59" spans="1:17" x14ac:dyDescent="0.2">
      <c r="A59" s="216">
        <v>59</v>
      </c>
      <c r="B59" s="255">
        <v>15.47</v>
      </c>
      <c r="C59" s="210">
        <f>'soust.uk.JMK př.č.2'!$M$29+'soust.uk.JMK př.č.2'!$N$29</f>
        <v>33608</v>
      </c>
      <c r="D59" s="210">
        <f>'soust.uk.JMK př.č.2'!$L$29</f>
        <v>1005</v>
      </c>
      <c r="E59" s="210">
        <f t="shared" si="1"/>
        <v>36460</v>
      </c>
      <c r="F59" s="210">
        <f t="shared" si="2"/>
        <v>26070</v>
      </c>
      <c r="G59" s="212"/>
      <c r="H59" s="256"/>
      <c r="I59" s="257"/>
      <c r="J59" s="257"/>
      <c r="L59" s="220"/>
      <c r="O59" s="210">
        <f t="shared" si="0"/>
        <v>9385</v>
      </c>
      <c r="P59" s="214"/>
      <c r="Q59" s="214"/>
    </row>
    <row r="60" spans="1:17" x14ac:dyDescent="0.2">
      <c r="A60" s="216">
        <v>60</v>
      </c>
      <c r="B60" s="255">
        <v>15.5</v>
      </c>
      <c r="C60" s="210">
        <f>'soust.uk.JMK př.č.2'!$M$29+'soust.uk.JMK př.č.2'!$N$29</f>
        <v>33608</v>
      </c>
      <c r="D60" s="210">
        <f>'soust.uk.JMK př.č.2'!$L$29</f>
        <v>1005</v>
      </c>
      <c r="E60" s="210">
        <f t="shared" si="1"/>
        <v>36391</v>
      </c>
      <c r="F60" s="210">
        <f t="shared" si="2"/>
        <v>26019</v>
      </c>
      <c r="G60" s="212"/>
      <c r="H60" s="256"/>
      <c r="I60" s="257"/>
      <c r="J60" s="257"/>
      <c r="L60" s="248"/>
      <c r="O60" s="210">
        <f t="shared" si="0"/>
        <v>9367</v>
      </c>
      <c r="P60" s="214"/>
      <c r="Q60" s="214"/>
    </row>
    <row r="61" spans="1:17" x14ac:dyDescent="0.2">
      <c r="A61" s="216">
        <v>61</v>
      </c>
      <c r="B61" s="255">
        <v>15.53</v>
      </c>
      <c r="C61" s="210">
        <f>'soust.uk.JMK př.č.2'!$M$29+'soust.uk.JMK př.č.2'!$N$29</f>
        <v>33608</v>
      </c>
      <c r="D61" s="210">
        <f>'soust.uk.JMK př.č.2'!$L$29</f>
        <v>1005</v>
      </c>
      <c r="E61" s="210">
        <f t="shared" si="1"/>
        <v>36323</v>
      </c>
      <c r="F61" s="210">
        <f t="shared" si="2"/>
        <v>25969</v>
      </c>
      <c r="G61" s="212"/>
      <c r="H61" s="256"/>
      <c r="I61" s="257"/>
      <c r="J61" s="257"/>
      <c r="L61" s="220"/>
      <c r="O61" s="210">
        <f t="shared" si="0"/>
        <v>9349</v>
      </c>
      <c r="P61" s="214"/>
      <c r="Q61" s="214"/>
    </row>
    <row r="62" spans="1:17" x14ac:dyDescent="0.2">
      <c r="A62" s="216">
        <v>62</v>
      </c>
      <c r="B62" s="255">
        <v>15.56</v>
      </c>
      <c r="C62" s="210">
        <f>'soust.uk.JMK př.č.2'!$M$29+'soust.uk.JMK př.č.2'!$N$29</f>
        <v>33608</v>
      </c>
      <c r="D62" s="210">
        <f>'soust.uk.JMK př.č.2'!$L$29</f>
        <v>1005</v>
      </c>
      <c r="E62" s="210">
        <f t="shared" si="1"/>
        <v>36255</v>
      </c>
      <c r="F62" s="210">
        <f t="shared" si="2"/>
        <v>25919</v>
      </c>
      <c r="G62" s="212"/>
      <c r="H62" s="256"/>
      <c r="I62" s="257"/>
      <c r="J62" s="257"/>
      <c r="L62" s="248"/>
      <c r="O62" s="210">
        <f t="shared" si="0"/>
        <v>9331</v>
      </c>
      <c r="P62" s="214"/>
      <c r="Q62" s="214"/>
    </row>
    <row r="63" spans="1:17" x14ac:dyDescent="0.2">
      <c r="A63" s="216">
        <v>63</v>
      </c>
      <c r="B63" s="255">
        <v>15.59</v>
      </c>
      <c r="C63" s="210">
        <f>'soust.uk.JMK př.č.2'!$M$29+'soust.uk.JMK př.č.2'!$N$29</f>
        <v>33608</v>
      </c>
      <c r="D63" s="210">
        <f>'soust.uk.JMK př.č.2'!$L$29</f>
        <v>1005</v>
      </c>
      <c r="E63" s="210">
        <f t="shared" si="1"/>
        <v>36187</v>
      </c>
      <c r="F63" s="210">
        <f t="shared" si="2"/>
        <v>25869</v>
      </c>
      <c r="G63" s="212"/>
      <c r="H63" s="256"/>
      <c r="I63" s="257"/>
      <c r="J63" s="257"/>
      <c r="L63" s="220"/>
      <c r="O63" s="210">
        <f t="shared" si="0"/>
        <v>9313</v>
      </c>
      <c r="P63" s="214"/>
      <c r="Q63" s="214"/>
    </row>
    <row r="64" spans="1:17" x14ac:dyDescent="0.2">
      <c r="A64" s="216">
        <v>64</v>
      </c>
      <c r="B64" s="255">
        <v>15.62</v>
      </c>
      <c r="C64" s="210">
        <f>'soust.uk.JMK př.č.2'!$M$29+'soust.uk.JMK př.č.2'!$N$29</f>
        <v>33608</v>
      </c>
      <c r="D64" s="210">
        <f>'soust.uk.JMK př.č.2'!$L$29</f>
        <v>1005</v>
      </c>
      <c r="E64" s="210">
        <f t="shared" si="1"/>
        <v>36119</v>
      </c>
      <c r="F64" s="210">
        <f t="shared" si="2"/>
        <v>25819</v>
      </c>
      <c r="G64" s="212"/>
      <c r="H64" s="256"/>
      <c r="I64" s="257"/>
      <c r="J64" s="257"/>
      <c r="L64" s="248"/>
      <c r="O64" s="210">
        <f t="shared" si="0"/>
        <v>9295</v>
      </c>
      <c r="P64" s="214"/>
      <c r="Q64" s="214"/>
    </row>
    <row r="65" spans="1:17" x14ac:dyDescent="0.2">
      <c r="A65" s="216">
        <v>65</v>
      </c>
      <c r="B65" s="255">
        <v>15.65</v>
      </c>
      <c r="C65" s="210">
        <f>'soust.uk.JMK př.č.2'!$M$29+'soust.uk.JMK př.č.2'!$N$29</f>
        <v>33608</v>
      </c>
      <c r="D65" s="210">
        <f>'soust.uk.JMK př.č.2'!$L$29</f>
        <v>1005</v>
      </c>
      <c r="E65" s="210">
        <f t="shared" si="1"/>
        <v>36052</v>
      </c>
      <c r="F65" s="210">
        <f t="shared" si="2"/>
        <v>25770</v>
      </c>
      <c r="G65" s="212"/>
      <c r="H65" s="256"/>
      <c r="I65" s="257"/>
      <c r="J65" s="257"/>
      <c r="L65" s="220"/>
      <c r="O65" s="210">
        <f t="shared" si="0"/>
        <v>9277</v>
      </c>
      <c r="P65" s="214"/>
      <c r="Q65" s="214"/>
    </row>
    <row r="66" spans="1:17" x14ac:dyDescent="0.2">
      <c r="A66" s="216">
        <v>66</v>
      </c>
      <c r="B66" s="255">
        <v>15.68</v>
      </c>
      <c r="C66" s="210">
        <f>'soust.uk.JMK př.č.2'!$M$29+'soust.uk.JMK př.č.2'!$N$29</f>
        <v>33608</v>
      </c>
      <c r="D66" s="210">
        <f>'soust.uk.JMK př.č.2'!$L$29</f>
        <v>1005</v>
      </c>
      <c r="E66" s="210">
        <f t="shared" si="1"/>
        <v>35984</v>
      </c>
      <c r="F66" s="210">
        <f t="shared" si="2"/>
        <v>25720</v>
      </c>
      <c r="G66" s="212"/>
      <c r="H66" s="256"/>
      <c r="I66" s="257"/>
      <c r="J66" s="257"/>
      <c r="L66" s="248"/>
      <c r="O66" s="210">
        <f t="shared" si="0"/>
        <v>9259</v>
      </c>
      <c r="P66" s="214"/>
      <c r="Q66" s="214"/>
    </row>
    <row r="67" spans="1:17" x14ac:dyDescent="0.2">
      <c r="A67" s="216">
        <v>67</v>
      </c>
      <c r="B67" s="255">
        <v>15.71</v>
      </c>
      <c r="C67" s="210">
        <f>'soust.uk.JMK př.č.2'!$M$29+'soust.uk.JMK př.č.2'!$N$29</f>
        <v>33608</v>
      </c>
      <c r="D67" s="210">
        <f>'soust.uk.JMK př.č.2'!$L$29</f>
        <v>1005</v>
      </c>
      <c r="E67" s="210">
        <f t="shared" si="1"/>
        <v>35918</v>
      </c>
      <c r="F67" s="210">
        <f t="shared" si="2"/>
        <v>25671</v>
      </c>
      <c r="G67" s="212"/>
      <c r="H67" s="256"/>
      <c r="I67" s="257"/>
      <c r="J67" s="257"/>
      <c r="L67" s="220"/>
      <c r="O67" s="210">
        <f t="shared" si="0"/>
        <v>9242</v>
      </c>
      <c r="P67" s="214"/>
      <c r="Q67" s="214"/>
    </row>
    <row r="68" spans="1:17" x14ac:dyDescent="0.2">
      <c r="A68" s="216">
        <v>68</v>
      </c>
      <c r="B68" s="255">
        <v>15.73</v>
      </c>
      <c r="C68" s="210">
        <f>'soust.uk.JMK př.č.2'!$M$29+'soust.uk.JMK př.č.2'!$N$29</f>
        <v>33608</v>
      </c>
      <c r="D68" s="210">
        <f>'soust.uk.JMK př.č.2'!$L$29</f>
        <v>1005</v>
      </c>
      <c r="E68" s="210">
        <f t="shared" si="1"/>
        <v>35874</v>
      </c>
      <c r="F68" s="210">
        <f t="shared" si="2"/>
        <v>25639</v>
      </c>
      <c r="G68" s="212"/>
      <c r="H68" s="256"/>
      <c r="I68" s="257"/>
      <c r="J68" s="257"/>
      <c r="L68" s="248"/>
      <c r="O68" s="210">
        <f t="shared" si="0"/>
        <v>9230</v>
      </c>
      <c r="P68" s="214"/>
      <c r="Q68" s="214"/>
    </row>
    <row r="69" spans="1:17" x14ac:dyDescent="0.2">
      <c r="A69" s="216">
        <v>69</v>
      </c>
      <c r="B69" s="255">
        <v>15.76</v>
      </c>
      <c r="C69" s="210">
        <f>'soust.uk.JMK př.č.2'!$M$29+'soust.uk.JMK př.č.2'!$N$29</f>
        <v>33608</v>
      </c>
      <c r="D69" s="210">
        <f>'soust.uk.JMK př.č.2'!$L$29</f>
        <v>1005</v>
      </c>
      <c r="E69" s="210">
        <f t="shared" si="1"/>
        <v>35807</v>
      </c>
      <c r="F69" s="210">
        <f t="shared" si="2"/>
        <v>25590</v>
      </c>
      <c r="G69" s="212"/>
      <c r="H69" s="256"/>
      <c r="I69" s="257"/>
      <c r="J69" s="257"/>
      <c r="L69" s="220"/>
      <c r="O69" s="210">
        <f t="shared" si="0"/>
        <v>9212</v>
      </c>
      <c r="P69" s="214"/>
      <c r="Q69" s="214"/>
    </row>
    <row r="70" spans="1:17" x14ac:dyDescent="0.2">
      <c r="A70" s="216">
        <v>70</v>
      </c>
      <c r="B70" s="255">
        <v>15.78</v>
      </c>
      <c r="C70" s="210">
        <f>'soust.uk.JMK př.č.2'!$M$29+'soust.uk.JMK př.č.2'!$N$29</f>
        <v>33608</v>
      </c>
      <c r="D70" s="210">
        <f>'soust.uk.JMK př.č.2'!$L$29</f>
        <v>1005</v>
      </c>
      <c r="E70" s="210">
        <f t="shared" si="1"/>
        <v>35763</v>
      </c>
      <c r="F70" s="210">
        <f t="shared" si="2"/>
        <v>25557</v>
      </c>
      <c r="G70" s="212"/>
      <c r="H70" s="256"/>
      <c r="I70" s="257"/>
      <c r="J70" s="257"/>
      <c r="L70" s="248"/>
      <c r="O70" s="210">
        <f t="shared" si="0"/>
        <v>9201</v>
      </c>
      <c r="P70" s="214"/>
      <c r="Q70" s="214"/>
    </row>
    <row r="71" spans="1:17" x14ac:dyDescent="0.2">
      <c r="A71" s="216">
        <v>71</v>
      </c>
      <c r="B71" s="255">
        <v>15.81</v>
      </c>
      <c r="C71" s="210">
        <f>'soust.uk.JMK př.č.2'!$M$29+'soust.uk.JMK př.č.2'!$N$29</f>
        <v>33608</v>
      </c>
      <c r="D71" s="210">
        <f>'soust.uk.JMK př.č.2'!$L$29</f>
        <v>1005</v>
      </c>
      <c r="E71" s="210">
        <f t="shared" si="1"/>
        <v>35697</v>
      </c>
      <c r="F71" s="210">
        <f t="shared" si="2"/>
        <v>25509</v>
      </c>
      <c r="G71" s="212"/>
      <c r="H71" s="256"/>
      <c r="I71" s="257"/>
      <c r="J71" s="257"/>
      <c r="L71" s="220"/>
      <c r="O71" s="210">
        <f t="shared" si="0"/>
        <v>9183</v>
      </c>
      <c r="P71" s="214"/>
      <c r="Q71" s="214"/>
    </row>
    <row r="72" spans="1:17" x14ac:dyDescent="0.2">
      <c r="A72" s="216">
        <v>72</v>
      </c>
      <c r="B72" s="255">
        <v>15.83</v>
      </c>
      <c r="C72" s="210">
        <f>'soust.uk.JMK př.č.2'!$M$29+'soust.uk.JMK př.č.2'!$N$29</f>
        <v>33608</v>
      </c>
      <c r="D72" s="210">
        <f>'soust.uk.JMK př.č.2'!$L$29</f>
        <v>1005</v>
      </c>
      <c r="E72" s="210">
        <f t="shared" si="1"/>
        <v>35654</v>
      </c>
      <c r="F72" s="210">
        <f t="shared" si="2"/>
        <v>25477</v>
      </c>
      <c r="G72" s="212"/>
      <c r="H72" s="256"/>
      <c r="I72" s="257"/>
      <c r="J72" s="257"/>
      <c r="L72" s="248"/>
      <c r="O72" s="210">
        <f t="shared" si="0"/>
        <v>9172</v>
      </c>
      <c r="P72" s="214"/>
      <c r="Q72" s="214"/>
    </row>
    <row r="73" spans="1:17" x14ac:dyDescent="0.2">
      <c r="A73" s="216">
        <v>73</v>
      </c>
      <c r="B73" s="255">
        <v>15.85</v>
      </c>
      <c r="C73" s="210">
        <f>'soust.uk.JMK př.č.2'!$M$29+'soust.uk.JMK př.č.2'!$N$29</f>
        <v>33608</v>
      </c>
      <c r="D73" s="210">
        <f>'soust.uk.JMK př.č.2'!$L$29</f>
        <v>1005</v>
      </c>
      <c r="E73" s="210">
        <f t="shared" si="1"/>
        <v>35610</v>
      </c>
      <c r="F73" s="210">
        <f t="shared" si="2"/>
        <v>25445</v>
      </c>
      <c r="G73" s="212"/>
      <c r="H73" s="256"/>
      <c r="I73" s="257"/>
      <c r="J73" s="257"/>
      <c r="L73" s="220"/>
      <c r="O73" s="210">
        <f t="shared" si="0"/>
        <v>9160</v>
      </c>
      <c r="P73" s="214"/>
      <c r="Q73" s="214"/>
    </row>
    <row r="74" spans="1:17" x14ac:dyDescent="0.2">
      <c r="A74" s="216">
        <v>74</v>
      </c>
      <c r="B74" s="255">
        <v>15.88</v>
      </c>
      <c r="C74" s="210">
        <f>'soust.uk.JMK př.č.2'!$M$29+'soust.uk.JMK př.č.2'!$N$29</f>
        <v>33608</v>
      </c>
      <c r="D74" s="210">
        <f>'soust.uk.JMK př.č.2'!$L$29</f>
        <v>1005</v>
      </c>
      <c r="E74" s="210">
        <f t="shared" si="1"/>
        <v>35544</v>
      </c>
      <c r="F74" s="210">
        <f t="shared" si="2"/>
        <v>25396</v>
      </c>
      <c r="G74" s="212"/>
      <c r="H74" s="256"/>
      <c r="I74" s="257"/>
      <c r="J74" s="257"/>
      <c r="L74" s="248"/>
      <c r="O74" s="210">
        <f t="shared" si="0"/>
        <v>9143</v>
      </c>
      <c r="P74" s="214"/>
      <c r="Q74" s="214"/>
    </row>
    <row r="75" spans="1:17" x14ac:dyDescent="0.2">
      <c r="A75" s="216">
        <v>75</v>
      </c>
      <c r="B75" s="255">
        <v>15.91</v>
      </c>
      <c r="C75" s="210">
        <f>'soust.uk.JMK př.č.2'!$M$29+'soust.uk.JMK př.č.2'!$N$29</f>
        <v>33608</v>
      </c>
      <c r="D75" s="210">
        <f>'soust.uk.JMK př.č.2'!$L$29</f>
        <v>1005</v>
      </c>
      <c r="E75" s="210">
        <f t="shared" si="1"/>
        <v>35480</v>
      </c>
      <c r="F75" s="210">
        <f t="shared" si="2"/>
        <v>25349</v>
      </c>
      <c r="G75" s="212"/>
      <c r="H75" s="256"/>
      <c r="I75" s="257"/>
      <c r="J75" s="257"/>
      <c r="L75" s="220"/>
      <c r="O75" s="210">
        <f t="shared" si="0"/>
        <v>9126</v>
      </c>
      <c r="P75" s="214"/>
      <c r="Q75" s="214"/>
    </row>
    <row r="76" spans="1:17" x14ac:dyDescent="0.2">
      <c r="A76" s="216">
        <v>76</v>
      </c>
      <c r="B76" s="255">
        <v>15.93</v>
      </c>
      <c r="C76" s="210">
        <f>'soust.uk.JMK př.č.2'!$M$29+'soust.uk.JMK př.č.2'!$N$29</f>
        <v>33608</v>
      </c>
      <c r="D76" s="210">
        <f>'soust.uk.JMK př.č.2'!$L$29</f>
        <v>1005</v>
      </c>
      <c r="E76" s="210">
        <f t="shared" si="1"/>
        <v>35436</v>
      </c>
      <c r="F76" s="210">
        <f t="shared" si="2"/>
        <v>25317</v>
      </c>
      <c r="G76" s="212"/>
      <c r="H76" s="256"/>
      <c r="I76" s="257"/>
      <c r="J76" s="257"/>
      <c r="L76" s="248"/>
      <c r="O76" s="210">
        <f t="shared" si="0"/>
        <v>9114</v>
      </c>
      <c r="P76" s="214"/>
      <c r="Q76" s="214"/>
    </row>
    <row r="77" spans="1:17" x14ac:dyDescent="0.2">
      <c r="A77" s="216">
        <v>77</v>
      </c>
      <c r="B77" s="255">
        <v>15.96</v>
      </c>
      <c r="C77" s="210">
        <f>'soust.uk.JMK př.č.2'!$M$29+'soust.uk.JMK př.č.2'!$N$29</f>
        <v>33608</v>
      </c>
      <c r="D77" s="210">
        <f>'soust.uk.JMK př.č.2'!$L$29</f>
        <v>1005</v>
      </c>
      <c r="E77" s="210">
        <f t="shared" si="1"/>
        <v>35371</v>
      </c>
      <c r="F77" s="210">
        <f t="shared" si="2"/>
        <v>25269</v>
      </c>
      <c r="G77" s="212"/>
      <c r="H77" s="256"/>
      <c r="I77" s="257"/>
      <c r="J77" s="257"/>
      <c r="L77" s="220"/>
      <c r="O77" s="210">
        <f t="shared" si="0"/>
        <v>9097</v>
      </c>
      <c r="P77" s="214"/>
      <c r="Q77" s="214"/>
    </row>
    <row r="78" spans="1:17" x14ac:dyDescent="0.2">
      <c r="A78" s="216">
        <v>78</v>
      </c>
      <c r="B78" s="255">
        <v>15.98</v>
      </c>
      <c r="C78" s="210">
        <f>'soust.uk.JMK př.č.2'!$M$29+'soust.uk.JMK př.č.2'!$N$29</f>
        <v>33608</v>
      </c>
      <c r="D78" s="210">
        <f>'soust.uk.JMK př.č.2'!$L$29</f>
        <v>1005</v>
      </c>
      <c r="E78" s="210">
        <f t="shared" si="1"/>
        <v>35329</v>
      </c>
      <c r="F78" s="210">
        <f t="shared" si="2"/>
        <v>25238</v>
      </c>
      <c r="G78" s="212"/>
      <c r="H78" s="256"/>
      <c r="I78" s="257"/>
      <c r="J78" s="257"/>
      <c r="L78" s="248"/>
      <c r="O78" s="210">
        <f t="shared" si="0"/>
        <v>9086</v>
      </c>
      <c r="P78" s="214"/>
      <c r="Q78" s="214"/>
    </row>
    <row r="79" spans="1:17" x14ac:dyDescent="0.2">
      <c r="A79" s="216">
        <v>79</v>
      </c>
      <c r="B79" s="255">
        <v>16</v>
      </c>
      <c r="C79" s="210">
        <f>'soust.uk.JMK př.č.2'!$M$29+'soust.uk.JMK př.č.2'!$N$29</f>
        <v>33608</v>
      </c>
      <c r="D79" s="210">
        <f>'soust.uk.JMK př.č.2'!$L$29</f>
        <v>1005</v>
      </c>
      <c r="E79" s="210">
        <f t="shared" si="1"/>
        <v>35285</v>
      </c>
      <c r="F79" s="210">
        <f t="shared" si="2"/>
        <v>25206</v>
      </c>
      <c r="G79" s="212"/>
      <c r="H79" s="256"/>
      <c r="I79" s="257"/>
      <c r="J79" s="257"/>
      <c r="L79" s="220"/>
      <c r="O79" s="210">
        <f t="shared" si="0"/>
        <v>9074</v>
      </c>
      <c r="P79" s="214"/>
      <c r="Q79" s="214"/>
    </row>
    <row r="80" spans="1:17" x14ac:dyDescent="0.2">
      <c r="A80" s="216">
        <v>80</v>
      </c>
      <c r="B80" s="255">
        <v>16.03</v>
      </c>
      <c r="C80" s="210">
        <f>'soust.uk.JMK př.č.2'!$M$29+'soust.uk.JMK př.č.2'!$N$29</f>
        <v>33608</v>
      </c>
      <c r="D80" s="210">
        <f>'soust.uk.JMK př.č.2'!$L$29</f>
        <v>1005</v>
      </c>
      <c r="E80" s="210">
        <f t="shared" si="1"/>
        <v>35221</v>
      </c>
      <c r="F80" s="210">
        <f t="shared" si="2"/>
        <v>25159</v>
      </c>
      <c r="G80" s="212"/>
      <c r="H80" s="256"/>
      <c r="I80" s="257"/>
      <c r="J80" s="257"/>
      <c r="L80" s="248"/>
      <c r="O80" s="210">
        <f t="shared" si="0"/>
        <v>9057</v>
      </c>
      <c r="P80" s="214"/>
      <c r="Q80" s="214"/>
    </row>
    <row r="81" spans="1:17" x14ac:dyDescent="0.2">
      <c r="A81" s="216">
        <v>81</v>
      </c>
      <c r="B81" s="255">
        <v>16.05</v>
      </c>
      <c r="C81" s="210">
        <f>'soust.uk.JMK př.č.2'!$M$29+'soust.uk.JMK př.č.2'!$N$29</f>
        <v>33608</v>
      </c>
      <c r="D81" s="210">
        <f>'soust.uk.JMK př.č.2'!$L$29</f>
        <v>1005</v>
      </c>
      <c r="E81" s="210">
        <f t="shared" si="1"/>
        <v>35178</v>
      </c>
      <c r="F81" s="210">
        <f t="shared" si="2"/>
        <v>25127</v>
      </c>
      <c r="G81" s="212"/>
      <c r="H81" s="256"/>
      <c r="I81" s="257"/>
      <c r="J81" s="257"/>
      <c r="L81" s="220"/>
      <c r="O81" s="210">
        <f t="shared" si="0"/>
        <v>9046</v>
      </c>
      <c r="P81" s="214"/>
      <c r="Q81" s="214"/>
    </row>
    <row r="82" spans="1:17" x14ac:dyDescent="0.2">
      <c r="A82" s="216">
        <v>82</v>
      </c>
      <c r="B82" s="255">
        <v>16.07</v>
      </c>
      <c r="C82" s="210">
        <f>'soust.uk.JMK př.č.2'!$M$29+'soust.uk.JMK př.č.2'!$N$29</f>
        <v>33608</v>
      </c>
      <c r="D82" s="210">
        <f>'soust.uk.JMK př.č.2'!$L$29</f>
        <v>1005</v>
      </c>
      <c r="E82" s="210">
        <f t="shared" si="1"/>
        <v>35136</v>
      </c>
      <c r="F82" s="210">
        <f t="shared" si="2"/>
        <v>25096</v>
      </c>
      <c r="G82" s="212"/>
      <c r="H82" s="256"/>
      <c r="I82" s="257"/>
      <c r="J82" s="257"/>
      <c r="L82" s="248"/>
      <c r="O82" s="210">
        <f t="shared" si="0"/>
        <v>9035</v>
      </c>
      <c r="P82" s="214"/>
      <c r="Q82" s="214"/>
    </row>
    <row r="83" spans="1:17" x14ac:dyDescent="0.2">
      <c r="A83" s="216">
        <v>83</v>
      </c>
      <c r="B83" s="255">
        <v>16.100000000000001</v>
      </c>
      <c r="C83" s="210">
        <f>'soust.uk.JMK př.č.2'!$M$29+'soust.uk.JMK př.č.2'!$N$29</f>
        <v>33608</v>
      </c>
      <c r="D83" s="210">
        <f>'soust.uk.JMK př.č.2'!$L$29</f>
        <v>1005</v>
      </c>
      <c r="E83" s="210">
        <f t="shared" si="1"/>
        <v>35072</v>
      </c>
      <c r="F83" s="210">
        <f t="shared" si="2"/>
        <v>25049</v>
      </c>
      <c r="G83" s="212"/>
      <c r="H83" s="256"/>
      <c r="I83" s="257"/>
      <c r="J83" s="257"/>
      <c r="L83" s="220"/>
      <c r="O83" s="210">
        <f t="shared" si="0"/>
        <v>9018</v>
      </c>
      <c r="P83" s="214"/>
      <c r="Q83" s="214"/>
    </row>
    <row r="84" spans="1:17" x14ac:dyDescent="0.2">
      <c r="A84" s="216">
        <v>84</v>
      </c>
      <c r="B84" s="255">
        <v>16.12</v>
      </c>
      <c r="C84" s="210">
        <f>'soust.uk.JMK př.č.2'!$M$29+'soust.uk.JMK př.č.2'!$N$29</f>
        <v>33608</v>
      </c>
      <c r="D84" s="210">
        <f>'soust.uk.JMK př.č.2'!$L$29</f>
        <v>1005</v>
      </c>
      <c r="E84" s="210">
        <f t="shared" si="1"/>
        <v>35029</v>
      </c>
      <c r="F84" s="210">
        <f t="shared" si="2"/>
        <v>25018</v>
      </c>
      <c r="G84" s="212"/>
      <c r="H84" s="256"/>
      <c r="I84" s="257"/>
      <c r="J84" s="257"/>
      <c r="L84" s="248"/>
      <c r="O84" s="210">
        <f t="shared" si="0"/>
        <v>9006</v>
      </c>
      <c r="P84" s="214"/>
      <c r="Q84" s="214"/>
    </row>
    <row r="85" spans="1:17" x14ac:dyDescent="0.2">
      <c r="A85" s="216">
        <v>85</v>
      </c>
      <c r="B85" s="255">
        <v>16.14</v>
      </c>
      <c r="C85" s="210">
        <f>'soust.uk.JMK př.č.2'!$M$29+'soust.uk.JMK př.č.2'!$N$29</f>
        <v>33608</v>
      </c>
      <c r="D85" s="210">
        <f>'soust.uk.JMK př.č.2'!$L$29</f>
        <v>1005</v>
      </c>
      <c r="E85" s="210">
        <f t="shared" si="1"/>
        <v>34987</v>
      </c>
      <c r="F85" s="210">
        <f t="shared" si="2"/>
        <v>24987</v>
      </c>
      <c r="G85" s="212"/>
      <c r="H85" s="256"/>
      <c r="I85" s="257"/>
      <c r="J85" s="257"/>
      <c r="L85" s="220"/>
      <c r="O85" s="210">
        <f t="shared" si="0"/>
        <v>8995</v>
      </c>
      <c r="P85" s="214"/>
      <c r="Q85" s="214"/>
    </row>
    <row r="86" spans="1:17" x14ac:dyDescent="0.2">
      <c r="A86" s="216">
        <v>86</v>
      </c>
      <c r="B86" s="255">
        <v>16.16</v>
      </c>
      <c r="C86" s="210">
        <f>'soust.uk.JMK př.č.2'!$M$29+'soust.uk.JMK př.č.2'!$N$29</f>
        <v>33608</v>
      </c>
      <c r="D86" s="210">
        <f>'soust.uk.JMK př.č.2'!$L$29</f>
        <v>1005</v>
      </c>
      <c r="E86" s="210">
        <f t="shared" si="1"/>
        <v>34945</v>
      </c>
      <c r="F86" s="210">
        <f t="shared" si="2"/>
        <v>24956</v>
      </c>
      <c r="G86" s="212"/>
      <c r="H86" s="256"/>
      <c r="I86" s="257"/>
      <c r="J86" s="257"/>
      <c r="L86" s="248"/>
      <c r="O86" s="210">
        <f t="shared" si="0"/>
        <v>8984</v>
      </c>
      <c r="P86" s="214"/>
      <c r="Q86" s="214"/>
    </row>
    <row r="87" spans="1:17" x14ac:dyDescent="0.2">
      <c r="A87" s="216">
        <v>87</v>
      </c>
      <c r="B87" s="255">
        <v>16.190000000000001</v>
      </c>
      <c r="C87" s="210">
        <f>'soust.uk.JMK př.č.2'!$M$29+'soust.uk.JMK př.č.2'!$N$29</f>
        <v>33608</v>
      </c>
      <c r="D87" s="210">
        <f>'soust.uk.JMK př.č.2'!$L$29</f>
        <v>1005</v>
      </c>
      <c r="E87" s="210">
        <f t="shared" si="1"/>
        <v>34883</v>
      </c>
      <c r="F87" s="210">
        <f t="shared" si="2"/>
        <v>24910</v>
      </c>
      <c r="G87" s="212"/>
      <c r="H87" s="256"/>
      <c r="I87" s="257"/>
      <c r="J87" s="257"/>
      <c r="L87" s="220"/>
      <c r="O87" s="210">
        <f t="shared" si="0"/>
        <v>8968</v>
      </c>
      <c r="P87" s="214"/>
      <c r="Q87" s="214"/>
    </row>
    <row r="88" spans="1:17" x14ac:dyDescent="0.2">
      <c r="A88" s="216">
        <v>88</v>
      </c>
      <c r="B88" s="255">
        <v>16.21</v>
      </c>
      <c r="C88" s="210">
        <f>'soust.uk.JMK př.č.2'!$M$29+'soust.uk.JMK př.č.2'!$N$29</f>
        <v>33608</v>
      </c>
      <c r="D88" s="210">
        <f>'soust.uk.JMK př.č.2'!$L$29</f>
        <v>1005</v>
      </c>
      <c r="E88" s="210">
        <f t="shared" si="1"/>
        <v>34840</v>
      </c>
      <c r="F88" s="210">
        <f t="shared" si="2"/>
        <v>24879</v>
      </c>
      <c r="G88" s="212"/>
      <c r="H88" s="256"/>
      <c r="I88" s="257"/>
      <c r="J88" s="257"/>
      <c r="L88" s="248"/>
      <c r="O88" s="210">
        <f t="shared" si="0"/>
        <v>8956</v>
      </c>
      <c r="P88" s="214"/>
      <c r="Q88" s="214"/>
    </row>
    <row r="89" spans="1:17" x14ac:dyDescent="0.2">
      <c r="A89" s="216">
        <v>89</v>
      </c>
      <c r="B89" s="255">
        <v>16.23</v>
      </c>
      <c r="C89" s="210">
        <f>'soust.uk.JMK př.č.2'!$M$29+'soust.uk.JMK př.č.2'!$N$29</f>
        <v>33608</v>
      </c>
      <c r="D89" s="210">
        <f>'soust.uk.JMK př.č.2'!$L$29</f>
        <v>1005</v>
      </c>
      <c r="E89" s="210">
        <f t="shared" si="1"/>
        <v>34800</v>
      </c>
      <c r="F89" s="210">
        <f t="shared" si="2"/>
        <v>24849</v>
      </c>
      <c r="G89" s="212"/>
      <c r="H89" s="256"/>
      <c r="I89" s="257"/>
      <c r="J89" s="257"/>
      <c r="L89" s="220"/>
      <c r="O89" s="210">
        <f t="shared" si="0"/>
        <v>8946</v>
      </c>
      <c r="P89" s="214"/>
      <c r="Q89" s="214"/>
    </row>
    <row r="90" spans="1:17" x14ac:dyDescent="0.2">
      <c r="A90" s="216">
        <v>90</v>
      </c>
      <c r="B90" s="255">
        <v>16.260000000000002</v>
      </c>
      <c r="C90" s="210">
        <f>'soust.uk.JMK př.č.2'!$M$29+'soust.uk.JMK př.č.2'!$N$29</f>
        <v>33608</v>
      </c>
      <c r="D90" s="210">
        <f>'soust.uk.JMK př.č.2'!$L$29</f>
        <v>1005</v>
      </c>
      <c r="E90" s="210">
        <f t="shared" si="1"/>
        <v>34737</v>
      </c>
      <c r="F90" s="210">
        <f t="shared" si="2"/>
        <v>24803</v>
      </c>
      <c r="G90" s="212"/>
      <c r="H90" s="256"/>
      <c r="I90" s="257"/>
      <c r="J90" s="257"/>
      <c r="L90" s="248"/>
      <c r="O90" s="210">
        <f t="shared" si="0"/>
        <v>8929</v>
      </c>
      <c r="P90" s="214"/>
      <c r="Q90" s="214"/>
    </row>
    <row r="91" spans="1:17" x14ac:dyDescent="0.2">
      <c r="A91" s="216">
        <v>91</v>
      </c>
      <c r="B91" s="255">
        <v>16.28</v>
      </c>
      <c r="C91" s="210">
        <f>'soust.uk.JMK př.č.2'!$M$29+'soust.uk.JMK př.č.2'!$N$29</f>
        <v>33608</v>
      </c>
      <c r="D91" s="210">
        <f>'soust.uk.JMK př.č.2'!$L$29</f>
        <v>1005</v>
      </c>
      <c r="E91" s="210">
        <f t="shared" si="1"/>
        <v>34695</v>
      </c>
      <c r="F91" s="210">
        <f t="shared" si="2"/>
        <v>24772</v>
      </c>
      <c r="G91" s="212"/>
      <c r="H91" s="256"/>
      <c r="I91" s="257"/>
      <c r="J91" s="257"/>
      <c r="L91" s="220"/>
      <c r="O91" s="210">
        <f t="shared" si="0"/>
        <v>8918</v>
      </c>
      <c r="P91" s="214"/>
      <c r="Q91" s="214"/>
    </row>
    <row r="92" spans="1:17" x14ac:dyDescent="0.2">
      <c r="A92" s="216">
        <v>92</v>
      </c>
      <c r="B92" s="255">
        <v>16.3</v>
      </c>
      <c r="C92" s="210">
        <f>'soust.uk.JMK př.č.2'!$M$29+'soust.uk.JMK př.č.2'!$N$29</f>
        <v>33608</v>
      </c>
      <c r="D92" s="210">
        <f>'soust.uk.JMK př.č.2'!$L$29</f>
        <v>1005</v>
      </c>
      <c r="E92" s="210">
        <f t="shared" si="1"/>
        <v>34654</v>
      </c>
      <c r="F92" s="210">
        <f t="shared" si="2"/>
        <v>24742</v>
      </c>
      <c r="G92" s="212"/>
      <c r="H92" s="256"/>
      <c r="I92" s="257"/>
      <c r="J92" s="257"/>
      <c r="L92" s="248"/>
      <c r="O92" s="210">
        <f t="shared" si="0"/>
        <v>8907</v>
      </c>
      <c r="P92" s="214"/>
      <c r="Q92" s="214"/>
    </row>
    <row r="93" spans="1:17" x14ac:dyDescent="0.2">
      <c r="A93" s="216">
        <v>93</v>
      </c>
      <c r="B93" s="255">
        <v>16.32</v>
      </c>
      <c r="C93" s="210">
        <f>'soust.uk.JMK př.č.2'!$M$29+'soust.uk.JMK př.č.2'!$N$29</f>
        <v>33608</v>
      </c>
      <c r="D93" s="210">
        <f>'soust.uk.JMK př.č.2'!$L$29</f>
        <v>1005</v>
      </c>
      <c r="E93" s="210">
        <f t="shared" si="1"/>
        <v>34613</v>
      </c>
      <c r="F93" s="210">
        <f t="shared" si="2"/>
        <v>24712</v>
      </c>
      <c r="G93" s="212"/>
      <c r="H93" s="256"/>
      <c r="I93" s="257"/>
      <c r="J93" s="257"/>
      <c r="L93" s="220"/>
      <c r="O93" s="210">
        <f t="shared" si="0"/>
        <v>8896</v>
      </c>
      <c r="P93" s="214"/>
      <c r="Q93" s="214"/>
    </row>
    <row r="94" spans="1:17" x14ac:dyDescent="0.2">
      <c r="A94" s="216">
        <v>94</v>
      </c>
      <c r="B94" s="255">
        <v>16.350000000000001</v>
      </c>
      <c r="C94" s="210">
        <f>'soust.uk.JMK př.č.2'!$M$29+'soust.uk.JMK př.č.2'!$N$29</f>
        <v>33608</v>
      </c>
      <c r="D94" s="210">
        <f>'soust.uk.JMK př.č.2'!$L$29</f>
        <v>1005</v>
      </c>
      <c r="E94" s="210">
        <f t="shared" si="1"/>
        <v>34551</v>
      </c>
      <c r="F94" s="210">
        <f t="shared" si="2"/>
        <v>24666</v>
      </c>
      <c r="G94" s="212"/>
      <c r="H94" s="256"/>
      <c r="I94" s="257"/>
      <c r="J94" s="257"/>
      <c r="L94" s="248"/>
      <c r="O94" s="210">
        <f t="shared" si="0"/>
        <v>8880</v>
      </c>
      <c r="P94" s="214"/>
      <c r="Q94" s="214"/>
    </row>
    <row r="95" spans="1:17" x14ac:dyDescent="0.2">
      <c r="A95" s="216">
        <v>95</v>
      </c>
      <c r="B95" s="255">
        <v>16.37</v>
      </c>
      <c r="C95" s="210">
        <f>'soust.uk.JMK př.č.2'!$M$29+'soust.uk.JMK př.č.2'!$N$29</f>
        <v>33608</v>
      </c>
      <c r="D95" s="210">
        <f>'soust.uk.JMK př.č.2'!$L$29</f>
        <v>1005</v>
      </c>
      <c r="E95" s="210">
        <f t="shared" si="1"/>
        <v>34510</v>
      </c>
      <c r="F95" s="210">
        <f t="shared" si="2"/>
        <v>24636</v>
      </c>
      <c r="G95" s="212"/>
      <c r="H95" s="256"/>
      <c r="I95" s="257"/>
      <c r="J95" s="257"/>
      <c r="L95" s="220"/>
      <c r="O95" s="210">
        <f t="shared" si="0"/>
        <v>8869</v>
      </c>
      <c r="P95" s="214"/>
      <c r="Q95" s="214"/>
    </row>
    <row r="96" spans="1:17" x14ac:dyDescent="0.2">
      <c r="A96" s="216">
        <v>96</v>
      </c>
      <c r="B96" s="255">
        <v>16.39</v>
      </c>
      <c r="C96" s="210">
        <f>'soust.uk.JMK př.č.2'!$M$29+'soust.uk.JMK př.č.2'!$N$29</f>
        <v>33608</v>
      </c>
      <c r="D96" s="210">
        <f>'soust.uk.JMK př.č.2'!$L$29</f>
        <v>1005</v>
      </c>
      <c r="E96" s="210">
        <f t="shared" si="1"/>
        <v>34469</v>
      </c>
      <c r="F96" s="210">
        <f t="shared" si="2"/>
        <v>24606</v>
      </c>
      <c r="G96" s="212"/>
      <c r="H96" s="256"/>
      <c r="I96" s="257"/>
      <c r="J96" s="257"/>
      <c r="L96" s="248"/>
      <c r="O96" s="210">
        <f t="shared" si="0"/>
        <v>8858</v>
      </c>
      <c r="P96" s="214"/>
      <c r="Q96" s="214"/>
    </row>
    <row r="97" spans="1:17" x14ac:dyDescent="0.2">
      <c r="A97" s="216">
        <v>97</v>
      </c>
      <c r="B97" s="255">
        <v>16.41</v>
      </c>
      <c r="C97" s="210">
        <f>'soust.uk.JMK př.č.2'!$M$29+'soust.uk.JMK př.č.2'!$N$29</f>
        <v>33608</v>
      </c>
      <c r="D97" s="210">
        <f>'soust.uk.JMK př.č.2'!$L$29</f>
        <v>1005</v>
      </c>
      <c r="E97" s="210">
        <f t="shared" si="1"/>
        <v>34428</v>
      </c>
      <c r="F97" s="210">
        <f t="shared" si="2"/>
        <v>24576</v>
      </c>
      <c r="G97" s="212"/>
      <c r="H97" s="256"/>
      <c r="I97" s="257"/>
      <c r="J97" s="257"/>
      <c r="L97" s="220"/>
      <c r="O97" s="210">
        <f t="shared" si="0"/>
        <v>8847</v>
      </c>
      <c r="P97" s="214"/>
      <c r="Q97" s="214"/>
    </row>
    <row r="98" spans="1:17" x14ac:dyDescent="0.2">
      <c r="A98" s="216">
        <v>98</v>
      </c>
      <c r="B98" s="255">
        <v>16.43</v>
      </c>
      <c r="C98" s="210">
        <f>'soust.uk.JMK př.č.2'!$M$29+'soust.uk.JMK př.č.2'!$N$29</f>
        <v>33608</v>
      </c>
      <c r="D98" s="210">
        <f>'soust.uk.JMK př.č.2'!$L$29</f>
        <v>1005</v>
      </c>
      <c r="E98" s="210">
        <f t="shared" si="1"/>
        <v>34388</v>
      </c>
      <c r="F98" s="210">
        <f t="shared" si="2"/>
        <v>24546</v>
      </c>
      <c r="G98" s="212"/>
      <c r="H98" s="256"/>
      <c r="I98" s="257"/>
      <c r="J98" s="257"/>
      <c r="L98" s="248"/>
      <c r="O98" s="210">
        <f t="shared" si="0"/>
        <v>8837</v>
      </c>
      <c r="P98" s="214"/>
      <c r="Q98" s="214"/>
    </row>
    <row r="99" spans="1:17" x14ac:dyDescent="0.2">
      <c r="A99" s="216">
        <v>99</v>
      </c>
      <c r="B99" s="255">
        <v>16.46</v>
      </c>
      <c r="C99" s="210">
        <f>'soust.uk.JMK př.č.2'!$M$29+'soust.uk.JMK př.č.2'!$N$29</f>
        <v>33608</v>
      </c>
      <c r="D99" s="210">
        <f>'soust.uk.JMK př.č.2'!$L$29</f>
        <v>1005</v>
      </c>
      <c r="E99" s="210">
        <f t="shared" si="1"/>
        <v>34328</v>
      </c>
      <c r="F99" s="210">
        <f t="shared" si="2"/>
        <v>24502</v>
      </c>
      <c r="G99" s="212"/>
      <c r="H99" s="256"/>
      <c r="I99" s="257"/>
      <c r="J99" s="257"/>
      <c r="L99" s="220"/>
      <c r="O99" s="210">
        <f t="shared" si="0"/>
        <v>8821</v>
      </c>
      <c r="P99" s="214"/>
      <c r="Q99" s="214"/>
    </row>
    <row r="100" spans="1:17" x14ac:dyDescent="0.2">
      <c r="A100" s="216">
        <v>100</v>
      </c>
      <c r="B100" s="255">
        <v>16.48</v>
      </c>
      <c r="C100" s="210">
        <f>'soust.uk.JMK př.č.2'!$M$29+'soust.uk.JMK př.č.2'!$N$29</f>
        <v>33608</v>
      </c>
      <c r="D100" s="210">
        <f>'soust.uk.JMK př.č.2'!$L$29</f>
        <v>1005</v>
      </c>
      <c r="E100" s="210">
        <f t="shared" si="1"/>
        <v>34287</v>
      </c>
      <c r="F100" s="210">
        <f t="shared" si="2"/>
        <v>24472</v>
      </c>
      <c r="G100" s="212"/>
      <c r="H100" s="256"/>
      <c r="I100" s="257"/>
      <c r="J100" s="257"/>
      <c r="L100" s="248"/>
      <c r="O100" s="210">
        <f t="shared" si="0"/>
        <v>8810</v>
      </c>
      <c r="P100" s="214"/>
      <c r="Q100" s="214"/>
    </row>
    <row r="101" spans="1:17" x14ac:dyDescent="0.2">
      <c r="A101" s="216">
        <v>101</v>
      </c>
      <c r="B101" s="255">
        <v>16.5</v>
      </c>
      <c r="C101" s="210">
        <f>'soust.uk.JMK př.č.2'!$M$29+'soust.uk.JMK př.č.2'!$N$29</f>
        <v>33608</v>
      </c>
      <c r="D101" s="210">
        <f>'soust.uk.JMK př.č.2'!$L$29</f>
        <v>1005</v>
      </c>
      <c r="E101" s="210">
        <f t="shared" si="1"/>
        <v>34246</v>
      </c>
      <c r="F101" s="210">
        <f t="shared" si="2"/>
        <v>24442</v>
      </c>
      <c r="G101" s="212"/>
      <c r="H101" s="256"/>
      <c r="I101" s="257"/>
      <c r="J101" s="257"/>
      <c r="L101" s="220"/>
      <c r="O101" s="210">
        <f t="shared" si="0"/>
        <v>8799</v>
      </c>
      <c r="P101" s="214"/>
      <c r="Q101" s="214"/>
    </row>
    <row r="102" spans="1:17" x14ac:dyDescent="0.2">
      <c r="A102" s="216">
        <v>102</v>
      </c>
      <c r="B102" s="255">
        <v>16.52</v>
      </c>
      <c r="C102" s="210">
        <f>'soust.uk.JMK př.č.2'!$M$29+'soust.uk.JMK př.č.2'!$N$29</f>
        <v>33608</v>
      </c>
      <c r="D102" s="210">
        <f>'soust.uk.JMK př.č.2'!$L$29</f>
        <v>1005</v>
      </c>
      <c r="E102" s="210">
        <f t="shared" si="1"/>
        <v>34207</v>
      </c>
      <c r="F102" s="210">
        <f t="shared" si="2"/>
        <v>24413</v>
      </c>
      <c r="G102" s="212"/>
      <c r="H102" s="256"/>
      <c r="I102" s="257"/>
      <c r="J102" s="257"/>
      <c r="L102" s="248"/>
      <c r="O102" s="210">
        <f t="shared" si="0"/>
        <v>8789</v>
      </c>
      <c r="P102" s="214"/>
      <c r="Q102" s="214"/>
    </row>
    <row r="103" spans="1:17" x14ac:dyDescent="0.2">
      <c r="A103" s="216">
        <v>103</v>
      </c>
      <c r="B103" s="255">
        <v>16.54</v>
      </c>
      <c r="C103" s="210">
        <f>'soust.uk.JMK př.č.2'!$M$29+'soust.uk.JMK př.č.2'!$N$29</f>
        <v>33608</v>
      </c>
      <c r="D103" s="210">
        <f>'soust.uk.JMK př.č.2'!$L$29</f>
        <v>1005</v>
      </c>
      <c r="E103" s="210">
        <f t="shared" si="1"/>
        <v>34166</v>
      </c>
      <c r="F103" s="210">
        <f t="shared" si="2"/>
        <v>24383</v>
      </c>
      <c r="G103" s="212"/>
      <c r="H103" s="256"/>
      <c r="I103" s="257"/>
      <c r="J103" s="257"/>
      <c r="L103" s="220"/>
      <c r="O103" s="210">
        <f t="shared" si="0"/>
        <v>8778</v>
      </c>
      <c r="P103" s="214"/>
      <c r="Q103" s="214"/>
    </row>
    <row r="104" spans="1:17" x14ac:dyDescent="0.2">
      <c r="A104" s="216">
        <v>104</v>
      </c>
      <c r="B104" s="255">
        <v>16.559999999999999</v>
      </c>
      <c r="C104" s="210">
        <f>'soust.uk.JMK př.č.2'!$M$29+'soust.uk.JMK př.č.2'!$N$29</f>
        <v>33608</v>
      </c>
      <c r="D104" s="210">
        <f>'soust.uk.JMK př.č.2'!$L$29</f>
        <v>1005</v>
      </c>
      <c r="E104" s="210">
        <f t="shared" si="1"/>
        <v>34126</v>
      </c>
      <c r="F104" s="210">
        <f t="shared" si="2"/>
        <v>24354</v>
      </c>
      <c r="G104" s="212"/>
      <c r="H104" s="256"/>
      <c r="I104" s="257"/>
      <c r="J104" s="257"/>
      <c r="L104" s="248"/>
      <c r="O104" s="210">
        <f t="shared" si="0"/>
        <v>8767</v>
      </c>
      <c r="P104" s="214"/>
      <c r="Q104" s="214"/>
    </row>
    <row r="105" spans="1:17" x14ac:dyDescent="0.2">
      <c r="A105" s="216">
        <v>105</v>
      </c>
      <c r="B105" s="255">
        <v>16.59</v>
      </c>
      <c r="C105" s="210">
        <f>'soust.uk.JMK př.č.2'!$M$29+'soust.uk.JMK př.č.2'!$N$29</f>
        <v>33608</v>
      </c>
      <c r="D105" s="210">
        <f>'soust.uk.JMK př.č.2'!$L$29</f>
        <v>1005</v>
      </c>
      <c r="E105" s="210">
        <f t="shared" si="1"/>
        <v>34067</v>
      </c>
      <c r="F105" s="210">
        <f t="shared" si="2"/>
        <v>24310</v>
      </c>
      <c r="G105" s="212"/>
      <c r="H105" s="256"/>
      <c r="I105" s="257"/>
      <c r="J105" s="257"/>
      <c r="L105" s="220"/>
      <c r="O105" s="210">
        <f t="shared" si="0"/>
        <v>8752</v>
      </c>
      <c r="P105" s="214"/>
      <c r="Q105" s="214"/>
    </row>
    <row r="106" spans="1:17" x14ac:dyDescent="0.2">
      <c r="A106" s="216">
        <v>106</v>
      </c>
      <c r="B106" s="255">
        <v>16.61</v>
      </c>
      <c r="C106" s="210">
        <f>'soust.uk.JMK př.č.2'!$M$29+'soust.uk.JMK př.č.2'!$N$29</f>
        <v>33608</v>
      </c>
      <c r="D106" s="210">
        <f>'soust.uk.JMK př.č.2'!$L$29</f>
        <v>1005</v>
      </c>
      <c r="E106" s="210">
        <f t="shared" si="1"/>
        <v>34026</v>
      </c>
      <c r="F106" s="210">
        <f t="shared" si="2"/>
        <v>24280</v>
      </c>
      <c r="G106" s="212"/>
      <c r="H106" s="256"/>
      <c r="I106" s="257"/>
      <c r="J106" s="257"/>
      <c r="L106" s="248"/>
      <c r="O106" s="210">
        <f t="shared" si="0"/>
        <v>8741</v>
      </c>
      <c r="P106" s="214"/>
      <c r="Q106" s="214"/>
    </row>
    <row r="107" spans="1:17" x14ac:dyDescent="0.2">
      <c r="A107" s="216">
        <v>107</v>
      </c>
      <c r="B107" s="255">
        <v>16.63</v>
      </c>
      <c r="C107" s="210">
        <f>'soust.uk.JMK př.č.2'!$M$29+'soust.uk.JMK př.č.2'!$N$29</f>
        <v>33608</v>
      </c>
      <c r="D107" s="210">
        <f>'soust.uk.JMK př.č.2'!$L$29</f>
        <v>1005</v>
      </c>
      <c r="E107" s="210">
        <f t="shared" si="1"/>
        <v>33986</v>
      </c>
      <c r="F107" s="210">
        <f t="shared" si="2"/>
        <v>24251</v>
      </c>
      <c r="G107" s="212"/>
      <c r="H107" s="256"/>
      <c r="I107" s="257"/>
      <c r="J107" s="257"/>
      <c r="L107" s="220"/>
      <c r="O107" s="210">
        <f t="shared" si="0"/>
        <v>8730</v>
      </c>
      <c r="P107" s="214"/>
      <c r="Q107" s="214"/>
    </row>
    <row r="108" spans="1:17" x14ac:dyDescent="0.2">
      <c r="A108" s="216">
        <v>108</v>
      </c>
      <c r="B108" s="255">
        <v>16.649999999999999</v>
      </c>
      <c r="C108" s="210">
        <f>'soust.uk.JMK př.č.2'!$M$29+'soust.uk.JMK př.č.2'!$N$29</f>
        <v>33608</v>
      </c>
      <c r="D108" s="210">
        <f>'soust.uk.JMK př.č.2'!$L$29</f>
        <v>1005</v>
      </c>
      <c r="E108" s="210">
        <f t="shared" si="1"/>
        <v>33947</v>
      </c>
      <c r="F108" s="210">
        <f t="shared" si="2"/>
        <v>24222</v>
      </c>
      <c r="G108" s="212"/>
      <c r="H108" s="256"/>
      <c r="I108" s="257"/>
      <c r="J108" s="257"/>
      <c r="L108" s="248"/>
      <c r="O108" s="210">
        <f t="shared" si="0"/>
        <v>8720</v>
      </c>
      <c r="P108" s="214"/>
      <c r="Q108" s="214"/>
    </row>
    <row r="109" spans="1:17" x14ac:dyDescent="0.2">
      <c r="A109" s="216">
        <v>109</v>
      </c>
      <c r="B109" s="255">
        <v>16.670000000000002</v>
      </c>
      <c r="C109" s="210">
        <f>'soust.uk.JMK př.č.2'!$M$29+'soust.uk.JMK př.č.2'!$N$29</f>
        <v>33608</v>
      </c>
      <c r="D109" s="210">
        <f>'soust.uk.JMK př.č.2'!$L$29</f>
        <v>1005</v>
      </c>
      <c r="E109" s="210">
        <f t="shared" si="1"/>
        <v>33907</v>
      </c>
      <c r="F109" s="210">
        <f t="shared" si="2"/>
        <v>24193</v>
      </c>
      <c r="G109" s="212"/>
      <c r="H109" s="256"/>
      <c r="I109" s="257"/>
      <c r="J109" s="257"/>
      <c r="L109" s="220"/>
      <c r="O109" s="210">
        <f t="shared" si="0"/>
        <v>8709</v>
      </c>
      <c r="P109" s="214"/>
      <c r="Q109" s="214"/>
    </row>
    <row r="110" spans="1:17" x14ac:dyDescent="0.2">
      <c r="A110" s="216">
        <v>110</v>
      </c>
      <c r="B110" s="255">
        <v>16.690000000000001</v>
      </c>
      <c r="C110" s="210">
        <f>'soust.uk.JMK př.č.2'!$M$29+'soust.uk.JMK př.č.2'!$N$29</f>
        <v>33608</v>
      </c>
      <c r="D110" s="210">
        <f>'soust.uk.JMK př.č.2'!$L$29</f>
        <v>1005</v>
      </c>
      <c r="E110" s="210">
        <f t="shared" si="1"/>
        <v>33868</v>
      </c>
      <c r="F110" s="210">
        <f t="shared" si="2"/>
        <v>24164</v>
      </c>
      <c r="G110" s="212"/>
      <c r="H110" s="256"/>
      <c r="I110" s="257"/>
      <c r="J110" s="257"/>
      <c r="L110" s="248"/>
      <c r="O110" s="210">
        <f t="shared" si="0"/>
        <v>8699</v>
      </c>
      <c r="P110" s="214"/>
      <c r="Q110" s="214"/>
    </row>
    <row r="111" spans="1:17" x14ac:dyDescent="0.2">
      <c r="A111" s="216">
        <v>111</v>
      </c>
      <c r="B111" s="255">
        <v>16.71</v>
      </c>
      <c r="C111" s="210">
        <f>'soust.uk.JMK př.č.2'!$M$29+'soust.uk.JMK př.č.2'!$N$29</f>
        <v>33608</v>
      </c>
      <c r="D111" s="210">
        <f>'soust.uk.JMK př.č.2'!$L$29</f>
        <v>1005</v>
      </c>
      <c r="E111" s="210">
        <f t="shared" si="1"/>
        <v>33829</v>
      </c>
      <c r="F111" s="210">
        <f t="shared" si="2"/>
        <v>24135</v>
      </c>
      <c r="G111" s="212"/>
      <c r="H111" s="256"/>
      <c r="I111" s="257"/>
      <c r="J111" s="257"/>
      <c r="L111" s="220"/>
      <c r="O111" s="210">
        <f t="shared" si="0"/>
        <v>8689</v>
      </c>
      <c r="P111" s="214"/>
      <c r="Q111" s="214"/>
    </row>
    <row r="112" spans="1:17" x14ac:dyDescent="0.2">
      <c r="A112" s="216">
        <v>112</v>
      </c>
      <c r="B112" s="255">
        <v>16.73</v>
      </c>
      <c r="C112" s="210">
        <f>'soust.uk.JMK př.č.2'!$M$29+'soust.uk.JMK př.č.2'!$N$29</f>
        <v>33608</v>
      </c>
      <c r="D112" s="210">
        <f>'soust.uk.JMK př.č.2'!$L$29</f>
        <v>1005</v>
      </c>
      <c r="E112" s="210">
        <f t="shared" si="1"/>
        <v>33789</v>
      </c>
      <c r="F112" s="210">
        <f t="shared" si="2"/>
        <v>24106</v>
      </c>
      <c r="G112" s="212"/>
      <c r="H112" s="256"/>
      <c r="I112" s="257"/>
      <c r="J112" s="257"/>
      <c r="L112" s="248"/>
      <c r="O112" s="210">
        <f t="shared" si="0"/>
        <v>8678</v>
      </c>
      <c r="P112" s="214"/>
      <c r="Q112" s="214"/>
    </row>
    <row r="113" spans="1:17" x14ac:dyDescent="0.2">
      <c r="A113" s="216">
        <v>113</v>
      </c>
      <c r="B113" s="255">
        <v>16.75</v>
      </c>
      <c r="C113" s="210">
        <f>'soust.uk.JMK př.č.2'!$M$29+'soust.uk.JMK př.č.2'!$N$29</f>
        <v>33608</v>
      </c>
      <c r="D113" s="210">
        <f>'soust.uk.JMK př.č.2'!$L$29</f>
        <v>1005</v>
      </c>
      <c r="E113" s="210">
        <f t="shared" si="1"/>
        <v>33750</v>
      </c>
      <c r="F113" s="210">
        <f t="shared" si="2"/>
        <v>24077</v>
      </c>
      <c r="G113" s="212"/>
      <c r="H113" s="256"/>
      <c r="I113" s="257"/>
      <c r="J113" s="257"/>
      <c r="L113" s="220"/>
      <c r="O113" s="210">
        <f t="shared" si="0"/>
        <v>8668</v>
      </c>
      <c r="P113" s="214"/>
      <c r="Q113" s="214"/>
    </row>
    <row r="114" spans="1:17" x14ac:dyDescent="0.2">
      <c r="A114" s="216">
        <v>114</v>
      </c>
      <c r="B114" s="255">
        <v>16.77</v>
      </c>
      <c r="C114" s="210">
        <f>'soust.uk.JMK př.č.2'!$M$29+'soust.uk.JMK př.č.2'!$N$29</f>
        <v>33608</v>
      </c>
      <c r="D114" s="210">
        <f>'soust.uk.JMK př.č.2'!$L$29</f>
        <v>1005</v>
      </c>
      <c r="E114" s="210">
        <f t="shared" si="1"/>
        <v>33712</v>
      </c>
      <c r="F114" s="210">
        <f t="shared" si="2"/>
        <v>24049</v>
      </c>
      <c r="G114" s="212"/>
      <c r="H114" s="256"/>
      <c r="I114" s="257"/>
      <c r="J114" s="257"/>
      <c r="L114" s="248"/>
      <c r="O114" s="210">
        <f t="shared" ref="O114:O177" si="3">ROUND((F114*36%),0)</f>
        <v>8658</v>
      </c>
      <c r="P114" s="214"/>
      <c r="Q114" s="214"/>
    </row>
    <row r="115" spans="1:17" x14ac:dyDescent="0.2">
      <c r="A115" s="216">
        <v>115</v>
      </c>
      <c r="B115" s="255">
        <v>16.79</v>
      </c>
      <c r="C115" s="210">
        <f>'soust.uk.JMK př.č.2'!$M$29+'soust.uk.JMK př.č.2'!$N$29</f>
        <v>33608</v>
      </c>
      <c r="D115" s="210">
        <f>'soust.uk.JMK př.č.2'!$L$29</f>
        <v>1005</v>
      </c>
      <c r="E115" s="210">
        <f t="shared" ref="E115:E178" si="4">SUM(F115,O115,D115)</f>
        <v>33672</v>
      </c>
      <c r="F115" s="210">
        <f t="shared" ref="F115:F178" si="5">ROUND(1/B115*C115*12,0)</f>
        <v>24020</v>
      </c>
      <c r="G115" s="212"/>
      <c r="H115" s="256"/>
      <c r="I115" s="257"/>
      <c r="J115" s="257"/>
      <c r="L115" s="220"/>
      <c r="O115" s="210">
        <f t="shared" si="3"/>
        <v>8647</v>
      </c>
      <c r="P115" s="214"/>
      <c r="Q115" s="214"/>
    </row>
    <row r="116" spans="1:17" x14ac:dyDescent="0.2">
      <c r="A116" s="216">
        <v>116</v>
      </c>
      <c r="B116" s="255">
        <v>16.809999999999999</v>
      </c>
      <c r="C116" s="210">
        <f>'soust.uk.JMK př.č.2'!$M$29+'soust.uk.JMK př.č.2'!$N$29</f>
        <v>33608</v>
      </c>
      <c r="D116" s="210">
        <f>'soust.uk.JMK př.č.2'!$L$29</f>
        <v>1005</v>
      </c>
      <c r="E116" s="210">
        <f t="shared" si="4"/>
        <v>33633</v>
      </c>
      <c r="F116" s="210">
        <f t="shared" si="5"/>
        <v>23991</v>
      </c>
      <c r="G116" s="212"/>
      <c r="H116" s="256"/>
      <c r="I116" s="257"/>
      <c r="J116" s="257"/>
      <c r="L116" s="248"/>
      <c r="O116" s="210">
        <f t="shared" si="3"/>
        <v>8637</v>
      </c>
      <c r="P116" s="214"/>
      <c r="Q116" s="214"/>
    </row>
    <row r="117" spans="1:17" x14ac:dyDescent="0.2">
      <c r="A117" s="216">
        <v>117</v>
      </c>
      <c r="B117" s="255">
        <v>16.829999999999998</v>
      </c>
      <c r="C117" s="210">
        <f>'soust.uk.JMK př.č.2'!$M$29+'soust.uk.JMK př.č.2'!$N$29</f>
        <v>33608</v>
      </c>
      <c r="D117" s="210">
        <f>'soust.uk.JMK př.č.2'!$L$29</f>
        <v>1005</v>
      </c>
      <c r="E117" s="210">
        <f t="shared" si="4"/>
        <v>33595</v>
      </c>
      <c r="F117" s="210">
        <f t="shared" si="5"/>
        <v>23963</v>
      </c>
      <c r="G117" s="212"/>
      <c r="H117" s="256"/>
      <c r="I117" s="257"/>
      <c r="J117" s="257"/>
      <c r="L117" s="220"/>
      <c r="O117" s="210">
        <f t="shared" si="3"/>
        <v>8627</v>
      </c>
      <c r="P117" s="214"/>
      <c r="Q117" s="214"/>
    </row>
    <row r="118" spans="1:17" x14ac:dyDescent="0.2">
      <c r="A118" s="216">
        <v>118</v>
      </c>
      <c r="B118" s="255">
        <v>16.850000000000001</v>
      </c>
      <c r="C118" s="210">
        <f>'soust.uk.JMK př.č.2'!$M$29+'soust.uk.JMK př.č.2'!$N$29</f>
        <v>33608</v>
      </c>
      <c r="D118" s="210">
        <f>'soust.uk.JMK př.č.2'!$L$29</f>
        <v>1005</v>
      </c>
      <c r="E118" s="210">
        <f t="shared" si="4"/>
        <v>33555</v>
      </c>
      <c r="F118" s="210">
        <f t="shared" si="5"/>
        <v>23934</v>
      </c>
      <c r="G118" s="212"/>
      <c r="H118" s="256"/>
      <c r="I118" s="257"/>
      <c r="J118" s="257"/>
      <c r="L118" s="248"/>
      <c r="O118" s="210">
        <f t="shared" si="3"/>
        <v>8616</v>
      </c>
      <c r="P118" s="214"/>
      <c r="Q118" s="214"/>
    </row>
    <row r="119" spans="1:17" x14ac:dyDescent="0.2">
      <c r="A119" s="216">
        <v>119</v>
      </c>
      <c r="B119" s="255">
        <v>16.86</v>
      </c>
      <c r="C119" s="210">
        <f>'soust.uk.JMK př.č.2'!$M$29+'soust.uk.JMK př.č.2'!$N$29</f>
        <v>33608</v>
      </c>
      <c r="D119" s="210">
        <f>'soust.uk.JMK př.č.2'!$L$29</f>
        <v>1005</v>
      </c>
      <c r="E119" s="210">
        <f t="shared" si="4"/>
        <v>33536</v>
      </c>
      <c r="F119" s="210">
        <f t="shared" si="5"/>
        <v>23920</v>
      </c>
      <c r="G119" s="212"/>
      <c r="H119" s="256"/>
      <c r="I119" s="257"/>
      <c r="J119" s="257"/>
      <c r="L119" s="220"/>
      <c r="O119" s="210">
        <f t="shared" si="3"/>
        <v>8611</v>
      </c>
      <c r="P119" s="214"/>
      <c r="Q119" s="214"/>
    </row>
    <row r="120" spans="1:17" x14ac:dyDescent="0.2">
      <c r="A120" s="216">
        <v>120</v>
      </c>
      <c r="B120" s="255">
        <v>16.88</v>
      </c>
      <c r="C120" s="210">
        <f>'soust.uk.JMK př.č.2'!$M$29+'soust.uk.JMK př.č.2'!$N$29</f>
        <v>33608</v>
      </c>
      <c r="D120" s="210">
        <f>'soust.uk.JMK př.č.2'!$L$29</f>
        <v>1005</v>
      </c>
      <c r="E120" s="210">
        <f t="shared" si="4"/>
        <v>33498</v>
      </c>
      <c r="F120" s="210">
        <f t="shared" si="5"/>
        <v>23892</v>
      </c>
      <c r="G120" s="212"/>
      <c r="H120" s="256"/>
      <c r="I120" s="257"/>
      <c r="J120" s="257"/>
      <c r="L120" s="248"/>
      <c r="O120" s="210">
        <f t="shared" si="3"/>
        <v>8601</v>
      </c>
      <c r="P120" s="214"/>
      <c r="Q120" s="214"/>
    </row>
    <row r="121" spans="1:17" x14ac:dyDescent="0.2">
      <c r="A121" s="216">
        <v>121</v>
      </c>
      <c r="B121" s="255">
        <v>16.899999999999999</v>
      </c>
      <c r="C121" s="210">
        <f>'soust.uk.JMK př.č.2'!$M$29+'soust.uk.JMK př.č.2'!$N$29</f>
        <v>33608</v>
      </c>
      <c r="D121" s="210">
        <f>'soust.uk.JMK př.č.2'!$L$29</f>
        <v>1005</v>
      </c>
      <c r="E121" s="210">
        <f t="shared" si="4"/>
        <v>33460</v>
      </c>
      <c r="F121" s="210">
        <f t="shared" si="5"/>
        <v>23864</v>
      </c>
      <c r="G121" s="212"/>
      <c r="H121" s="256"/>
      <c r="I121" s="257"/>
      <c r="J121" s="257"/>
      <c r="L121" s="220"/>
      <c r="O121" s="210">
        <f t="shared" si="3"/>
        <v>8591</v>
      </c>
      <c r="P121" s="214"/>
      <c r="Q121" s="214"/>
    </row>
    <row r="122" spans="1:17" x14ac:dyDescent="0.2">
      <c r="A122" s="216">
        <v>122</v>
      </c>
      <c r="B122" s="255">
        <v>16.920000000000002</v>
      </c>
      <c r="C122" s="210">
        <f>'soust.uk.JMK př.č.2'!$M$29+'soust.uk.JMK př.č.2'!$N$29</f>
        <v>33608</v>
      </c>
      <c r="D122" s="210">
        <f>'soust.uk.JMK př.č.2'!$L$29</f>
        <v>1005</v>
      </c>
      <c r="E122" s="210">
        <f t="shared" si="4"/>
        <v>33421</v>
      </c>
      <c r="F122" s="210">
        <f t="shared" si="5"/>
        <v>23835</v>
      </c>
      <c r="G122" s="212"/>
      <c r="H122" s="256"/>
      <c r="I122" s="257"/>
      <c r="J122" s="257"/>
      <c r="L122" s="248"/>
      <c r="O122" s="210">
        <f t="shared" si="3"/>
        <v>8581</v>
      </c>
      <c r="P122" s="214"/>
      <c r="Q122" s="214"/>
    </row>
    <row r="123" spans="1:17" x14ac:dyDescent="0.2">
      <c r="A123" s="216">
        <v>123</v>
      </c>
      <c r="B123" s="255">
        <v>16.940000000000001</v>
      </c>
      <c r="C123" s="210">
        <f>'soust.uk.JMK př.č.2'!$M$29+'soust.uk.JMK př.č.2'!$N$29</f>
        <v>33608</v>
      </c>
      <c r="D123" s="210">
        <f>'soust.uk.JMK př.č.2'!$L$29</f>
        <v>1005</v>
      </c>
      <c r="E123" s="210">
        <f t="shared" si="4"/>
        <v>33383</v>
      </c>
      <c r="F123" s="210">
        <f t="shared" si="5"/>
        <v>23807</v>
      </c>
      <c r="G123" s="212"/>
      <c r="H123" s="256"/>
      <c r="I123" s="257"/>
      <c r="J123" s="257"/>
      <c r="L123" s="220"/>
      <c r="O123" s="210">
        <f t="shared" si="3"/>
        <v>8571</v>
      </c>
      <c r="P123" s="214"/>
      <c r="Q123" s="214"/>
    </row>
    <row r="124" spans="1:17" x14ac:dyDescent="0.2">
      <c r="A124" s="216">
        <v>124</v>
      </c>
      <c r="B124" s="255">
        <v>16.96</v>
      </c>
      <c r="C124" s="210">
        <f>'soust.uk.JMK př.č.2'!$M$29+'soust.uk.JMK př.č.2'!$N$29</f>
        <v>33608</v>
      </c>
      <c r="D124" s="210">
        <f>'soust.uk.JMK př.č.2'!$L$29</f>
        <v>1005</v>
      </c>
      <c r="E124" s="210">
        <f t="shared" si="4"/>
        <v>33344</v>
      </c>
      <c r="F124" s="210">
        <f t="shared" si="5"/>
        <v>23779</v>
      </c>
      <c r="G124" s="212"/>
      <c r="H124" s="256"/>
      <c r="I124" s="257"/>
      <c r="J124" s="257"/>
      <c r="L124" s="248"/>
      <c r="O124" s="210">
        <f t="shared" si="3"/>
        <v>8560</v>
      </c>
      <c r="P124" s="214"/>
      <c r="Q124" s="214"/>
    </row>
    <row r="125" spans="1:17" x14ac:dyDescent="0.2">
      <c r="A125" s="216">
        <v>125</v>
      </c>
      <c r="B125" s="255">
        <v>16.97</v>
      </c>
      <c r="C125" s="210">
        <f>'soust.uk.JMK př.č.2'!$M$29+'soust.uk.JMK př.č.2'!$N$29</f>
        <v>33608</v>
      </c>
      <c r="D125" s="210">
        <f>'soust.uk.JMK př.č.2'!$L$29</f>
        <v>1005</v>
      </c>
      <c r="E125" s="210">
        <f t="shared" si="4"/>
        <v>33325</v>
      </c>
      <c r="F125" s="210">
        <f t="shared" si="5"/>
        <v>23765</v>
      </c>
      <c r="G125" s="212"/>
      <c r="H125" s="256"/>
      <c r="I125" s="257"/>
      <c r="J125" s="257"/>
      <c r="L125" s="220"/>
      <c r="O125" s="210">
        <f t="shared" si="3"/>
        <v>8555</v>
      </c>
      <c r="P125" s="214"/>
      <c r="Q125" s="214"/>
    </row>
    <row r="126" spans="1:17" x14ac:dyDescent="0.2">
      <c r="A126" s="216">
        <v>126</v>
      </c>
      <c r="B126" s="255">
        <v>16.989999999999998</v>
      </c>
      <c r="C126" s="210">
        <f>'soust.uk.JMK př.č.2'!$M$29+'soust.uk.JMK př.č.2'!$N$29</f>
        <v>33608</v>
      </c>
      <c r="D126" s="210">
        <f>'soust.uk.JMK př.č.2'!$L$29</f>
        <v>1005</v>
      </c>
      <c r="E126" s="210">
        <f t="shared" si="4"/>
        <v>33287</v>
      </c>
      <c r="F126" s="210">
        <f t="shared" si="5"/>
        <v>23737</v>
      </c>
      <c r="G126" s="212"/>
      <c r="H126" s="256"/>
      <c r="I126" s="257"/>
      <c r="J126" s="257"/>
      <c r="L126" s="248"/>
      <c r="O126" s="210">
        <f t="shared" si="3"/>
        <v>8545</v>
      </c>
      <c r="P126" s="214"/>
      <c r="Q126" s="214"/>
    </row>
    <row r="127" spans="1:17" x14ac:dyDescent="0.2">
      <c r="A127" s="216">
        <v>127</v>
      </c>
      <c r="B127" s="255">
        <v>17.010000000000002</v>
      </c>
      <c r="C127" s="210">
        <f>'soust.uk.JMK př.č.2'!$M$29+'soust.uk.JMK př.č.2'!$N$29</f>
        <v>33608</v>
      </c>
      <c r="D127" s="210">
        <f>'soust.uk.JMK př.č.2'!$L$29</f>
        <v>1005</v>
      </c>
      <c r="E127" s="210">
        <f t="shared" si="4"/>
        <v>33249</v>
      </c>
      <c r="F127" s="210">
        <f t="shared" si="5"/>
        <v>23709</v>
      </c>
      <c r="G127" s="212"/>
      <c r="H127" s="256"/>
      <c r="I127" s="257"/>
      <c r="J127" s="257"/>
      <c r="L127" s="220"/>
      <c r="O127" s="210">
        <f t="shared" si="3"/>
        <v>8535</v>
      </c>
      <c r="P127" s="214"/>
      <c r="Q127" s="214"/>
    </row>
    <row r="128" spans="1:17" x14ac:dyDescent="0.2">
      <c r="A128" s="216">
        <v>128</v>
      </c>
      <c r="B128" s="255">
        <v>17.03</v>
      </c>
      <c r="C128" s="210">
        <f>'soust.uk.JMK př.č.2'!$M$29+'soust.uk.JMK př.č.2'!$N$29</f>
        <v>33608</v>
      </c>
      <c r="D128" s="210">
        <f>'soust.uk.JMK př.č.2'!$L$29</f>
        <v>1005</v>
      </c>
      <c r="E128" s="210">
        <f t="shared" si="4"/>
        <v>33213</v>
      </c>
      <c r="F128" s="210">
        <f t="shared" si="5"/>
        <v>23682</v>
      </c>
      <c r="G128" s="212"/>
      <c r="H128" s="256"/>
      <c r="I128" s="257"/>
      <c r="J128" s="257"/>
      <c r="L128" s="248"/>
      <c r="O128" s="210">
        <f t="shared" si="3"/>
        <v>8526</v>
      </c>
      <c r="P128" s="214"/>
      <c r="Q128" s="214"/>
    </row>
    <row r="129" spans="1:17" x14ac:dyDescent="0.2">
      <c r="A129" s="216">
        <v>129</v>
      </c>
      <c r="B129" s="255">
        <v>17.04</v>
      </c>
      <c r="C129" s="210">
        <f>'soust.uk.JMK př.č.2'!$M$29+'soust.uk.JMK př.č.2'!$N$29</f>
        <v>33608</v>
      </c>
      <c r="D129" s="210">
        <f>'soust.uk.JMK př.č.2'!$L$29</f>
        <v>1005</v>
      </c>
      <c r="E129" s="210">
        <f t="shared" si="4"/>
        <v>33193</v>
      </c>
      <c r="F129" s="210">
        <f t="shared" si="5"/>
        <v>23668</v>
      </c>
      <c r="G129" s="212"/>
      <c r="H129" s="256"/>
      <c r="I129" s="257"/>
      <c r="J129" s="257"/>
      <c r="L129" s="220"/>
      <c r="O129" s="210">
        <f t="shared" si="3"/>
        <v>8520</v>
      </c>
      <c r="P129" s="214"/>
      <c r="Q129" s="214"/>
    </row>
    <row r="130" spans="1:17" x14ac:dyDescent="0.2">
      <c r="A130" s="216">
        <v>130</v>
      </c>
      <c r="B130" s="255">
        <v>17.059999999999999</v>
      </c>
      <c r="C130" s="210">
        <f>'soust.uk.JMK př.č.2'!$M$29+'soust.uk.JMK př.č.2'!$N$29</f>
        <v>33608</v>
      </c>
      <c r="D130" s="210">
        <f>'soust.uk.JMK př.č.2'!$L$29</f>
        <v>1005</v>
      </c>
      <c r="E130" s="210">
        <f t="shared" si="4"/>
        <v>33155</v>
      </c>
      <c r="F130" s="210">
        <f t="shared" si="5"/>
        <v>23640</v>
      </c>
      <c r="G130" s="212"/>
      <c r="H130" s="256"/>
      <c r="I130" s="257"/>
      <c r="J130" s="257"/>
      <c r="L130" s="248"/>
      <c r="O130" s="210">
        <f t="shared" si="3"/>
        <v>8510</v>
      </c>
      <c r="P130" s="214"/>
      <c r="Q130" s="214"/>
    </row>
    <row r="131" spans="1:17" x14ac:dyDescent="0.2">
      <c r="A131" s="216">
        <v>131</v>
      </c>
      <c r="B131" s="255">
        <v>17.079999999999998</v>
      </c>
      <c r="C131" s="210">
        <f>'soust.uk.JMK př.č.2'!$M$29+'soust.uk.JMK př.č.2'!$N$29</f>
        <v>33608</v>
      </c>
      <c r="D131" s="210">
        <f>'soust.uk.JMK př.č.2'!$L$29</f>
        <v>1005</v>
      </c>
      <c r="E131" s="210">
        <f t="shared" si="4"/>
        <v>33117</v>
      </c>
      <c r="F131" s="210">
        <f t="shared" si="5"/>
        <v>23612</v>
      </c>
      <c r="G131" s="212"/>
      <c r="H131" s="256"/>
      <c r="I131" s="257"/>
      <c r="J131" s="257"/>
      <c r="L131" s="220"/>
      <c r="O131" s="210">
        <f t="shared" si="3"/>
        <v>8500</v>
      </c>
      <c r="P131" s="214"/>
      <c r="Q131" s="214"/>
    </row>
    <row r="132" spans="1:17" x14ac:dyDescent="0.2">
      <c r="A132" s="216">
        <v>132</v>
      </c>
      <c r="B132" s="255">
        <v>17.09</v>
      </c>
      <c r="C132" s="210">
        <f>'soust.uk.JMK př.č.2'!$M$29+'soust.uk.JMK př.č.2'!$N$29</f>
        <v>33608</v>
      </c>
      <c r="D132" s="210">
        <f>'soust.uk.JMK př.č.2'!$L$29</f>
        <v>1005</v>
      </c>
      <c r="E132" s="210">
        <f t="shared" si="4"/>
        <v>33098</v>
      </c>
      <c r="F132" s="210">
        <f t="shared" si="5"/>
        <v>23598</v>
      </c>
      <c r="G132" s="212"/>
      <c r="H132" s="256"/>
      <c r="I132" s="257"/>
      <c r="J132" s="257"/>
      <c r="L132" s="248"/>
      <c r="O132" s="210">
        <f t="shared" si="3"/>
        <v>8495</v>
      </c>
      <c r="P132" s="214"/>
      <c r="Q132" s="214"/>
    </row>
    <row r="133" spans="1:17" x14ac:dyDescent="0.2">
      <c r="A133" s="216">
        <v>133</v>
      </c>
      <c r="B133" s="255">
        <v>17.11</v>
      </c>
      <c r="C133" s="210">
        <f>'soust.uk.JMK př.č.2'!$M$29+'soust.uk.JMK př.č.2'!$N$29</f>
        <v>33608</v>
      </c>
      <c r="D133" s="210">
        <f>'soust.uk.JMK př.č.2'!$L$29</f>
        <v>1005</v>
      </c>
      <c r="E133" s="210">
        <f t="shared" si="4"/>
        <v>33062</v>
      </c>
      <c r="F133" s="210">
        <f t="shared" si="5"/>
        <v>23571</v>
      </c>
      <c r="G133" s="212"/>
      <c r="H133" s="256"/>
      <c r="I133" s="257"/>
      <c r="J133" s="257"/>
      <c r="L133" s="220"/>
      <c r="O133" s="210">
        <f t="shared" si="3"/>
        <v>8486</v>
      </c>
      <c r="P133" s="214"/>
      <c r="Q133" s="214"/>
    </row>
    <row r="134" spans="1:17" x14ac:dyDescent="0.2">
      <c r="A134" s="216">
        <v>134</v>
      </c>
      <c r="B134" s="255">
        <v>17.12</v>
      </c>
      <c r="C134" s="210">
        <f>'soust.uk.JMK př.č.2'!$M$29+'soust.uk.JMK př.č.2'!$N$29</f>
        <v>33608</v>
      </c>
      <c r="D134" s="210">
        <f>'soust.uk.JMK př.č.2'!$L$29</f>
        <v>1005</v>
      </c>
      <c r="E134" s="210">
        <f t="shared" si="4"/>
        <v>33043</v>
      </c>
      <c r="F134" s="210">
        <f t="shared" si="5"/>
        <v>23557</v>
      </c>
      <c r="G134" s="212"/>
      <c r="H134" s="256"/>
      <c r="I134" s="257"/>
      <c r="J134" s="257"/>
      <c r="L134" s="248"/>
      <c r="O134" s="210">
        <f t="shared" si="3"/>
        <v>8481</v>
      </c>
      <c r="P134" s="214"/>
      <c r="Q134" s="214"/>
    </row>
    <row r="135" spans="1:17" x14ac:dyDescent="0.2">
      <c r="A135" s="216">
        <v>135</v>
      </c>
      <c r="B135" s="255">
        <v>17.14</v>
      </c>
      <c r="C135" s="210">
        <f>'soust.uk.JMK př.č.2'!$M$29+'soust.uk.JMK př.č.2'!$N$29</f>
        <v>33608</v>
      </c>
      <c r="D135" s="210">
        <f>'soust.uk.JMK př.č.2'!$L$29</f>
        <v>1005</v>
      </c>
      <c r="E135" s="210">
        <f t="shared" si="4"/>
        <v>33006</v>
      </c>
      <c r="F135" s="210">
        <f t="shared" si="5"/>
        <v>23530</v>
      </c>
      <c r="G135" s="212"/>
      <c r="H135" s="256"/>
      <c r="I135" s="257"/>
      <c r="J135" s="257"/>
      <c r="L135" s="220"/>
      <c r="O135" s="210">
        <f t="shared" si="3"/>
        <v>8471</v>
      </c>
      <c r="P135" s="214"/>
      <c r="Q135" s="214"/>
    </row>
    <row r="136" spans="1:17" x14ac:dyDescent="0.2">
      <c r="A136" s="216">
        <v>136</v>
      </c>
      <c r="B136" s="255">
        <v>17.16</v>
      </c>
      <c r="C136" s="210">
        <f>'soust.uk.JMK př.č.2'!$M$29+'soust.uk.JMK př.č.2'!$N$29</f>
        <v>33608</v>
      </c>
      <c r="D136" s="210">
        <f>'soust.uk.JMK př.č.2'!$L$29</f>
        <v>1005</v>
      </c>
      <c r="E136" s="210">
        <f t="shared" si="4"/>
        <v>32968</v>
      </c>
      <c r="F136" s="210">
        <f t="shared" si="5"/>
        <v>23502</v>
      </c>
      <c r="G136" s="212"/>
      <c r="H136" s="256"/>
      <c r="I136" s="257"/>
      <c r="J136" s="257"/>
      <c r="L136" s="248"/>
      <c r="O136" s="210">
        <f t="shared" si="3"/>
        <v>8461</v>
      </c>
      <c r="P136" s="214"/>
      <c r="Q136" s="214"/>
    </row>
    <row r="137" spans="1:17" x14ac:dyDescent="0.2">
      <c r="A137" s="216">
        <v>137</v>
      </c>
      <c r="B137" s="255">
        <v>17.170000000000002</v>
      </c>
      <c r="C137" s="210">
        <f>'soust.uk.JMK př.č.2'!$M$29+'soust.uk.JMK př.č.2'!$N$29</f>
        <v>33608</v>
      </c>
      <c r="D137" s="210">
        <f>'soust.uk.JMK př.č.2'!$L$29</f>
        <v>1005</v>
      </c>
      <c r="E137" s="210">
        <f t="shared" si="4"/>
        <v>32949</v>
      </c>
      <c r="F137" s="210">
        <f t="shared" si="5"/>
        <v>23488</v>
      </c>
      <c r="G137" s="212"/>
      <c r="H137" s="256"/>
      <c r="I137" s="257"/>
      <c r="J137" s="257"/>
      <c r="L137" s="220"/>
      <c r="O137" s="210">
        <f t="shared" si="3"/>
        <v>8456</v>
      </c>
      <c r="P137" s="214"/>
      <c r="Q137" s="214"/>
    </row>
    <row r="138" spans="1:17" x14ac:dyDescent="0.2">
      <c r="A138" s="216">
        <v>138</v>
      </c>
      <c r="B138" s="255">
        <v>17.190000000000001</v>
      </c>
      <c r="C138" s="210">
        <f>'soust.uk.JMK př.č.2'!$M$29+'soust.uk.JMK př.č.2'!$N$29</f>
        <v>33608</v>
      </c>
      <c r="D138" s="210">
        <f>'soust.uk.JMK př.č.2'!$L$29</f>
        <v>1005</v>
      </c>
      <c r="E138" s="210">
        <f t="shared" si="4"/>
        <v>32912</v>
      </c>
      <c r="F138" s="210">
        <f t="shared" si="5"/>
        <v>23461</v>
      </c>
      <c r="G138" s="212"/>
      <c r="H138" s="256"/>
      <c r="I138" s="257"/>
      <c r="J138" s="257"/>
      <c r="L138" s="248"/>
      <c r="O138" s="210">
        <f t="shared" si="3"/>
        <v>8446</v>
      </c>
      <c r="P138" s="214"/>
      <c r="Q138" s="214"/>
    </row>
    <row r="139" spans="1:17" x14ac:dyDescent="0.2">
      <c r="A139" s="216">
        <v>139</v>
      </c>
      <c r="B139" s="255">
        <v>17.2</v>
      </c>
      <c r="C139" s="210">
        <f>'soust.uk.JMK př.č.2'!$M$29+'soust.uk.JMK př.č.2'!$N$29</f>
        <v>33608</v>
      </c>
      <c r="D139" s="210">
        <f>'soust.uk.JMK př.č.2'!$L$29</f>
        <v>1005</v>
      </c>
      <c r="E139" s="210">
        <f t="shared" si="4"/>
        <v>32893</v>
      </c>
      <c r="F139" s="210">
        <f t="shared" si="5"/>
        <v>23447</v>
      </c>
      <c r="G139" s="212"/>
      <c r="H139" s="256"/>
      <c r="I139" s="257"/>
      <c r="J139" s="257"/>
      <c r="L139" s="220"/>
      <c r="O139" s="210">
        <f t="shared" si="3"/>
        <v>8441</v>
      </c>
      <c r="P139" s="214"/>
      <c r="Q139" s="214"/>
    </row>
    <row r="140" spans="1:17" x14ac:dyDescent="0.2">
      <c r="A140" s="216">
        <v>140</v>
      </c>
      <c r="B140" s="255">
        <v>17.22</v>
      </c>
      <c r="C140" s="210">
        <f>'soust.uk.JMK př.č.2'!$M$29+'soust.uk.JMK př.č.2'!$N$29</f>
        <v>33608</v>
      </c>
      <c r="D140" s="210">
        <f>'soust.uk.JMK př.č.2'!$L$29</f>
        <v>1005</v>
      </c>
      <c r="E140" s="210">
        <f t="shared" si="4"/>
        <v>32856</v>
      </c>
      <c r="F140" s="210">
        <f t="shared" si="5"/>
        <v>23420</v>
      </c>
      <c r="G140" s="212"/>
      <c r="H140" s="256"/>
      <c r="I140" s="257"/>
      <c r="J140" s="257"/>
      <c r="L140" s="248"/>
      <c r="O140" s="210">
        <f t="shared" si="3"/>
        <v>8431</v>
      </c>
      <c r="P140" s="214"/>
      <c r="Q140" s="214"/>
    </row>
    <row r="141" spans="1:17" x14ac:dyDescent="0.2">
      <c r="A141" s="216">
        <v>141</v>
      </c>
      <c r="B141" s="255">
        <v>17.23</v>
      </c>
      <c r="C141" s="210">
        <f>'soust.uk.JMK př.č.2'!$M$29+'soust.uk.JMK př.č.2'!$N$29</f>
        <v>33608</v>
      </c>
      <c r="D141" s="210">
        <f>'soust.uk.JMK př.č.2'!$L$29</f>
        <v>1005</v>
      </c>
      <c r="E141" s="210">
        <f t="shared" si="4"/>
        <v>32839</v>
      </c>
      <c r="F141" s="210">
        <f t="shared" si="5"/>
        <v>23407</v>
      </c>
      <c r="G141" s="212"/>
      <c r="H141" s="256"/>
      <c r="I141" s="257"/>
      <c r="J141" s="257"/>
      <c r="L141" s="220"/>
      <c r="O141" s="210">
        <f t="shared" si="3"/>
        <v>8427</v>
      </c>
      <c r="P141" s="214"/>
      <c r="Q141" s="214"/>
    </row>
    <row r="142" spans="1:17" x14ac:dyDescent="0.2">
      <c r="A142" s="216">
        <v>142</v>
      </c>
      <c r="B142" s="255">
        <v>17.25</v>
      </c>
      <c r="C142" s="210">
        <f>'soust.uk.JMK př.č.2'!$M$29+'soust.uk.JMK př.č.2'!$N$29</f>
        <v>33608</v>
      </c>
      <c r="D142" s="210">
        <f>'soust.uk.JMK př.č.2'!$L$29</f>
        <v>1005</v>
      </c>
      <c r="E142" s="210">
        <f t="shared" si="4"/>
        <v>32800</v>
      </c>
      <c r="F142" s="210">
        <f t="shared" si="5"/>
        <v>23379</v>
      </c>
      <c r="G142" s="212"/>
      <c r="H142" s="256"/>
      <c r="I142" s="257"/>
      <c r="J142" s="257"/>
      <c r="L142" s="248"/>
      <c r="O142" s="210">
        <f t="shared" si="3"/>
        <v>8416</v>
      </c>
      <c r="P142" s="214"/>
      <c r="Q142" s="214"/>
    </row>
    <row r="143" spans="1:17" x14ac:dyDescent="0.2">
      <c r="A143" s="216">
        <v>143</v>
      </c>
      <c r="B143" s="255">
        <v>17.260000000000002</v>
      </c>
      <c r="C143" s="210">
        <f>'soust.uk.JMK př.č.2'!$M$29+'soust.uk.JMK př.č.2'!$N$29</f>
        <v>33608</v>
      </c>
      <c r="D143" s="210">
        <f>'soust.uk.JMK př.č.2'!$L$29</f>
        <v>1005</v>
      </c>
      <c r="E143" s="210">
        <f t="shared" si="4"/>
        <v>32783</v>
      </c>
      <c r="F143" s="210">
        <f t="shared" si="5"/>
        <v>23366</v>
      </c>
      <c r="G143" s="212"/>
      <c r="H143" s="256"/>
      <c r="I143" s="257"/>
      <c r="J143" s="257"/>
      <c r="L143" s="220"/>
      <c r="O143" s="210">
        <f t="shared" si="3"/>
        <v>8412</v>
      </c>
      <c r="P143" s="214"/>
      <c r="Q143" s="214"/>
    </row>
    <row r="144" spans="1:17" x14ac:dyDescent="0.2">
      <c r="A144" s="216">
        <v>144</v>
      </c>
      <c r="B144" s="255">
        <v>17.28</v>
      </c>
      <c r="C144" s="210">
        <f>'soust.uk.JMK př.č.2'!$M$29+'soust.uk.JMK př.č.2'!$N$29</f>
        <v>33608</v>
      </c>
      <c r="D144" s="210">
        <f>'soust.uk.JMK př.č.2'!$L$29</f>
        <v>1005</v>
      </c>
      <c r="E144" s="210">
        <f t="shared" si="4"/>
        <v>32746</v>
      </c>
      <c r="F144" s="210">
        <f t="shared" si="5"/>
        <v>23339</v>
      </c>
      <c r="G144" s="212"/>
      <c r="H144" s="256"/>
      <c r="I144" s="257"/>
      <c r="J144" s="257"/>
      <c r="L144" s="248"/>
      <c r="O144" s="210">
        <f t="shared" si="3"/>
        <v>8402</v>
      </c>
      <c r="P144" s="214"/>
      <c r="Q144" s="214"/>
    </row>
    <row r="145" spans="1:17" x14ac:dyDescent="0.2">
      <c r="A145" s="216">
        <v>145</v>
      </c>
      <c r="B145" s="255">
        <v>17.29</v>
      </c>
      <c r="C145" s="210">
        <f>'soust.uk.JMK př.č.2'!$M$29+'soust.uk.JMK př.č.2'!$N$29</f>
        <v>33608</v>
      </c>
      <c r="D145" s="210">
        <f>'soust.uk.JMK př.č.2'!$L$29</f>
        <v>1005</v>
      </c>
      <c r="E145" s="210">
        <f t="shared" si="4"/>
        <v>32727</v>
      </c>
      <c r="F145" s="210">
        <f t="shared" si="5"/>
        <v>23325</v>
      </c>
      <c r="G145" s="212"/>
      <c r="H145" s="256"/>
      <c r="I145" s="257"/>
      <c r="J145" s="257"/>
      <c r="L145" s="220"/>
      <c r="O145" s="210">
        <f t="shared" si="3"/>
        <v>8397</v>
      </c>
      <c r="P145" s="214"/>
      <c r="Q145" s="214"/>
    </row>
    <row r="146" spans="1:17" x14ac:dyDescent="0.2">
      <c r="A146" s="216">
        <v>146</v>
      </c>
      <c r="B146" s="255">
        <v>17.3</v>
      </c>
      <c r="C146" s="210">
        <f>'soust.uk.JMK př.č.2'!$M$29+'soust.uk.JMK př.č.2'!$N$29</f>
        <v>33608</v>
      </c>
      <c r="D146" s="210">
        <f>'soust.uk.JMK př.č.2'!$L$29</f>
        <v>1005</v>
      </c>
      <c r="E146" s="210">
        <f t="shared" si="4"/>
        <v>32709</v>
      </c>
      <c r="F146" s="210">
        <f t="shared" si="5"/>
        <v>23312</v>
      </c>
      <c r="G146" s="212"/>
      <c r="H146" s="256"/>
      <c r="I146" s="257"/>
      <c r="J146" s="257"/>
      <c r="L146" s="248"/>
      <c r="O146" s="210">
        <f t="shared" si="3"/>
        <v>8392</v>
      </c>
      <c r="P146" s="214"/>
      <c r="Q146" s="214"/>
    </row>
    <row r="147" spans="1:17" x14ac:dyDescent="0.2">
      <c r="A147" s="216">
        <v>147</v>
      </c>
      <c r="B147" s="255">
        <v>17.32</v>
      </c>
      <c r="C147" s="210">
        <f>'soust.uk.JMK př.č.2'!$M$29+'soust.uk.JMK př.č.2'!$N$29</f>
        <v>33608</v>
      </c>
      <c r="D147" s="210">
        <f>'soust.uk.JMK př.č.2'!$L$29</f>
        <v>1005</v>
      </c>
      <c r="E147" s="210">
        <f t="shared" si="4"/>
        <v>32673</v>
      </c>
      <c r="F147" s="210">
        <f t="shared" si="5"/>
        <v>23285</v>
      </c>
      <c r="G147" s="212"/>
      <c r="H147" s="256"/>
      <c r="I147" s="257"/>
      <c r="J147" s="257"/>
      <c r="L147" s="220"/>
      <c r="O147" s="210">
        <f t="shared" si="3"/>
        <v>8383</v>
      </c>
      <c r="P147" s="214"/>
      <c r="Q147" s="214"/>
    </row>
    <row r="148" spans="1:17" x14ac:dyDescent="0.2">
      <c r="A148" s="216">
        <v>148</v>
      </c>
      <c r="B148" s="255">
        <v>17.329999999999998</v>
      </c>
      <c r="C148" s="210">
        <f>'soust.uk.JMK př.č.2'!$M$29+'soust.uk.JMK př.č.2'!$N$29</f>
        <v>33608</v>
      </c>
      <c r="D148" s="210">
        <f>'soust.uk.JMK př.č.2'!$L$29</f>
        <v>1005</v>
      </c>
      <c r="E148" s="210">
        <f t="shared" si="4"/>
        <v>32655</v>
      </c>
      <c r="F148" s="210">
        <f t="shared" si="5"/>
        <v>23272</v>
      </c>
      <c r="G148" s="212"/>
      <c r="H148" s="256"/>
      <c r="I148" s="257"/>
      <c r="J148" s="257"/>
      <c r="L148" s="248"/>
      <c r="O148" s="210">
        <f t="shared" si="3"/>
        <v>8378</v>
      </c>
      <c r="P148" s="214"/>
      <c r="Q148" s="214"/>
    </row>
    <row r="149" spans="1:17" x14ac:dyDescent="0.2">
      <c r="A149" s="216">
        <v>149</v>
      </c>
      <c r="B149" s="255">
        <v>17.350000000000001</v>
      </c>
      <c r="C149" s="210">
        <f>'soust.uk.JMK př.č.2'!$M$29+'soust.uk.JMK př.č.2'!$N$29</f>
        <v>33608</v>
      </c>
      <c r="D149" s="210">
        <f>'soust.uk.JMK př.č.2'!$L$29</f>
        <v>1005</v>
      </c>
      <c r="E149" s="210">
        <f t="shared" si="4"/>
        <v>32618</v>
      </c>
      <c r="F149" s="210">
        <f t="shared" si="5"/>
        <v>23245</v>
      </c>
      <c r="G149" s="212"/>
      <c r="H149" s="256"/>
      <c r="I149" s="257"/>
      <c r="J149" s="257"/>
      <c r="L149" s="220"/>
      <c r="O149" s="210">
        <f t="shared" si="3"/>
        <v>8368</v>
      </c>
      <c r="P149" s="214"/>
      <c r="Q149" s="214"/>
    </row>
    <row r="150" spans="1:17" x14ac:dyDescent="0.2">
      <c r="A150" s="216">
        <v>150</v>
      </c>
      <c r="B150" s="255">
        <v>17.36</v>
      </c>
      <c r="C150" s="210">
        <f>'soust.uk.JMK př.č.2'!$M$29+'soust.uk.JMK př.č.2'!$N$29</f>
        <v>33608</v>
      </c>
      <c r="D150" s="210">
        <f>'soust.uk.JMK př.č.2'!$L$29</f>
        <v>1005</v>
      </c>
      <c r="E150" s="210">
        <f t="shared" si="4"/>
        <v>32599</v>
      </c>
      <c r="F150" s="210">
        <f t="shared" si="5"/>
        <v>23231</v>
      </c>
      <c r="G150" s="212"/>
      <c r="H150" s="256"/>
      <c r="I150" s="257"/>
      <c r="J150" s="257"/>
      <c r="L150" s="248"/>
      <c r="O150" s="210">
        <f t="shared" si="3"/>
        <v>8363</v>
      </c>
      <c r="P150" s="214"/>
      <c r="Q150" s="214"/>
    </row>
    <row r="151" spans="1:17" x14ac:dyDescent="0.2">
      <c r="A151" s="216">
        <v>151</v>
      </c>
      <c r="B151" s="255">
        <v>17.37</v>
      </c>
      <c r="C151" s="210">
        <f>'soust.uk.JMK př.č.2'!$M$29+'soust.uk.JMK př.č.2'!$N$29</f>
        <v>33608</v>
      </c>
      <c r="D151" s="210">
        <f>'soust.uk.JMK př.č.2'!$L$29</f>
        <v>1005</v>
      </c>
      <c r="E151" s="210">
        <f t="shared" si="4"/>
        <v>32581</v>
      </c>
      <c r="F151" s="210">
        <f t="shared" si="5"/>
        <v>23218</v>
      </c>
      <c r="G151" s="212"/>
      <c r="H151" s="256"/>
      <c r="I151" s="257"/>
      <c r="J151" s="257"/>
      <c r="L151" s="220"/>
      <c r="O151" s="210">
        <f t="shared" si="3"/>
        <v>8358</v>
      </c>
      <c r="P151" s="214"/>
      <c r="Q151" s="214"/>
    </row>
    <row r="152" spans="1:17" x14ac:dyDescent="0.2">
      <c r="A152" s="216">
        <v>152</v>
      </c>
      <c r="B152" s="255">
        <v>17.39</v>
      </c>
      <c r="C152" s="210">
        <f>'soust.uk.JMK př.č.2'!$M$29+'soust.uk.JMK př.č.2'!$N$29</f>
        <v>33608</v>
      </c>
      <c r="D152" s="210">
        <f>'soust.uk.JMK př.č.2'!$L$29</f>
        <v>1005</v>
      </c>
      <c r="E152" s="210">
        <f t="shared" si="4"/>
        <v>32545</v>
      </c>
      <c r="F152" s="210">
        <f t="shared" si="5"/>
        <v>23191</v>
      </c>
      <c r="G152" s="212"/>
      <c r="H152" s="256"/>
      <c r="I152" s="257"/>
      <c r="J152" s="257"/>
      <c r="L152" s="248"/>
      <c r="O152" s="210">
        <f t="shared" si="3"/>
        <v>8349</v>
      </c>
      <c r="P152" s="214"/>
      <c r="Q152" s="214"/>
    </row>
    <row r="153" spans="1:17" x14ac:dyDescent="0.2">
      <c r="A153" s="216">
        <v>153</v>
      </c>
      <c r="B153" s="255">
        <v>17.399999999999999</v>
      </c>
      <c r="C153" s="210">
        <f>'soust.uk.JMK př.č.2'!$M$29+'soust.uk.JMK př.č.2'!$N$29</f>
        <v>33608</v>
      </c>
      <c r="D153" s="210">
        <f>'soust.uk.JMK př.č.2'!$L$29</f>
        <v>1005</v>
      </c>
      <c r="E153" s="210">
        <f t="shared" si="4"/>
        <v>32527</v>
      </c>
      <c r="F153" s="210">
        <f t="shared" si="5"/>
        <v>23178</v>
      </c>
      <c r="G153" s="212"/>
      <c r="H153" s="256"/>
      <c r="I153" s="257"/>
      <c r="J153" s="257"/>
      <c r="L153" s="220"/>
      <c r="O153" s="210">
        <f t="shared" si="3"/>
        <v>8344</v>
      </c>
      <c r="P153" s="214"/>
      <c r="Q153" s="214"/>
    </row>
    <row r="154" spans="1:17" x14ac:dyDescent="0.2">
      <c r="A154" s="216">
        <v>154</v>
      </c>
      <c r="B154" s="255">
        <v>17.41</v>
      </c>
      <c r="C154" s="210">
        <f>'soust.uk.JMK př.č.2'!$M$29+'soust.uk.JMK př.č.2'!$N$29</f>
        <v>33608</v>
      </c>
      <c r="D154" s="210">
        <f>'soust.uk.JMK př.č.2'!$L$29</f>
        <v>1005</v>
      </c>
      <c r="E154" s="210">
        <f t="shared" si="4"/>
        <v>32509</v>
      </c>
      <c r="F154" s="210">
        <f t="shared" si="5"/>
        <v>23165</v>
      </c>
      <c r="G154" s="212"/>
      <c r="H154" s="256"/>
      <c r="I154" s="257"/>
      <c r="J154" s="257"/>
      <c r="L154" s="248"/>
      <c r="O154" s="210">
        <f t="shared" si="3"/>
        <v>8339</v>
      </c>
      <c r="P154" s="214"/>
      <c r="Q154" s="214"/>
    </row>
    <row r="155" spans="1:17" x14ac:dyDescent="0.2">
      <c r="A155" s="216">
        <v>155</v>
      </c>
      <c r="B155" s="255">
        <v>17.420000000000002</v>
      </c>
      <c r="C155" s="210">
        <f>'soust.uk.JMK př.č.2'!$M$29+'soust.uk.JMK př.č.2'!$N$29</f>
        <v>33608</v>
      </c>
      <c r="D155" s="210">
        <f>'soust.uk.JMK př.č.2'!$L$29</f>
        <v>1005</v>
      </c>
      <c r="E155" s="210">
        <f t="shared" si="4"/>
        <v>32490</v>
      </c>
      <c r="F155" s="210">
        <f t="shared" si="5"/>
        <v>23151</v>
      </c>
      <c r="G155" s="212"/>
      <c r="H155" s="256"/>
      <c r="I155" s="257"/>
      <c r="J155" s="257"/>
      <c r="L155" s="220"/>
      <c r="O155" s="210">
        <f t="shared" si="3"/>
        <v>8334</v>
      </c>
      <c r="P155" s="214"/>
      <c r="Q155" s="214"/>
    </row>
    <row r="156" spans="1:17" x14ac:dyDescent="0.2">
      <c r="A156" s="216">
        <v>156</v>
      </c>
      <c r="B156" s="255">
        <v>17.440000000000001</v>
      </c>
      <c r="C156" s="210">
        <f>'soust.uk.JMK př.č.2'!$M$29+'soust.uk.JMK př.č.2'!$N$29</f>
        <v>33608</v>
      </c>
      <c r="D156" s="210">
        <f>'soust.uk.JMK př.č.2'!$L$29</f>
        <v>1005</v>
      </c>
      <c r="E156" s="210">
        <f t="shared" si="4"/>
        <v>32455</v>
      </c>
      <c r="F156" s="210">
        <f t="shared" si="5"/>
        <v>23125</v>
      </c>
      <c r="G156" s="212"/>
      <c r="H156" s="256"/>
      <c r="I156" s="257"/>
      <c r="J156" s="257"/>
      <c r="L156" s="248"/>
      <c r="O156" s="210">
        <f t="shared" si="3"/>
        <v>8325</v>
      </c>
      <c r="P156" s="214"/>
      <c r="Q156" s="214"/>
    </row>
    <row r="157" spans="1:17" x14ac:dyDescent="0.2">
      <c r="A157" s="216">
        <v>157</v>
      </c>
      <c r="B157" s="255">
        <v>17.45</v>
      </c>
      <c r="C157" s="210">
        <f>'soust.uk.JMK př.č.2'!$M$29+'soust.uk.JMK př.č.2'!$N$29</f>
        <v>33608</v>
      </c>
      <c r="D157" s="210">
        <f>'soust.uk.JMK př.č.2'!$L$29</f>
        <v>1005</v>
      </c>
      <c r="E157" s="210">
        <f t="shared" si="4"/>
        <v>32437</v>
      </c>
      <c r="F157" s="210">
        <f t="shared" si="5"/>
        <v>23112</v>
      </c>
      <c r="G157" s="212"/>
      <c r="H157" s="256"/>
      <c r="I157" s="257"/>
      <c r="J157" s="257"/>
      <c r="L157" s="220"/>
      <c r="O157" s="210">
        <f t="shared" si="3"/>
        <v>8320</v>
      </c>
      <c r="P157" s="214"/>
      <c r="Q157" s="214"/>
    </row>
    <row r="158" spans="1:17" x14ac:dyDescent="0.2">
      <c r="A158" s="216">
        <v>158</v>
      </c>
      <c r="B158" s="255">
        <v>17.46</v>
      </c>
      <c r="C158" s="210">
        <f>'soust.uk.JMK př.č.2'!$M$29+'soust.uk.JMK př.č.2'!$N$29</f>
        <v>33608</v>
      </c>
      <c r="D158" s="210">
        <f>'soust.uk.JMK př.č.2'!$L$29</f>
        <v>1005</v>
      </c>
      <c r="E158" s="210">
        <f t="shared" si="4"/>
        <v>32418</v>
      </c>
      <c r="F158" s="210">
        <f t="shared" si="5"/>
        <v>23098</v>
      </c>
      <c r="G158" s="212"/>
      <c r="H158" s="256"/>
      <c r="I158" s="257"/>
      <c r="J158" s="257"/>
      <c r="L158" s="248"/>
      <c r="O158" s="210">
        <f t="shared" si="3"/>
        <v>8315</v>
      </c>
      <c r="P158" s="214"/>
      <c r="Q158" s="214"/>
    </row>
    <row r="159" spans="1:17" x14ac:dyDescent="0.2">
      <c r="A159" s="216">
        <v>159</v>
      </c>
      <c r="B159" s="255">
        <v>17.47</v>
      </c>
      <c r="C159" s="210">
        <f>'soust.uk.JMK př.č.2'!$M$29+'soust.uk.JMK př.č.2'!$N$29</f>
        <v>33608</v>
      </c>
      <c r="D159" s="210">
        <f>'soust.uk.JMK př.č.2'!$L$29</f>
        <v>1005</v>
      </c>
      <c r="E159" s="210">
        <f t="shared" si="4"/>
        <v>32401</v>
      </c>
      <c r="F159" s="210">
        <f t="shared" si="5"/>
        <v>23085</v>
      </c>
      <c r="G159" s="212"/>
      <c r="H159" s="256"/>
      <c r="I159" s="257"/>
      <c r="J159" s="257"/>
      <c r="L159" s="220"/>
      <c r="O159" s="210">
        <f t="shared" si="3"/>
        <v>8311</v>
      </c>
      <c r="P159" s="214"/>
      <c r="Q159" s="214"/>
    </row>
    <row r="160" spans="1:17" x14ac:dyDescent="0.2">
      <c r="A160" s="216">
        <v>160</v>
      </c>
      <c r="B160" s="255">
        <v>17.489999999999998</v>
      </c>
      <c r="C160" s="210">
        <f>'soust.uk.JMK př.č.2'!$M$29+'soust.uk.JMK př.č.2'!$N$29</f>
        <v>33608</v>
      </c>
      <c r="D160" s="210">
        <f>'soust.uk.JMK př.č.2'!$L$29</f>
        <v>1005</v>
      </c>
      <c r="E160" s="210">
        <f t="shared" si="4"/>
        <v>32365</v>
      </c>
      <c r="F160" s="210">
        <f t="shared" si="5"/>
        <v>23059</v>
      </c>
      <c r="G160" s="212"/>
      <c r="H160" s="256"/>
      <c r="I160" s="257"/>
      <c r="J160" s="257"/>
      <c r="L160" s="248"/>
      <c r="O160" s="210">
        <f t="shared" si="3"/>
        <v>8301</v>
      </c>
      <c r="P160" s="214"/>
      <c r="Q160" s="214"/>
    </row>
    <row r="161" spans="1:17" x14ac:dyDescent="0.2">
      <c r="A161" s="216">
        <v>161</v>
      </c>
      <c r="B161" s="255">
        <v>17.5</v>
      </c>
      <c r="C161" s="210">
        <f>'soust.uk.JMK př.č.2'!$M$29+'soust.uk.JMK př.č.2'!$N$29</f>
        <v>33608</v>
      </c>
      <c r="D161" s="210">
        <f>'soust.uk.JMK př.č.2'!$L$29</f>
        <v>1005</v>
      </c>
      <c r="E161" s="210">
        <f t="shared" si="4"/>
        <v>32346</v>
      </c>
      <c r="F161" s="210">
        <f t="shared" si="5"/>
        <v>23045</v>
      </c>
      <c r="G161" s="212"/>
      <c r="H161" s="256"/>
      <c r="I161" s="257"/>
      <c r="J161" s="257"/>
      <c r="L161" s="220"/>
      <c r="O161" s="210">
        <f t="shared" si="3"/>
        <v>8296</v>
      </c>
      <c r="P161" s="214"/>
      <c r="Q161" s="214"/>
    </row>
    <row r="162" spans="1:17" x14ac:dyDescent="0.2">
      <c r="A162" s="216">
        <v>162</v>
      </c>
      <c r="B162" s="255">
        <v>17.510000000000002</v>
      </c>
      <c r="C162" s="210">
        <f>'soust.uk.JMK př.č.2'!$M$29+'soust.uk.JMK př.č.2'!$N$29</f>
        <v>33608</v>
      </c>
      <c r="D162" s="210">
        <f>'soust.uk.JMK př.č.2'!$L$29</f>
        <v>1005</v>
      </c>
      <c r="E162" s="210">
        <f t="shared" si="4"/>
        <v>32329</v>
      </c>
      <c r="F162" s="210">
        <f t="shared" si="5"/>
        <v>23032</v>
      </c>
      <c r="G162" s="212"/>
      <c r="H162" s="256"/>
      <c r="I162" s="257"/>
      <c r="J162" s="257"/>
      <c r="L162" s="248"/>
      <c r="O162" s="210">
        <f t="shared" si="3"/>
        <v>8292</v>
      </c>
      <c r="P162" s="214"/>
      <c r="Q162" s="214"/>
    </row>
    <row r="163" spans="1:17" x14ac:dyDescent="0.2">
      <c r="A163" s="216">
        <v>163</v>
      </c>
      <c r="B163" s="255">
        <v>17.52</v>
      </c>
      <c r="C163" s="210">
        <f>'soust.uk.JMK př.č.2'!$M$29+'soust.uk.JMK př.č.2'!$N$29</f>
        <v>33608</v>
      </c>
      <c r="D163" s="210">
        <f>'soust.uk.JMK př.č.2'!$L$29</f>
        <v>1005</v>
      </c>
      <c r="E163" s="210">
        <f t="shared" si="4"/>
        <v>32311</v>
      </c>
      <c r="F163" s="210">
        <f t="shared" si="5"/>
        <v>23019</v>
      </c>
      <c r="G163" s="212"/>
      <c r="H163" s="256"/>
      <c r="I163" s="257"/>
      <c r="J163" s="257"/>
      <c r="L163" s="220"/>
      <c r="O163" s="210">
        <f t="shared" si="3"/>
        <v>8287</v>
      </c>
      <c r="P163" s="214"/>
      <c r="Q163" s="214"/>
    </row>
    <row r="164" spans="1:17" x14ac:dyDescent="0.2">
      <c r="A164" s="216">
        <v>164</v>
      </c>
      <c r="B164" s="255">
        <v>17.54</v>
      </c>
      <c r="C164" s="210">
        <f>'soust.uk.JMK př.č.2'!$M$29+'soust.uk.JMK př.č.2'!$N$29</f>
        <v>33608</v>
      </c>
      <c r="D164" s="210">
        <f>'soust.uk.JMK př.č.2'!$L$29</f>
        <v>1005</v>
      </c>
      <c r="E164" s="210">
        <f t="shared" si="4"/>
        <v>32275</v>
      </c>
      <c r="F164" s="210">
        <f t="shared" si="5"/>
        <v>22993</v>
      </c>
      <c r="G164" s="212"/>
      <c r="H164" s="256"/>
      <c r="I164" s="257"/>
      <c r="J164" s="257"/>
      <c r="L164" s="248"/>
      <c r="O164" s="210">
        <f t="shared" si="3"/>
        <v>8277</v>
      </c>
      <c r="P164" s="214"/>
      <c r="Q164" s="214"/>
    </row>
    <row r="165" spans="1:17" x14ac:dyDescent="0.2">
      <c r="A165" s="216">
        <v>165</v>
      </c>
      <c r="B165" s="255">
        <v>17.55</v>
      </c>
      <c r="C165" s="210">
        <f>'soust.uk.JMK př.č.2'!$M$29+'soust.uk.JMK př.č.2'!$N$29</f>
        <v>33608</v>
      </c>
      <c r="D165" s="210">
        <f>'soust.uk.JMK př.č.2'!$L$29</f>
        <v>1005</v>
      </c>
      <c r="E165" s="210">
        <f t="shared" si="4"/>
        <v>32258</v>
      </c>
      <c r="F165" s="210">
        <f t="shared" si="5"/>
        <v>22980</v>
      </c>
      <c r="G165" s="212"/>
      <c r="H165" s="256"/>
      <c r="I165" s="257"/>
      <c r="J165" s="257"/>
      <c r="L165" s="220"/>
      <c r="O165" s="210">
        <f t="shared" si="3"/>
        <v>8273</v>
      </c>
      <c r="P165" s="214"/>
      <c r="Q165" s="214"/>
    </row>
    <row r="166" spans="1:17" x14ac:dyDescent="0.2">
      <c r="A166" s="216">
        <v>166</v>
      </c>
      <c r="B166" s="255">
        <v>17.559999999999999</v>
      </c>
      <c r="C166" s="210">
        <f>'soust.uk.JMK př.č.2'!$M$29+'soust.uk.JMK př.č.2'!$N$29</f>
        <v>33608</v>
      </c>
      <c r="D166" s="210">
        <f>'soust.uk.JMK př.č.2'!$L$29</f>
        <v>1005</v>
      </c>
      <c r="E166" s="210">
        <f t="shared" si="4"/>
        <v>32240</v>
      </c>
      <c r="F166" s="210">
        <f t="shared" si="5"/>
        <v>22967</v>
      </c>
      <c r="G166" s="212"/>
      <c r="H166" s="256"/>
      <c r="I166" s="257"/>
      <c r="J166" s="257"/>
      <c r="L166" s="248"/>
      <c r="O166" s="210">
        <f t="shared" si="3"/>
        <v>8268</v>
      </c>
      <c r="P166" s="214"/>
      <c r="Q166" s="214"/>
    </row>
    <row r="167" spans="1:17" x14ac:dyDescent="0.2">
      <c r="A167" s="216">
        <v>167</v>
      </c>
      <c r="B167" s="255">
        <v>17.57</v>
      </c>
      <c r="C167" s="210">
        <f>'soust.uk.JMK př.č.2'!$M$29+'soust.uk.JMK př.č.2'!$N$29</f>
        <v>33608</v>
      </c>
      <c r="D167" s="210">
        <f>'soust.uk.JMK př.č.2'!$L$29</f>
        <v>1005</v>
      </c>
      <c r="E167" s="210">
        <f t="shared" si="4"/>
        <v>32222</v>
      </c>
      <c r="F167" s="210">
        <f t="shared" si="5"/>
        <v>22954</v>
      </c>
      <c r="G167" s="212"/>
      <c r="H167" s="256"/>
      <c r="I167" s="257"/>
      <c r="J167" s="257"/>
      <c r="L167" s="220"/>
      <c r="O167" s="210">
        <f t="shared" si="3"/>
        <v>8263</v>
      </c>
      <c r="P167" s="214"/>
      <c r="Q167" s="214"/>
    </row>
    <row r="168" spans="1:17" x14ac:dyDescent="0.2">
      <c r="A168" s="216">
        <v>168</v>
      </c>
      <c r="B168" s="255">
        <v>17.579999999999998</v>
      </c>
      <c r="C168" s="210">
        <f>'soust.uk.JMK př.č.2'!$M$29+'soust.uk.JMK př.č.2'!$N$29</f>
        <v>33608</v>
      </c>
      <c r="D168" s="210">
        <f>'soust.uk.JMK př.č.2'!$L$29</f>
        <v>1005</v>
      </c>
      <c r="E168" s="210">
        <f t="shared" si="4"/>
        <v>32205</v>
      </c>
      <c r="F168" s="210">
        <f t="shared" si="5"/>
        <v>22941</v>
      </c>
      <c r="G168" s="212"/>
      <c r="H168" s="256"/>
      <c r="I168" s="257"/>
      <c r="J168" s="257"/>
      <c r="L168" s="248"/>
      <c r="O168" s="210">
        <f t="shared" si="3"/>
        <v>8259</v>
      </c>
      <c r="P168" s="214"/>
      <c r="Q168" s="214"/>
    </row>
    <row r="169" spans="1:17" x14ac:dyDescent="0.2">
      <c r="A169" s="216">
        <v>169</v>
      </c>
      <c r="B169" s="255">
        <v>17.59</v>
      </c>
      <c r="C169" s="210">
        <f>'soust.uk.JMK př.č.2'!$M$29+'soust.uk.JMK př.č.2'!$N$29</f>
        <v>33608</v>
      </c>
      <c r="D169" s="210">
        <f>'soust.uk.JMK př.č.2'!$L$29</f>
        <v>1005</v>
      </c>
      <c r="E169" s="210">
        <f t="shared" si="4"/>
        <v>32187</v>
      </c>
      <c r="F169" s="210">
        <f t="shared" si="5"/>
        <v>22928</v>
      </c>
      <c r="G169" s="212"/>
      <c r="H169" s="256"/>
      <c r="I169" s="257"/>
      <c r="J169" s="257"/>
      <c r="L169" s="220"/>
      <c r="O169" s="210">
        <f t="shared" si="3"/>
        <v>8254</v>
      </c>
      <c r="P169" s="214"/>
      <c r="Q169" s="214"/>
    </row>
    <row r="170" spans="1:17" x14ac:dyDescent="0.2">
      <c r="A170" s="216">
        <v>170</v>
      </c>
      <c r="B170" s="255">
        <v>17.600000000000001</v>
      </c>
      <c r="C170" s="210">
        <f>'soust.uk.JMK př.č.2'!$M$29+'soust.uk.JMK př.č.2'!$N$29</f>
        <v>33608</v>
      </c>
      <c r="D170" s="210">
        <f>'soust.uk.JMK př.č.2'!$L$29</f>
        <v>1005</v>
      </c>
      <c r="E170" s="210">
        <f t="shared" si="4"/>
        <v>32169</v>
      </c>
      <c r="F170" s="210">
        <f t="shared" si="5"/>
        <v>22915</v>
      </c>
      <c r="G170" s="212"/>
      <c r="H170" s="256"/>
      <c r="I170" s="257"/>
      <c r="J170" s="257"/>
      <c r="L170" s="248"/>
      <c r="O170" s="210">
        <f t="shared" si="3"/>
        <v>8249</v>
      </c>
      <c r="P170" s="214"/>
      <c r="Q170" s="214"/>
    </row>
    <row r="171" spans="1:17" x14ac:dyDescent="0.2">
      <c r="A171" s="216">
        <v>171</v>
      </c>
      <c r="B171" s="255">
        <v>17.62</v>
      </c>
      <c r="C171" s="210">
        <f>'soust.uk.JMK př.č.2'!$M$29+'soust.uk.JMK př.č.2'!$N$29</f>
        <v>33608</v>
      </c>
      <c r="D171" s="210">
        <f>'soust.uk.JMK př.č.2'!$L$29</f>
        <v>1005</v>
      </c>
      <c r="E171" s="210">
        <f t="shared" si="4"/>
        <v>32134</v>
      </c>
      <c r="F171" s="210">
        <f t="shared" si="5"/>
        <v>22889</v>
      </c>
      <c r="G171" s="212"/>
      <c r="H171" s="256"/>
      <c r="I171" s="257"/>
      <c r="J171" s="257"/>
      <c r="L171" s="220"/>
      <c r="O171" s="210">
        <f t="shared" si="3"/>
        <v>8240</v>
      </c>
      <c r="P171" s="214"/>
      <c r="Q171" s="214"/>
    </row>
    <row r="172" spans="1:17" x14ac:dyDescent="0.2">
      <c r="A172" s="216">
        <v>172</v>
      </c>
      <c r="B172" s="255">
        <v>17.63</v>
      </c>
      <c r="C172" s="210">
        <f>'soust.uk.JMK př.č.2'!$M$29+'soust.uk.JMK př.č.2'!$N$29</f>
        <v>33608</v>
      </c>
      <c r="D172" s="210">
        <f>'soust.uk.JMK př.č.2'!$L$29</f>
        <v>1005</v>
      </c>
      <c r="E172" s="210">
        <f t="shared" si="4"/>
        <v>32116</v>
      </c>
      <c r="F172" s="210">
        <f t="shared" si="5"/>
        <v>22876</v>
      </c>
      <c r="G172" s="212"/>
      <c r="H172" s="256"/>
      <c r="I172" s="257"/>
      <c r="J172" s="257"/>
      <c r="L172" s="248"/>
      <c r="O172" s="210">
        <f t="shared" si="3"/>
        <v>8235</v>
      </c>
      <c r="P172" s="214"/>
      <c r="Q172" s="214"/>
    </row>
    <row r="173" spans="1:17" x14ac:dyDescent="0.2">
      <c r="A173" s="216">
        <v>173</v>
      </c>
      <c r="B173" s="255">
        <v>17.64</v>
      </c>
      <c r="C173" s="210">
        <f>'soust.uk.JMK př.č.2'!$M$29+'soust.uk.JMK př.č.2'!$N$29</f>
        <v>33608</v>
      </c>
      <c r="D173" s="210">
        <f>'soust.uk.JMK př.č.2'!$L$29</f>
        <v>1005</v>
      </c>
      <c r="E173" s="210">
        <f t="shared" si="4"/>
        <v>32099</v>
      </c>
      <c r="F173" s="210">
        <f t="shared" si="5"/>
        <v>22863</v>
      </c>
      <c r="G173" s="212"/>
      <c r="H173" s="256"/>
      <c r="I173" s="257"/>
      <c r="J173" s="257"/>
      <c r="L173" s="220"/>
      <c r="O173" s="210">
        <f t="shared" si="3"/>
        <v>8231</v>
      </c>
      <c r="P173" s="214"/>
      <c r="Q173" s="214"/>
    </row>
    <row r="174" spans="1:17" x14ac:dyDescent="0.2">
      <c r="A174" s="216">
        <v>174</v>
      </c>
      <c r="B174" s="255">
        <v>17.649999999999999</v>
      </c>
      <c r="C174" s="210">
        <f>'soust.uk.JMK př.č.2'!$M$29+'soust.uk.JMK př.č.2'!$N$29</f>
        <v>33608</v>
      </c>
      <c r="D174" s="210">
        <f>'soust.uk.JMK př.č.2'!$L$29</f>
        <v>1005</v>
      </c>
      <c r="E174" s="210">
        <f t="shared" si="4"/>
        <v>32081</v>
      </c>
      <c r="F174" s="210">
        <f t="shared" si="5"/>
        <v>22850</v>
      </c>
      <c r="G174" s="212"/>
      <c r="H174" s="256"/>
      <c r="I174" s="257"/>
      <c r="J174" s="257"/>
      <c r="L174" s="248"/>
      <c r="O174" s="210">
        <f t="shared" si="3"/>
        <v>8226</v>
      </c>
      <c r="P174" s="214"/>
      <c r="Q174" s="214"/>
    </row>
    <row r="175" spans="1:17" x14ac:dyDescent="0.2">
      <c r="A175" s="216">
        <v>175</v>
      </c>
      <c r="B175" s="255">
        <v>17.66</v>
      </c>
      <c r="C175" s="210">
        <f>'soust.uk.JMK př.č.2'!$M$29+'soust.uk.JMK př.č.2'!$N$29</f>
        <v>33608</v>
      </c>
      <c r="D175" s="210">
        <f>'soust.uk.JMK př.č.2'!$L$29</f>
        <v>1005</v>
      </c>
      <c r="E175" s="210">
        <f t="shared" si="4"/>
        <v>32063</v>
      </c>
      <c r="F175" s="210">
        <f t="shared" si="5"/>
        <v>22837</v>
      </c>
      <c r="G175" s="212"/>
      <c r="H175" s="256"/>
      <c r="I175" s="257"/>
      <c r="J175" s="257"/>
      <c r="L175" s="220"/>
      <c r="O175" s="210">
        <f t="shared" si="3"/>
        <v>8221</v>
      </c>
      <c r="P175" s="214"/>
      <c r="Q175" s="214"/>
    </row>
    <row r="176" spans="1:17" x14ac:dyDescent="0.2">
      <c r="A176" s="216">
        <v>176</v>
      </c>
      <c r="B176" s="255">
        <v>17.670000000000002</v>
      </c>
      <c r="C176" s="210">
        <f>'soust.uk.JMK př.č.2'!$M$29+'soust.uk.JMK př.č.2'!$N$29</f>
        <v>33608</v>
      </c>
      <c r="D176" s="210">
        <f>'soust.uk.JMK př.č.2'!$L$29</f>
        <v>1005</v>
      </c>
      <c r="E176" s="210">
        <f t="shared" si="4"/>
        <v>32046</v>
      </c>
      <c r="F176" s="210">
        <f t="shared" si="5"/>
        <v>22824</v>
      </c>
      <c r="G176" s="212"/>
      <c r="H176" s="256"/>
      <c r="I176" s="257"/>
      <c r="J176" s="257"/>
      <c r="L176" s="248"/>
      <c r="O176" s="210">
        <f t="shared" si="3"/>
        <v>8217</v>
      </c>
      <c r="P176" s="214"/>
      <c r="Q176" s="214"/>
    </row>
    <row r="177" spans="1:17" x14ac:dyDescent="0.2">
      <c r="A177" s="216">
        <v>177</v>
      </c>
      <c r="B177" s="255">
        <v>17.68</v>
      </c>
      <c r="C177" s="210">
        <f>'soust.uk.JMK př.č.2'!$M$29+'soust.uk.JMK př.č.2'!$N$29</f>
        <v>33608</v>
      </c>
      <c r="D177" s="210">
        <f>'soust.uk.JMK př.č.2'!$L$29</f>
        <v>1005</v>
      </c>
      <c r="E177" s="210">
        <f t="shared" si="4"/>
        <v>32028</v>
      </c>
      <c r="F177" s="210">
        <f t="shared" si="5"/>
        <v>22811</v>
      </c>
      <c r="G177" s="212"/>
      <c r="H177" s="256"/>
      <c r="I177" s="257"/>
      <c r="J177" s="257"/>
      <c r="L177" s="220"/>
      <c r="O177" s="210">
        <f t="shared" si="3"/>
        <v>8212</v>
      </c>
      <c r="P177" s="214"/>
      <c r="Q177" s="214"/>
    </row>
    <row r="178" spans="1:17" x14ac:dyDescent="0.2">
      <c r="A178" s="216">
        <v>178</v>
      </c>
      <c r="B178" s="255">
        <v>17.690000000000001</v>
      </c>
      <c r="C178" s="210">
        <f>'soust.uk.JMK př.č.2'!$M$29+'soust.uk.JMK př.č.2'!$N$29</f>
        <v>33608</v>
      </c>
      <c r="D178" s="210">
        <f>'soust.uk.JMK př.č.2'!$L$29</f>
        <v>1005</v>
      </c>
      <c r="E178" s="210">
        <f t="shared" si="4"/>
        <v>32010</v>
      </c>
      <c r="F178" s="210">
        <f t="shared" si="5"/>
        <v>22798</v>
      </c>
      <c r="G178" s="212"/>
      <c r="H178" s="256"/>
      <c r="I178" s="257"/>
      <c r="J178" s="257"/>
      <c r="L178" s="248"/>
      <c r="O178" s="210">
        <f t="shared" ref="O178:O241" si="6">ROUND((F178*36%),0)</f>
        <v>8207</v>
      </c>
      <c r="P178" s="214"/>
      <c r="Q178" s="214"/>
    </row>
    <row r="179" spans="1:17" x14ac:dyDescent="0.2">
      <c r="A179" s="216">
        <v>179</v>
      </c>
      <c r="B179" s="255">
        <v>17.71</v>
      </c>
      <c r="C179" s="210">
        <f>'soust.uk.JMK př.č.2'!$M$29+'soust.uk.JMK př.č.2'!$N$29</f>
        <v>33608</v>
      </c>
      <c r="D179" s="210">
        <f>'soust.uk.JMK př.č.2'!$L$29</f>
        <v>1005</v>
      </c>
      <c r="E179" s="210">
        <f t="shared" ref="E179:E242" si="7">SUM(F179,O179,D179)</f>
        <v>31975</v>
      </c>
      <c r="F179" s="210">
        <f t="shared" ref="F179:F242" si="8">ROUND(1/B179*C179*12,0)</f>
        <v>22772</v>
      </c>
      <c r="G179" s="212"/>
      <c r="H179" s="256"/>
      <c r="I179" s="257"/>
      <c r="J179" s="257"/>
      <c r="L179" s="220"/>
      <c r="O179" s="210">
        <f t="shared" si="6"/>
        <v>8198</v>
      </c>
      <c r="P179" s="214"/>
      <c r="Q179" s="214"/>
    </row>
    <row r="180" spans="1:17" x14ac:dyDescent="0.2">
      <c r="A180" s="216">
        <v>180</v>
      </c>
      <c r="B180" s="255">
        <v>17.72</v>
      </c>
      <c r="C180" s="210">
        <f>'soust.uk.JMK př.č.2'!$M$29+'soust.uk.JMK př.č.2'!$N$29</f>
        <v>33608</v>
      </c>
      <c r="D180" s="210">
        <f>'soust.uk.JMK př.č.2'!$L$29</f>
        <v>1005</v>
      </c>
      <c r="E180" s="210">
        <f t="shared" si="7"/>
        <v>31957</v>
      </c>
      <c r="F180" s="210">
        <f t="shared" si="8"/>
        <v>22759</v>
      </c>
      <c r="G180" s="212"/>
      <c r="H180" s="256"/>
      <c r="I180" s="257"/>
      <c r="J180" s="257"/>
      <c r="L180" s="248"/>
      <c r="O180" s="210">
        <f t="shared" si="6"/>
        <v>8193</v>
      </c>
      <c r="P180" s="214"/>
      <c r="Q180" s="214"/>
    </row>
    <row r="181" spans="1:17" x14ac:dyDescent="0.2">
      <c r="A181" s="216">
        <v>181</v>
      </c>
      <c r="B181" s="255">
        <v>17.73</v>
      </c>
      <c r="C181" s="210">
        <f>'soust.uk.JMK př.č.2'!$M$29+'soust.uk.JMK př.č.2'!$N$29</f>
        <v>33608</v>
      </c>
      <c r="D181" s="210">
        <f>'soust.uk.JMK př.č.2'!$L$29</f>
        <v>1005</v>
      </c>
      <c r="E181" s="210">
        <f t="shared" si="7"/>
        <v>31941</v>
      </c>
      <c r="F181" s="210">
        <f t="shared" si="8"/>
        <v>22747</v>
      </c>
      <c r="G181" s="212"/>
      <c r="H181" s="256"/>
      <c r="I181" s="257"/>
      <c r="J181" s="257"/>
      <c r="L181" s="220"/>
      <c r="O181" s="210">
        <f t="shared" si="6"/>
        <v>8189</v>
      </c>
      <c r="P181" s="214"/>
      <c r="Q181" s="214"/>
    </row>
    <row r="182" spans="1:17" x14ac:dyDescent="0.2">
      <c r="A182" s="216">
        <v>182</v>
      </c>
      <c r="B182" s="255">
        <v>17.739999999999998</v>
      </c>
      <c r="C182" s="210">
        <f>'soust.uk.JMK př.č.2'!$M$29+'soust.uk.JMK př.č.2'!$N$29</f>
        <v>33608</v>
      </c>
      <c r="D182" s="210">
        <f>'soust.uk.JMK př.č.2'!$L$29</f>
        <v>1005</v>
      </c>
      <c r="E182" s="210">
        <f t="shared" si="7"/>
        <v>31923</v>
      </c>
      <c r="F182" s="210">
        <f t="shared" si="8"/>
        <v>22734</v>
      </c>
      <c r="G182" s="212"/>
      <c r="H182" s="256"/>
      <c r="I182" s="257"/>
      <c r="J182" s="257"/>
      <c r="L182" s="248"/>
      <c r="O182" s="210">
        <f t="shared" si="6"/>
        <v>8184</v>
      </c>
      <c r="P182" s="214"/>
      <c r="Q182" s="214"/>
    </row>
    <row r="183" spans="1:17" x14ac:dyDescent="0.2">
      <c r="A183" s="216">
        <v>183</v>
      </c>
      <c r="B183" s="255">
        <v>17.75</v>
      </c>
      <c r="C183" s="210">
        <f>'soust.uk.JMK př.č.2'!$M$29+'soust.uk.JMK př.č.2'!$N$29</f>
        <v>33608</v>
      </c>
      <c r="D183" s="210">
        <f>'soust.uk.JMK př.č.2'!$L$29</f>
        <v>1005</v>
      </c>
      <c r="E183" s="210">
        <f t="shared" si="7"/>
        <v>31906</v>
      </c>
      <c r="F183" s="210">
        <f t="shared" si="8"/>
        <v>22721</v>
      </c>
      <c r="G183" s="212"/>
      <c r="H183" s="256"/>
      <c r="I183" s="257"/>
      <c r="J183" s="257"/>
      <c r="L183" s="220"/>
      <c r="O183" s="210">
        <f t="shared" si="6"/>
        <v>8180</v>
      </c>
      <c r="P183" s="214"/>
      <c r="Q183" s="214"/>
    </row>
    <row r="184" spans="1:17" x14ac:dyDescent="0.2">
      <c r="A184" s="216">
        <v>184</v>
      </c>
      <c r="B184" s="255">
        <v>17.760000000000002</v>
      </c>
      <c r="C184" s="210">
        <f>'soust.uk.JMK př.č.2'!$M$29+'soust.uk.JMK př.č.2'!$N$29</f>
        <v>33608</v>
      </c>
      <c r="D184" s="210">
        <f>'soust.uk.JMK př.č.2'!$L$29</f>
        <v>1005</v>
      </c>
      <c r="E184" s="210">
        <f t="shared" si="7"/>
        <v>31888</v>
      </c>
      <c r="F184" s="210">
        <f t="shared" si="8"/>
        <v>22708</v>
      </c>
      <c r="G184" s="212"/>
      <c r="H184" s="256"/>
      <c r="I184" s="257"/>
      <c r="J184" s="257"/>
      <c r="L184" s="248"/>
      <c r="O184" s="210">
        <f t="shared" si="6"/>
        <v>8175</v>
      </c>
      <c r="P184" s="214"/>
      <c r="Q184" s="214"/>
    </row>
    <row r="185" spans="1:17" x14ac:dyDescent="0.2">
      <c r="A185" s="216">
        <v>185</v>
      </c>
      <c r="B185" s="255">
        <v>17.77</v>
      </c>
      <c r="C185" s="210">
        <f>'soust.uk.JMK př.č.2'!$M$29+'soust.uk.JMK př.č.2'!$N$29</f>
        <v>33608</v>
      </c>
      <c r="D185" s="210">
        <f>'soust.uk.JMK př.č.2'!$L$29</f>
        <v>1005</v>
      </c>
      <c r="E185" s="210">
        <f t="shared" si="7"/>
        <v>31870</v>
      </c>
      <c r="F185" s="210">
        <f t="shared" si="8"/>
        <v>22695</v>
      </c>
      <c r="G185" s="212"/>
      <c r="H185" s="256"/>
      <c r="I185" s="257"/>
      <c r="J185" s="257"/>
      <c r="L185" s="220"/>
      <c r="O185" s="210">
        <f t="shared" si="6"/>
        <v>8170</v>
      </c>
      <c r="P185" s="214"/>
      <c r="Q185" s="214"/>
    </row>
    <row r="186" spans="1:17" x14ac:dyDescent="0.2">
      <c r="A186" s="216">
        <v>186</v>
      </c>
      <c r="B186" s="255">
        <v>17.78</v>
      </c>
      <c r="C186" s="210">
        <f>'soust.uk.JMK př.č.2'!$M$29+'soust.uk.JMK př.č.2'!$N$29</f>
        <v>33608</v>
      </c>
      <c r="D186" s="210">
        <f>'soust.uk.JMK př.č.2'!$L$29</f>
        <v>1005</v>
      </c>
      <c r="E186" s="210">
        <f t="shared" si="7"/>
        <v>31854</v>
      </c>
      <c r="F186" s="210">
        <f t="shared" si="8"/>
        <v>22683</v>
      </c>
      <c r="G186" s="212"/>
      <c r="H186" s="256"/>
      <c r="I186" s="257"/>
      <c r="J186" s="257"/>
      <c r="L186" s="248"/>
      <c r="O186" s="210">
        <f t="shared" si="6"/>
        <v>8166</v>
      </c>
      <c r="P186" s="214"/>
      <c r="Q186" s="214"/>
    </row>
    <row r="187" spans="1:17" x14ac:dyDescent="0.2">
      <c r="A187" s="216">
        <v>187</v>
      </c>
      <c r="B187" s="255">
        <v>17.79</v>
      </c>
      <c r="C187" s="210">
        <f>'soust.uk.JMK př.č.2'!$M$29+'soust.uk.JMK př.č.2'!$N$29</f>
        <v>33608</v>
      </c>
      <c r="D187" s="210">
        <f>'soust.uk.JMK př.č.2'!$L$29</f>
        <v>1005</v>
      </c>
      <c r="E187" s="210">
        <f t="shared" si="7"/>
        <v>31836</v>
      </c>
      <c r="F187" s="210">
        <f t="shared" si="8"/>
        <v>22670</v>
      </c>
      <c r="G187" s="212"/>
      <c r="H187" s="256"/>
      <c r="I187" s="257"/>
      <c r="J187" s="257"/>
      <c r="L187" s="220"/>
      <c r="O187" s="210">
        <f t="shared" si="6"/>
        <v>8161</v>
      </c>
      <c r="P187" s="214"/>
      <c r="Q187" s="214"/>
    </row>
    <row r="188" spans="1:17" x14ac:dyDescent="0.2">
      <c r="A188" s="216">
        <v>188</v>
      </c>
      <c r="B188" s="255">
        <v>17.8</v>
      </c>
      <c r="C188" s="210">
        <f>'soust.uk.JMK př.č.2'!$M$29+'soust.uk.JMK př.č.2'!$N$29</f>
        <v>33608</v>
      </c>
      <c r="D188" s="210">
        <f>'soust.uk.JMK př.č.2'!$L$29</f>
        <v>1005</v>
      </c>
      <c r="E188" s="210">
        <f t="shared" si="7"/>
        <v>31819</v>
      </c>
      <c r="F188" s="210">
        <f t="shared" si="8"/>
        <v>22657</v>
      </c>
      <c r="G188" s="212"/>
      <c r="H188" s="256"/>
      <c r="I188" s="257"/>
      <c r="J188" s="257"/>
      <c r="L188" s="248"/>
      <c r="O188" s="210">
        <f t="shared" si="6"/>
        <v>8157</v>
      </c>
      <c r="P188" s="214"/>
      <c r="Q188" s="214"/>
    </row>
    <row r="189" spans="1:17" x14ac:dyDescent="0.2">
      <c r="A189" s="216">
        <v>189</v>
      </c>
      <c r="B189" s="255">
        <v>17.809999999999999</v>
      </c>
      <c r="C189" s="210">
        <f>'soust.uk.JMK př.č.2'!$M$29+'soust.uk.JMK př.č.2'!$N$29</f>
        <v>33608</v>
      </c>
      <c r="D189" s="210">
        <f>'soust.uk.JMK př.č.2'!$L$29</f>
        <v>1005</v>
      </c>
      <c r="E189" s="210">
        <f t="shared" si="7"/>
        <v>31801</v>
      </c>
      <c r="F189" s="210">
        <f t="shared" si="8"/>
        <v>22644</v>
      </c>
      <c r="G189" s="212"/>
      <c r="H189" s="256"/>
      <c r="I189" s="257"/>
      <c r="J189" s="257"/>
      <c r="L189" s="220"/>
      <c r="O189" s="210">
        <f t="shared" si="6"/>
        <v>8152</v>
      </c>
      <c r="P189" s="214"/>
      <c r="Q189" s="214"/>
    </row>
    <row r="190" spans="1:17" x14ac:dyDescent="0.2">
      <c r="A190" s="216">
        <v>190</v>
      </c>
      <c r="B190" s="255">
        <v>17.82</v>
      </c>
      <c r="C190" s="210">
        <f>'soust.uk.JMK př.č.2'!$M$29+'soust.uk.JMK př.č.2'!$N$29</f>
        <v>33608</v>
      </c>
      <c r="D190" s="210">
        <f>'soust.uk.JMK př.č.2'!$L$29</f>
        <v>1005</v>
      </c>
      <c r="E190" s="210">
        <f t="shared" si="7"/>
        <v>31785</v>
      </c>
      <c r="F190" s="210">
        <f t="shared" si="8"/>
        <v>22632</v>
      </c>
      <c r="G190" s="212"/>
      <c r="H190" s="256"/>
      <c r="I190" s="257"/>
      <c r="J190" s="257"/>
      <c r="L190" s="248"/>
      <c r="O190" s="210">
        <f t="shared" si="6"/>
        <v>8148</v>
      </c>
      <c r="P190" s="214"/>
      <c r="Q190" s="214"/>
    </row>
    <row r="191" spans="1:17" x14ac:dyDescent="0.2">
      <c r="A191" s="216">
        <v>191</v>
      </c>
      <c r="B191" s="255">
        <v>17.84</v>
      </c>
      <c r="C191" s="210">
        <f>'soust.uk.JMK př.č.2'!$M$29+'soust.uk.JMK př.č.2'!$N$29</f>
        <v>33608</v>
      </c>
      <c r="D191" s="210">
        <f>'soust.uk.JMK př.č.2'!$L$29</f>
        <v>1005</v>
      </c>
      <c r="E191" s="210">
        <f t="shared" si="7"/>
        <v>31749</v>
      </c>
      <c r="F191" s="210">
        <f t="shared" si="8"/>
        <v>22606</v>
      </c>
      <c r="G191" s="212"/>
      <c r="H191" s="256"/>
      <c r="I191" s="257"/>
      <c r="J191" s="257"/>
      <c r="L191" s="220"/>
      <c r="O191" s="210">
        <f t="shared" si="6"/>
        <v>8138</v>
      </c>
      <c r="P191" s="214"/>
      <c r="Q191" s="214"/>
    </row>
    <row r="192" spans="1:17" x14ac:dyDescent="0.2">
      <c r="A192" s="216">
        <v>192</v>
      </c>
      <c r="B192" s="255">
        <v>17.850000000000001</v>
      </c>
      <c r="C192" s="210">
        <f>'soust.uk.JMK př.č.2'!$M$29+'soust.uk.JMK př.č.2'!$N$29</f>
        <v>33608</v>
      </c>
      <c r="D192" s="210">
        <f>'soust.uk.JMK př.č.2'!$L$29</f>
        <v>1005</v>
      </c>
      <c r="E192" s="210">
        <f t="shared" si="7"/>
        <v>31733</v>
      </c>
      <c r="F192" s="210">
        <f t="shared" si="8"/>
        <v>22594</v>
      </c>
      <c r="G192" s="212"/>
      <c r="H192" s="256"/>
      <c r="I192" s="257"/>
      <c r="J192" s="257"/>
      <c r="L192" s="248"/>
      <c r="O192" s="210">
        <f t="shared" si="6"/>
        <v>8134</v>
      </c>
      <c r="P192" s="214"/>
      <c r="Q192" s="214"/>
    </row>
    <row r="193" spans="1:17" x14ac:dyDescent="0.2">
      <c r="A193" s="216">
        <v>193</v>
      </c>
      <c r="B193" s="255">
        <v>17.86</v>
      </c>
      <c r="C193" s="210">
        <f>'soust.uk.JMK př.č.2'!$M$29+'soust.uk.JMK př.č.2'!$N$29</f>
        <v>33608</v>
      </c>
      <c r="D193" s="210">
        <f>'soust.uk.JMK př.č.2'!$L$29</f>
        <v>1005</v>
      </c>
      <c r="E193" s="210">
        <f t="shared" si="7"/>
        <v>31715</v>
      </c>
      <c r="F193" s="210">
        <f t="shared" si="8"/>
        <v>22581</v>
      </c>
      <c r="G193" s="212"/>
      <c r="H193" s="256"/>
      <c r="I193" s="257"/>
      <c r="J193" s="257"/>
      <c r="L193" s="220"/>
      <c r="O193" s="210">
        <f t="shared" si="6"/>
        <v>8129</v>
      </c>
      <c r="P193" s="214"/>
      <c r="Q193" s="214"/>
    </row>
    <row r="194" spans="1:17" x14ac:dyDescent="0.2">
      <c r="A194" s="216">
        <v>194</v>
      </c>
      <c r="B194" s="255">
        <v>17.87</v>
      </c>
      <c r="C194" s="210">
        <f>'soust.uk.JMK př.č.2'!$M$29+'soust.uk.JMK př.č.2'!$N$29</f>
        <v>33608</v>
      </c>
      <c r="D194" s="210">
        <f>'soust.uk.JMK př.č.2'!$L$29</f>
        <v>1005</v>
      </c>
      <c r="E194" s="210">
        <f t="shared" si="7"/>
        <v>31697</v>
      </c>
      <c r="F194" s="210">
        <f t="shared" si="8"/>
        <v>22568</v>
      </c>
      <c r="G194" s="212"/>
      <c r="H194" s="256"/>
      <c r="I194" s="257"/>
      <c r="J194" s="257"/>
      <c r="L194" s="248"/>
      <c r="O194" s="210">
        <f t="shared" si="6"/>
        <v>8124</v>
      </c>
      <c r="P194" s="214"/>
      <c r="Q194" s="214"/>
    </row>
    <row r="195" spans="1:17" x14ac:dyDescent="0.2">
      <c r="A195" s="216">
        <v>195</v>
      </c>
      <c r="B195" s="255">
        <v>17.88</v>
      </c>
      <c r="C195" s="210">
        <f>'soust.uk.JMK př.č.2'!$M$29+'soust.uk.JMK př.č.2'!$N$29</f>
        <v>33608</v>
      </c>
      <c r="D195" s="210">
        <f>'soust.uk.JMK př.č.2'!$L$29</f>
        <v>1005</v>
      </c>
      <c r="E195" s="210">
        <f t="shared" si="7"/>
        <v>31681</v>
      </c>
      <c r="F195" s="210">
        <f t="shared" si="8"/>
        <v>22556</v>
      </c>
      <c r="G195" s="212"/>
      <c r="H195" s="256"/>
      <c r="I195" s="257"/>
      <c r="J195" s="257"/>
      <c r="L195" s="220"/>
      <c r="O195" s="210">
        <f t="shared" si="6"/>
        <v>8120</v>
      </c>
      <c r="P195" s="214"/>
      <c r="Q195" s="214"/>
    </row>
    <row r="196" spans="1:17" x14ac:dyDescent="0.2">
      <c r="A196" s="216">
        <v>196</v>
      </c>
      <c r="B196" s="255">
        <v>17.89</v>
      </c>
      <c r="C196" s="210">
        <f>'soust.uk.JMK př.č.2'!$M$29+'soust.uk.JMK př.č.2'!$N$29</f>
        <v>33608</v>
      </c>
      <c r="D196" s="210">
        <f>'soust.uk.JMK př.č.2'!$L$29</f>
        <v>1005</v>
      </c>
      <c r="E196" s="210">
        <f t="shared" si="7"/>
        <v>31663</v>
      </c>
      <c r="F196" s="210">
        <f t="shared" si="8"/>
        <v>22543</v>
      </c>
      <c r="G196" s="212"/>
      <c r="H196" s="256"/>
      <c r="I196" s="257"/>
      <c r="J196" s="257"/>
      <c r="L196" s="248"/>
      <c r="O196" s="210">
        <f t="shared" si="6"/>
        <v>8115</v>
      </c>
      <c r="P196" s="214"/>
      <c r="Q196" s="214"/>
    </row>
    <row r="197" spans="1:17" x14ac:dyDescent="0.2">
      <c r="A197" s="216">
        <v>197</v>
      </c>
      <c r="B197" s="255">
        <v>17.899999999999999</v>
      </c>
      <c r="C197" s="210">
        <f>'soust.uk.JMK př.č.2'!$M$29+'soust.uk.JMK př.č.2'!$N$29</f>
        <v>33608</v>
      </c>
      <c r="D197" s="210">
        <f>'soust.uk.JMK př.č.2'!$L$29</f>
        <v>1005</v>
      </c>
      <c r="E197" s="210">
        <f t="shared" si="7"/>
        <v>31647</v>
      </c>
      <c r="F197" s="210">
        <f t="shared" si="8"/>
        <v>22531</v>
      </c>
      <c r="G197" s="212"/>
      <c r="H197" s="256"/>
      <c r="I197" s="257"/>
      <c r="J197" s="257"/>
      <c r="L197" s="220"/>
      <c r="O197" s="210">
        <f t="shared" si="6"/>
        <v>8111</v>
      </c>
      <c r="P197" s="214"/>
      <c r="Q197" s="214"/>
    </row>
    <row r="198" spans="1:17" x14ac:dyDescent="0.2">
      <c r="A198" s="216">
        <v>198</v>
      </c>
      <c r="B198" s="255">
        <v>17.91</v>
      </c>
      <c r="C198" s="210">
        <f>'soust.uk.JMK př.č.2'!$M$29+'soust.uk.JMK př.č.2'!$N$29</f>
        <v>33608</v>
      </c>
      <c r="D198" s="210">
        <f>'soust.uk.JMK př.č.2'!$L$29</f>
        <v>1005</v>
      </c>
      <c r="E198" s="210">
        <f t="shared" si="7"/>
        <v>31629</v>
      </c>
      <c r="F198" s="210">
        <f t="shared" si="8"/>
        <v>22518</v>
      </c>
      <c r="G198" s="212"/>
      <c r="H198" s="256"/>
      <c r="I198" s="257"/>
      <c r="J198" s="257"/>
      <c r="L198" s="248"/>
      <c r="O198" s="210">
        <f t="shared" si="6"/>
        <v>8106</v>
      </c>
      <c r="P198" s="214"/>
      <c r="Q198" s="214"/>
    </row>
    <row r="199" spans="1:17" x14ac:dyDescent="0.2">
      <c r="A199" s="216">
        <v>199</v>
      </c>
      <c r="B199" s="255">
        <v>17.920000000000002</v>
      </c>
      <c r="C199" s="210">
        <f>'soust.uk.JMK př.č.2'!$M$29+'soust.uk.JMK př.č.2'!$N$29</f>
        <v>33608</v>
      </c>
      <c r="D199" s="210">
        <f>'soust.uk.JMK př.č.2'!$L$29</f>
        <v>1005</v>
      </c>
      <c r="E199" s="210">
        <f t="shared" si="7"/>
        <v>31612</v>
      </c>
      <c r="F199" s="210">
        <f t="shared" si="8"/>
        <v>22505</v>
      </c>
      <c r="G199" s="212"/>
      <c r="H199" s="256"/>
      <c r="I199" s="257"/>
      <c r="J199" s="257"/>
      <c r="L199" s="220"/>
      <c r="O199" s="210">
        <f t="shared" si="6"/>
        <v>8102</v>
      </c>
      <c r="P199" s="214"/>
      <c r="Q199" s="214"/>
    </row>
    <row r="200" spans="1:17" x14ac:dyDescent="0.2">
      <c r="A200" s="216">
        <v>200</v>
      </c>
      <c r="B200" s="255">
        <v>17.93</v>
      </c>
      <c r="C200" s="210">
        <f>'soust.uk.JMK př.č.2'!$M$29+'soust.uk.JMK př.č.2'!$N$29</f>
        <v>33608</v>
      </c>
      <c r="D200" s="210">
        <f>'soust.uk.JMK př.č.2'!$L$29</f>
        <v>1005</v>
      </c>
      <c r="E200" s="210">
        <f t="shared" si="7"/>
        <v>31595</v>
      </c>
      <c r="F200" s="210">
        <f t="shared" si="8"/>
        <v>22493</v>
      </c>
      <c r="G200" s="212"/>
      <c r="H200" s="256"/>
      <c r="I200" s="257"/>
      <c r="J200" s="257"/>
      <c r="L200" s="248"/>
      <c r="O200" s="210">
        <f t="shared" si="6"/>
        <v>8097</v>
      </c>
      <c r="P200" s="214"/>
      <c r="Q200" s="214"/>
    </row>
    <row r="201" spans="1:17" x14ac:dyDescent="0.2">
      <c r="A201" s="216">
        <v>201</v>
      </c>
      <c r="B201" s="255">
        <v>17.940000000000001</v>
      </c>
      <c r="C201" s="210">
        <f>'soust.uk.JMK př.č.2'!$M$29+'soust.uk.JMK př.č.2'!$N$29</f>
        <v>33608</v>
      </c>
      <c r="D201" s="210">
        <f>'soust.uk.JMK př.č.2'!$L$29</f>
        <v>1005</v>
      </c>
      <c r="E201" s="210">
        <f t="shared" si="7"/>
        <v>31578</v>
      </c>
      <c r="F201" s="210">
        <f t="shared" si="8"/>
        <v>22480</v>
      </c>
      <c r="G201" s="212"/>
      <c r="H201" s="256"/>
      <c r="I201" s="257"/>
      <c r="J201" s="257"/>
      <c r="L201" s="220"/>
      <c r="O201" s="210">
        <f t="shared" si="6"/>
        <v>8093</v>
      </c>
      <c r="P201" s="214"/>
      <c r="Q201" s="214"/>
    </row>
    <row r="202" spans="1:17" x14ac:dyDescent="0.2">
      <c r="A202" s="216">
        <v>202</v>
      </c>
      <c r="B202" s="255">
        <v>17.96</v>
      </c>
      <c r="C202" s="210">
        <f>'soust.uk.JMK př.č.2'!$M$29+'soust.uk.JMK př.č.2'!$N$29</f>
        <v>33608</v>
      </c>
      <c r="D202" s="210">
        <f>'soust.uk.JMK př.č.2'!$L$29</f>
        <v>1005</v>
      </c>
      <c r="E202" s="210">
        <f t="shared" si="7"/>
        <v>31544</v>
      </c>
      <c r="F202" s="210">
        <f t="shared" si="8"/>
        <v>22455</v>
      </c>
      <c r="G202" s="212"/>
      <c r="H202" s="256"/>
      <c r="I202" s="257"/>
      <c r="J202" s="257"/>
      <c r="L202" s="248"/>
      <c r="O202" s="210">
        <f t="shared" si="6"/>
        <v>8084</v>
      </c>
      <c r="P202" s="214"/>
      <c r="Q202" s="214"/>
    </row>
    <row r="203" spans="1:17" x14ac:dyDescent="0.2">
      <c r="A203" s="216">
        <v>203</v>
      </c>
      <c r="B203" s="255">
        <v>17.97</v>
      </c>
      <c r="C203" s="210">
        <f>'soust.uk.JMK př.č.2'!$M$29+'soust.uk.JMK př.č.2'!$N$29</f>
        <v>33608</v>
      </c>
      <c r="D203" s="210">
        <f>'soust.uk.JMK př.č.2'!$L$29</f>
        <v>1005</v>
      </c>
      <c r="E203" s="210">
        <f t="shared" si="7"/>
        <v>31527</v>
      </c>
      <c r="F203" s="210">
        <f t="shared" si="8"/>
        <v>22443</v>
      </c>
      <c r="G203" s="212"/>
      <c r="H203" s="256"/>
      <c r="I203" s="257"/>
      <c r="J203" s="257"/>
      <c r="L203" s="220"/>
      <c r="O203" s="210">
        <f t="shared" si="6"/>
        <v>8079</v>
      </c>
      <c r="P203" s="214"/>
      <c r="Q203" s="214"/>
    </row>
    <row r="204" spans="1:17" x14ac:dyDescent="0.2">
      <c r="A204" s="216">
        <v>204</v>
      </c>
      <c r="B204" s="255">
        <v>17.98</v>
      </c>
      <c r="C204" s="210">
        <f>'soust.uk.JMK př.č.2'!$M$29+'soust.uk.JMK př.č.2'!$N$29</f>
        <v>33608</v>
      </c>
      <c r="D204" s="210">
        <f>'soust.uk.JMK př.č.2'!$L$29</f>
        <v>1005</v>
      </c>
      <c r="E204" s="210">
        <f t="shared" si="7"/>
        <v>31510</v>
      </c>
      <c r="F204" s="210">
        <f t="shared" si="8"/>
        <v>22430</v>
      </c>
      <c r="G204" s="212"/>
      <c r="H204" s="256"/>
      <c r="I204" s="257"/>
      <c r="J204" s="257"/>
      <c r="L204" s="248"/>
      <c r="O204" s="210">
        <f t="shared" si="6"/>
        <v>8075</v>
      </c>
      <c r="P204" s="214"/>
      <c r="Q204" s="214"/>
    </row>
    <row r="205" spans="1:17" x14ac:dyDescent="0.2">
      <c r="A205" s="216">
        <v>205</v>
      </c>
      <c r="B205" s="255">
        <v>17.989999999999998</v>
      </c>
      <c r="C205" s="210">
        <f>'soust.uk.JMK př.č.2'!$M$29+'soust.uk.JMK př.č.2'!$N$29</f>
        <v>33608</v>
      </c>
      <c r="D205" s="210">
        <f>'soust.uk.JMK př.č.2'!$L$29</f>
        <v>1005</v>
      </c>
      <c r="E205" s="210">
        <f t="shared" si="7"/>
        <v>31493</v>
      </c>
      <c r="F205" s="210">
        <f t="shared" si="8"/>
        <v>22418</v>
      </c>
      <c r="G205" s="212"/>
      <c r="H205" s="256"/>
      <c r="I205" s="257"/>
      <c r="J205" s="257"/>
      <c r="L205" s="220"/>
      <c r="O205" s="210">
        <f t="shared" si="6"/>
        <v>8070</v>
      </c>
      <c r="P205" s="214"/>
      <c r="Q205" s="214"/>
    </row>
    <row r="206" spans="1:17" x14ac:dyDescent="0.2">
      <c r="A206" s="216">
        <v>206</v>
      </c>
      <c r="B206" s="255">
        <v>18</v>
      </c>
      <c r="C206" s="210">
        <f>'soust.uk.JMK př.č.2'!$M$29+'soust.uk.JMK př.č.2'!$N$29</f>
        <v>33608</v>
      </c>
      <c r="D206" s="210">
        <f>'soust.uk.JMK př.č.2'!$L$29</f>
        <v>1005</v>
      </c>
      <c r="E206" s="210">
        <f t="shared" si="7"/>
        <v>31476</v>
      </c>
      <c r="F206" s="210">
        <f t="shared" si="8"/>
        <v>22405</v>
      </c>
      <c r="G206" s="212"/>
      <c r="H206" s="256"/>
      <c r="I206" s="257"/>
      <c r="J206" s="257"/>
      <c r="L206" s="248"/>
      <c r="O206" s="210">
        <f t="shared" si="6"/>
        <v>8066</v>
      </c>
      <c r="P206" s="214"/>
      <c r="Q206" s="214"/>
    </row>
    <row r="207" spans="1:17" x14ac:dyDescent="0.2">
      <c r="A207" s="216">
        <v>207</v>
      </c>
      <c r="B207" s="255">
        <v>18.010000000000002</v>
      </c>
      <c r="C207" s="210">
        <f>'soust.uk.JMK př.č.2'!$M$29+'soust.uk.JMK př.č.2'!$N$29</f>
        <v>33608</v>
      </c>
      <c r="D207" s="210">
        <f>'soust.uk.JMK př.č.2'!$L$29</f>
        <v>1005</v>
      </c>
      <c r="E207" s="210">
        <f t="shared" si="7"/>
        <v>31459</v>
      </c>
      <c r="F207" s="210">
        <f t="shared" si="8"/>
        <v>22393</v>
      </c>
      <c r="G207" s="212"/>
      <c r="H207" s="256"/>
      <c r="I207" s="257"/>
      <c r="J207" s="257"/>
      <c r="L207" s="220"/>
      <c r="O207" s="210">
        <f t="shared" si="6"/>
        <v>8061</v>
      </c>
      <c r="P207" s="214"/>
      <c r="Q207" s="214"/>
    </row>
    <row r="208" spans="1:17" x14ac:dyDescent="0.2">
      <c r="A208" s="216">
        <v>208</v>
      </c>
      <c r="B208" s="255">
        <v>18.02</v>
      </c>
      <c r="C208" s="210">
        <f>'soust.uk.JMK př.č.2'!$M$29+'soust.uk.JMK př.č.2'!$N$29</f>
        <v>33608</v>
      </c>
      <c r="D208" s="210">
        <f>'soust.uk.JMK př.č.2'!$L$29</f>
        <v>1005</v>
      </c>
      <c r="E208" s="210">
        <f t="shared" si="7"/>
        <v>31442</v>
      </c>
      <c r="F208" s="210">
        <f t="shared" si="8"/>
        <v>22380</v>
      </c>
      <c r="G208" s="212"/>
      <c r="H208" s="256"/>
      <c r="I208" s="257"/>
      <c r="J208" s="257"/>
      <c r="L208" s="248"/>
      <c r="O208" s="210">
        <f t="shared" si="6"/>
        <v>8057</v>
      </c>
      <c r="P208" s="214"/>
      <c r="Q208" s="214"/>
    </row>
    <row r="209" spans="1:17" x14ac:dyDescent="0.2">
      <c r="A209" s="216">
        <v>209</v>
      </c>
      <c r="B209" s="255">
        <v>18.04</v>
      </c>
      <c r="C209" s="210">
        <f>'soust.uk.JMK př.č.2'!$M$29+'soust.uk.JMK př.č.2'!$N$29</f>
        <v>33608</v>
      </c>
      <c r="D209" s="210">
        <f>'soust.uk.JMK př.č.2'!$L$29</f>
        <v>1005</v>
      </c>
      <c r="E209" s="210">
        <f t="shared" si="7"/>
        <v>31409</v>
      </c>
      <c r="F209" s="210">
        <f t="shared" si="8"/>
        <v>22356</v>
      </c>
      <c r="G209" s="212"/>
      <c r="H209" s="256"/>
      <c r="I209" s="257"/>
      <c r="J209" s="257"/>
      <c r="L209" s="220"/>
      <c r="O209" s="210">
        <f t="shared" si="6"/>
        <v>8048</v>
      </c>
      <c r="P209" s="214"/>
      <c r="Q209" s="214"/>
    </row>
    <row r="210" spans="1:17" x14ac:dyDescent="0.2">
      <c r="A210" s="216">
        <v>210</v>
      </c>
      <c r="B210" s="255">
        <v>18.05</v>
      </c>
      <c r="C210" s="210">
        <f>'soust.uk.JMK př.č.2'!$M$29+'soust.uk.JMK př.č.2'!$N$29</f>
        <v>33608</v>
      </c>
      <c r="D210" s="210">
        <f>'soust.uk.JMK př.č.2'!$L$29</f>
        <v>1005</v>
      </c>
      <c r="E210" s="210">
        <f t="shared" si="7"/>
        <v>31391</v>
      </c>
      <c r="F210" s="210">
        <f t="shared" si="8"/>
        <v>22343</v>
      </c>
      <c r="G210" s="212"/>
      <c r="H210" s="256"/>
      <c r="I210" s="257"/>
      <c r="J210" s="257"/>
      <c r="L210" s="248"/>
      <c r="O210" s="210">
        <f t="shared" si="6"/>
        <v>8043</v>
      </c>
      <c r="P210" s="214"/>
      <c r="Q210" s="214"/>
    </row>
    <row r="211" spans="1:17" x14ac:dyDescent="0.2">
      <c r="A211" s="216">
        <v>211</v>
      </c>
      <c r="B211" s="255">
        <v>18.059999999999999</v>
      </c>
      <c r="C211" s="210">
        <f>'soust.uk.JMK př.č.2'!$M$29+'soust.uk.JMK př.č.2'!$N$29</f>
        <v>33608</v>
      </c>
      <c r="D211" s="210">
        <f>'soust.uk.JMK př.č.2'!$L$29</f>
        <v>1005</v>
      </c>
      <c r="E211" s="210">
        <f t="shared" si="7"/>
        <v>31375</v>
      </c>
      <c r="F211" s="210">
        <f t="shared" si="8"/>
        <v>22331</v>
      </c>
      <c r="G211" s="212"/>
      <c r="H211" s="256"/>
      <c r="I211" s="257"/>
      <c r="J211" s="257"/>
      <c r="L211" s="220"/>
      <c r="O211" s="210">
        <f t="shared" si="6"/>
        <v>8039</v>
      </c>
      <c r="P211" s="214"/>
      <c r="Q211" s="214"/>
    </row>
    <row r="212" spans="1:17" x14ac:dyDescent="0.2">
      <c r="A212" s="216">
        <v>212</v>
      </c>
      <c r="B212" s="255">
        <v>18.07</v>
      </c>
      <c r="C212" s="210">
        <f>'soust.uk.JMK př.č.2'!$M$29+'soust.uk.JMK př.č.2'!$N$29</f>
        <v>33608</v>
      </c>
      <c r="D212" s="210">
        <f>'soust.uk.JMK př.č.2'!$L$29</f>
        <v>1005</v>
      </c>
      <c r="E212" s="210">
        <f t="shared" si="7"/>
        <v>31359</v>
      </c>
      <c r="F212" s="210">
        <f t="shared" si="8"/>
        <v>22319</v>
      </c>
      <c r="G212" s="212"/>
      <c r="H212" s="256"/>
      <c r="I212" s="257"/>
      <c r="J212" s="257"/>
      <c r="L212" s="248"/>
      <c r="O212" s="210">
        <f t="shared" si="6"/>
        <v>8035</v>
      </c>
      <c r="P212" s="214"/>
      <c r="Q212" s="214"/>
    </row>
    <row r="213" spans="1:17" x14ac:dyDescent="0.2">
      <c r="A213" s="216">
        <v>213</v>
      </c>
      <c r="B213" s="255">
        <v>18.079999999999998</v>
      </c>
      <c r="C213" s="210">
        <f>'soust.uk.JMK př.č.2'!$M$29+'soust.uk.JMK př.č.2'!$N$29</f>
        <v>33608</v>
      </c>
      <c r="D213" s="210">
        <f>'soust.uk.JMK př.č.2'!$L$29</f>
        <v>1005</v>
      </c>
      <c r="E213" s="210">
        <f t="shared" si="7"/>
        <v>31341</v>
      </c>
      <c r="F213" s="210">
        <f t="shared" si="8"/>
        <v>22306</v>
      </c>
      <c r="G213" s="212"/>
      <c r="H213" s="256"/>
      <c r="I213" s="257"/>
      <c r="J213" s="257"/>
      <c r="L213" s="220"/>
      <c r="O213" s="210">
        <f t="shared" si="6"/>
        <v>8030</v>
      </c>
      <c r="P213" s="214"/>
      <c r="Q213" s="214"/>
    </row>
    <row r="214" spans="1:17" x14ac:dyDescent="0.2">
      <c r="A214" s="216">
        <v>214</v>
      </c>
      <c r="B214" s="255">
        <v>18.09</v>
      </c>
      <c r="C214" s="210">
        <f>'soust.uk.JMK př.č.2'!$M$29+'soust.uk.JMK př.č.2'!$N$29</f>
        <v>33608</v>
      </c>
      <c r="D214" s="210">
        <f>'soust.uk.JMK př.č.2'!$L$29</f>
        <v>1005</v>
      </c>
      <c r="E214" s="210">
        <f t="shared" si="7"/>
        <v>31325</v>
      </c>
      <c r="F214" s="210">
        <f t="shared" si="8"/>
        <v>22294</v>
      </c>
      <c r="G214" s="212"/>
      <c r="H214" s="256"/>
      <c r="I214" s="257"/>
      <c r="J214" s="257"/>
      <c r="L214" s="248"/>
      <c r="O214" s="210">
        <f t="shared" si="6"/>
        <v>8026</v>
      </c>
      <c r="P214" s="214"/>
      <c r="Q214" s="214"/>
    </row>
    <row r="215" spans="1:17" x14ac:dyDescent="0.2">
      <c r="A215" s="216">
        <v>215</v>
      </c>
      <c r="B215" s="255">
        <v>18.11</v>
      </c>
      <c r="C215" s="210">
        <f>'soust.uk.JMK př.č.2'!$M$29+'soust.uk.JMK př.č.2'!$N$29</f>
        <v>33608</v>
      </c>
      <c r="D215" s="210">
        <f>'soust.uk.JMK př.č.2'!$L$29</f>
        <v>1005</v>
      </c>
      <c r="E215" s="210">
        <f t="shared" si="7"/>
        <v>31291</v>
      </c>
      <c r="F215" s="210">
        <f t="shared" si="8"/>
        <v>22269</v>
      </c>
      <c r="G215" s="212"/>
      <c r="H215" s="256"/>
      <c r="I215" s="257"/>
      <c r="J215" s="257"/>
      <c r="L215" s="220"/>
      <c r="O215" s="210">
        <f t="shared" si="6"/>
        <v>8017</v>
      </c>
      <c r="P215" s="214"/>
      <c r="Q215" s="214"/>
    </row>
    <row r="216" spans="1:17" x14ac:dyDescent="0.2">
      <c r="A216" s="216">
        <v>216</v>
      </c>
      <c r="B216" s="255">
        <v>18.12</v>
      </c>
      <c r="C216" s="210">
        <f>'soust.uk.JMK př.č.2'!$M$29+'soust.uk.JMK př.č.2'!$N$29</f>
        <v>33608</v>
      </c>
      <c r="D216" s="210">
        <f>'soust.uk.JMK př.č.2'!$L$29</f>
        <v>1005</v>
      </c>
      <c r="E216" s="210">
        <f t="shared" si="7"/>
        <v>31275</v>
      </c>
      <c r="F216" s="210">
        <f t="shared" si="8"/>
        <v>22257</v>
      </c>
      <c r="G216" s="212"/>
      <c r="H216" s="256"/>
      <c r="I216" s="257"/>
      <c r="J216" s="257"/>
      <c r="L216" s="248"/>
      <c r="O216" s="210">
        <f t="shared" si="6"/>
        <v>8013</v>
      </c>
      <c r="P216" s="214"/>
      <c r="Q216" s="214"/>
    </row>
    <row r="217" spans="1:17" x14ac:dyDescent="0.2">
      <c r="A217" s="216">
        <v>217</v>
      </c>
      <c r="B217" s="255">
        <v>18.13</v>
      </c>
      <c r="C217" s="210">
        <f>'soust.uk.JMK př.č.2'!$M$29+'soust.uk.JMK př.č.2'!$N$29</f>
        <v>33608</v>
      </c>
      <c r="D217" s="210">
        <f>'soust.uk.JMK př.č.2'!$L$29</f>
        <v>1005</v>
      </c>
      <c r="E217" s="210">
        <f t="shared" si="7"/>
        <v>31258</v>
      </c>
      <c r="F217" s="210">
        <f t="shared" si="8"/>
        <v>22245</v>
      </c>
      <c r="G217" s="212"/>
      <c r="H217" s="256"/>
      <c r="I217" s="257"/>
      <c r="J217" s="257"/>
      <c r="L217" s="220"/>
      <c r="O217" s="210">
        <f t="shared" si="6"/>
        <v>8008</v>
      </c>
      <c r="P217" s="214"/>
      <c r="Q217" s="214"/>
    </row>
    <row r="218" spans="1:17" x14ac:dyDescent="0.2">
      <c r="A218" s="216">
        <v>218</v>
      </c>
      <c r="B218" s="255">
        <v>18.14</v>
      </c>
      <c r="C218" s="210">
        <f>'soust.uk.JMK př.č.2'!$M$29+'soust.uk.JMK př.č.2'!$N$29</f>
        <v>33608</v>
      </c>
      <c r="D218" s="210">
        <f>'soust.uk.JMK př.č.2'!$L$29</f>
        <v>1005</v>
      </c>
      <c r="E218" s="210">
        <f t="shared" si="7"/>
        <v>31241</v>
      </c>
      <c r="F218" s="210">
        <f t="shared" si="8"/>
        <v>22232</v>
      </c>
      <c r="G218" s="212"/>
      <c r="H218" s="256"/>
      <c r="I218" s="257"/>
      <c r="J218" s="257"/>
      <c r="L218" s="248"/>
      <c r="O218" s="210">
        <f t="shared" si="6"/>
        <v>8004</v>
      </c>
      <c r="P218" s="214"/>
      <c r="Q218" s="214"/>
    </row>
    <row r="219" spans="1:17" x14ac:dyDescent="0.2">
      <c r="A219" s="216">
        <v>219</v>
      </c>
      <c r="B219" s="255">
        <v>18.149999999999999</v>
      </c>
      <c r="C219" s="210">
        <f>'soust.uk.JMK př.č.2'!$M$29+'soust.uk.JMK př.č.2'!$N$29</f>
        <v>33608</v>
      </c>
      <c r="D219" s="210">
        <f>'soust.uk.JMK př.č.2'!$L$29</f>
        <v>1005</v>
      </c>
      <c r="E219" s="210">
        <f t="shared" si="7"/>
        <v>31224</v>
      </c>
      <c r="F219" s="210">
        <f t="shared" si="8"/>
        <v>22220</v>
      </c>
      <c r="G219" s="212"/>
      <c r="H219" s="256"/>
      <c r="I219" s="257"/>
      <c r="J219" s="257"/>
      <c r="L219" s="220"/>
      <c r="O219" s="210">
        <f t="shared" si="6"/>
        <v>7999</v>
      </c>
      <c r="P219" s="214"/>
      <c r="Q219" s="214"/>
    </row>
    <row r="220" spans="1:17" x14ac:dyDescent="0.2">
      <c r="A220" s="216">
        <v>220</v>
      </c>
      <c r="B220" s="255">
        <v>18.170000000000002</v>
      </c>
      <c r="C220" s="210">
        <f>'soust.uk.JMK př.č.2'!$M$29+'soust.uk.JMK př.č.2'!$N$29</f>
        <v>33608</v>
      </c>
      <c r="D220" s="210">
        <f>'soust.uk.JMK př.č.2'!$L$29</f>
        <v>1005</v>
      </c>
      <c r="E220" s="210">
        <f t="shared" si="7"/>
        <v>31192</v>
      </c>
      <c r="F220" s="210">
        <f t="shared" si="8"/>
        <v>22196</v>
      </c>
      <c r="G220" s="212"/>
      <c r="H220" s="256"/>
      <c r="I220" s="257"/>
      <c r="J220" s="257"/>
      <c r="L220" s="248"/>
      <c r="O220" s="210">
        <f t="shared" si="6"/>
        <v>7991</v>
      </c>
      <c r="P220" s="214"/>
      <c r="Q220" s="214"/>
    </row>
    <row r="221" spans="1:17" x14ac:dyDescent="0.2">
      <c r="A221" s="216">
        <v>221</v>
      </c>
      <c r="B221" s="255">
        <v>18.18</v>
      </c>
      <c r="C221" s="210">
        <f>'soust.uk.JMK př.č.2'!$M$29+'soust.uk.JMK př.č.2'!$N$29</f>
        <v>33608</v>
      </c>
      <c r="D221" s="210">
        <f>'soust.uk.JMK př.č.2'!$L$29</f>
        <v>1005</v>
      </c>
      <c r="E221" s="210">
        <f t="shared" si="7"/>
        <v>31174</v>
      </c>
      <c r="F221" s="210">
        <f t="shared" si="8"/>
        <v>22183</v>
      </c>
      <c r="G221" s="212"/>
      <c r="H221" s="256"/>
      <c r="I221" s="257"/>
      <c r="J221" s="257"/>
      <c r="L221" s="220"/>
      <c r="O221" s="210">
        <f t="shared" si="6"/>
        <v>7986</v>
      </c>
      <c r="P221" s="214"/>
      <c r="Q221" s="214"/>
    </row>
    <row r="222" spans="1:17" x14ac:dyDescent="0.2">
      <c r="A222" s="216">
        <v>222</v>
      </c>
      <c r="B222" s="255">
        <v>18.190000000000001</v>
      </c>
      <c r="C222" s="210">
        <f>'soust.uk.JMK př.č.2'!$M$29+'soust.uk.JMK př.č.2'!$N$29</f>
        <v>33608</v>
      </c>
      <c r="D222" s="210">
        <f>'soust.uk.JMK př.č.2'!$L$29</f>
        <v>1005</v>
      </c>
      <c r="E222" s="210">
        <f t="shared" si="7"/>
        <v>31158</v>
      </c>
      <c r="F222" s="210">
        <f t="shared" si="8"/>
        <v>22171</v>
      </c>
      <c r="G222" s="212"/>
      <c r="H222" s="256"/>
      <c r="I222" s="257"/>
      <c r="J222" s="257"/>
      <c r="L222" s="248"/>
      <c r="O222" s="210">
        <f t="shared" si="6"/>
        <v>7982</v>
      </c>
      <c r="P222" s="214"/>
      <c r="Q222" s="214"/>
    </row>
    <row r="223" spans="1:17" x14ac:dyDescent="0.2">
      <c r="A223" s="216">
        <v>223</v>
      </c>
      <c r="B223" s="255">
        <v>18.2</v>
      </c>
      <c r="C223" s="210">
        <f>'soust.uk.JMK př.č.2'!$M$29+'soust.uk.JMK př.č.2'!$N$29</f>
        <v>33608</v>
      </c>
      <c r="D223" s="210">
        <f>'soust.uk.JMK př.č.2'!$L$29</f>
        <v>1005</v>
      </c>
      <c r="E223" s="210">
        <f t="shared" si="7"/>
        <v>31141</v>
      </c>
      <c r="F223" s="210">
        <f t="shared" si="8"/>
        <v>22159</v>
      </c>
      <c r="G223" s="212"/>
      <c r="H223" s="256"/>
      <c r="I223" s="257"/>
      <c r="J223" s="257"/>
      <c r="L223" s="220"/>
      <c r="O223" s="210">
        <f t="shared" si="6"/>
        <v>7977</v>
      </c>
      <c r="P223" s="214"/>
      <c r="Q223" s="214"/>
    </row>
    <row r="224" spans="1:17" x14ac:dyDescent="0.2">
      <c r="A224" s="216">
        <v>224</v>
      </c>
      <c r="B224" s="255">
        <v>18.22</v>
      </c>
      <c r="C224" s="210">
        <f>'soust.uk.JMK př.č.2'!$M$29+'soust.uk.JMK př.č.2'!$N$29</f>
        <v>33608</v>
      </c>
      <c r="D224" s="210">
        <f>'soust.uk.JMK př.č.2'!$L$29</f>
        <v>1005</v>
      </c>
      <c r="E224" s="210">
        <f t="shared" si="7"/>
        <v>31109</v>
      </c>
      <c r="F224" s="210">
        <f t="shared" si="8"/>
        <v>22135</v>
      </c>
      <c r="G224" s="212"/>
      <c r="H224" s="256"/>
      <c r="I224" s="257"/>
      <c r="J224" s="257"/>
      <c r="L224" s="248"/>
      <c r="O224" s="210">
        <f t="shared" si="6"/>
        <v>7969</v>
      </c>
      <c r="P224" s="214"/>
      <c r="Q224" s="214"/>
    </row>
    <row r="225" spans="1:17" x14ac:dyDescent="0.2">
      <c r="A225" s="216">
        <v>225</v>
      </c>
      <c r="B225" s="255">
        <v>18.23</v>
      </c>
      <c r="C225" s="210">
        <f>'soust.uk.JMK př.č.2'!$M$29+'soust.uk.JMK př.č.2'!$N$29</f>
        <v>33608</v>
      </c>
      <c r="D225" s="210">
        <f>'soust.uk.JMK př.č.2'!$L$29</f>
        <v>1005</v>
      </c>
      <c r="E225" s="210">
        <f t="shared" si="7"/>
        <v>31092</v>
      </c>
      <c r="F225" s="210">
        <f t="shared" si="8"/>
        <v>22123</v>
      </c>
      <c r="G225" s="212"/>
      <c r="H225" s="256"/>
      <c r="I225" s="257"/>
      <c r="J225" s="257"/>
      <c r="L225" s="220"/>
      <c r="O225" s="210">
        <f t="shared" si="6"/>
        <v>7964</v>
      </c>
      <c r="P225" s="214"/>
      <c r="Q225" s="214"/>
    </row>
    <row r="226" spans="1:17" x14ac:dyDescent="0.2">
      <c r="A226" s="216">
        <v>226</v>
      </c>
      <c r="B226" s="255">
        <v>18.239999999999998</v>
      </c>
      <c r="C226" s="210">
        <f>'soust.uk.JMK př.č.2'!$M$29+'soust.uk.JMK př.č.2'!$N$29</f>
        <v>33608</v>
      </c>
      <c r="D226" s="210">
        <f>'soust.uk.JMK př.č.2'!$L$29</f>
        <v>1005</v>
      </c>
      <c r="E226" s="210">
        <f t="shared" si="7"/>
        <v>31076</v>
      </c>
      <c r="F226" s="210">
        <f t="shared" si="8"/>
        <v>22111</v>
      </c>
      <c r="G226" s="212"/>
      <c r="H226" s="256"/>
      <c r="I226" s="257"/>
      <c r="J226" s="257"/>
      <c r="L226" s="248"/>
      <c r="O226" s="210">
        <f t="shared" si="6"/>
        <v>7960</v>
      </c>
      <c r="P226" s="214"/>
      <c r="Q226" s="214"/>
    </row>
    <row r="227" spans="1:17" x14ac:dyDescent="0.2">
      <c r="A227" s="216">
        <v>227</v>
      </c>
      <c r="B227" s="255">
        <v>18.25</v>
      </c>
      <c r="C227" s="210">
        <f>'soust.uk.JMK př.č.2'!$M$29+'soust.uk.JMK př.č.2'!$N$29</f>
        <v>33608</v>
      </c>
      <c r="D227" s="210">
        <f>'soust.uk.JMK př.č.2'!$L$29</f>
        <v>1005</v>
      </c>
      <c r="E227" s="210">
        <f t="shared" si="7"/>
        <v>31058</v>
      </c>
      <c r="F227" s="210">
        <f t="shared" si="8"/>
        <v>22098</v>
      </c>
      <c r="G227" s="212"/>
      <c r="H227" s="256"/>
      <c r="I227" s="257"/>
      <c r="J227" s="257"/>
      <c r="L227" s="220"/>
      <c r="O227" s="210">
        <f t="shared" si="6"/>
        <v>7955</v>
      </c>
      <c r="P227" s="214"/>
      <c r="Q227" s="214"/>
    </row>
    <row r="228" spans="1:17" x14ac:dyDescent="0.2">
      <c r="A228" s="216">
        <v>228</v>
      </c>
      <c r="B228" s="255">
        <v>18.27</v>
      </c>
      <c r="C228" s="210">
        <f>'soust.uk.JMK př.č.2'!$M$29+'soust.uk.JMK př.č.2'!$N$29</f>
        <v>33608</v>
      </c>
      <c r="D228" s="210">
        <f>'soust.uk.JMK př.č.2'!$L$29</f>
        <v>1005</v>
      </c>
      <c r="E228" s="210">
        <f t="shared" si="7"/>
        <v>31026</v>
      </c>
      <c r="F228" s="210">
        <f t="shared" si="8"/>
        <v>22074</v>
      </c>
      <c r="G228" s="212"/>
      <c r="H228" s="256"/>
      <c r="I228" s="257"/>
      <c r="J228" s="257"/>
      <c r="L228" s="248"/>
      <c r="O228" s="210">
        <f t="shared" si="6"/>
        <v>7947</v>
      </c>
      <c r="P228" s="214"/>
      <c r="Q228" s="214"/>
    </row>
    <row r="229" spans="1:17" x14ac:dyDescent="0.2">
      <c r="A229" s="216">
        <v>229</v>
      </c>
      <c r="B229" s="255">
        <v>18.28</v>
      </c>
      <c r="C229" s="210">
        <f>'soust.uk.JMK př.č.2'!$M$29+'soust.uk.JMK př.č.2'!$N$29</f>
        <v>33608</v>
      </c>
      <c r="D229" s="210">
        <f>'soust.uk.JMK př.č.2'!$L$29</f>
        <v>1005</v>
      </c>
      <c r="E229" s="210">
        <f t="shared" si="7"/>
        <v>31009</v>
      </c>
      <c r="F229" s="210">
        <f t="shared" si="8"/>
        <v>22062</v>
      </c>
      <c r="G229" s="212"/>
      <c r="H229" s="256"/>
      <c r="I229" s="257"/>
      <c r="J229" s="257"/>
      <c r="L229" s="220"/>
      <c r="O229" s="210">
        <f t="shared" si="6"/>
        <v>7942</v>
      </c>
      <c r="P229" s="214"/>
      <c r="Q229" s="214"/>
    </row>
    <row r="230" spans="1:17" x14ac:dyDescent="0.2">
      <c r="A230" s="216">
        <v>230</v>
      </c>
      <c r="B230" s="255">
        <v>18.29</v>
      </c>
      <c r="C230" s="210">
        <f>'soust.uk.JMK př.č.2'!$M$29+'soust.uk.JMK př.č.2'!$N$29</f>
        <v>33608</v>
      </c>
      <c r="D230" s="210">
        <f>'soust.uk.JMK př.č.2'!$L$29</f>
        <v>1005</v>
      </c>
      <c r="E230" s="210">
        <f t="shared" si="7"/>
        <v>30993</v>
      </c>
      <c r="F230" s="210">
        <f t="shared" si="8"/>
        <v>22050</v>
      </c>
      <c r="G230" s="212"/>
      <c r="H230" s="256"/>
      <c r="I230" s="257"/>
      <c r="J230" s="257"/>
      <c r="L230" s="248"/>
      <c r="O230" s="210">
        <f t="shared" si="6"/>
        <v>7938</v>
      </c>
      <c r="P230" s="214"/>
      <c r="Q230" s="214"/>
    </row>
    <row r="231" spans="1:17" x14ac:dyDescent="0.2">
      <c r="A231" s="216">
        <v>231</v>
      </c>
      <c r="B231" s="255">
        <v>18.3</v>
      </c>
      <c r="C231" s="210">
        <f>'soust.uk.JMK př.č.2'!$M$29+'soust.uk.JMK př.č.2'!$N$29</f>
        <v>33608</v>
      </c>
      <c r="D231" s="210">
        <f>'soust.uk.JMK př.č.2'!$L$29</f>
        <v>1005</v>
      </c>
      <c r="E231" s="210">
        <f t="shared" si="7"/>
        <v>30977</v>
      </c>
      <c r="F231" s="210">
        <f t="shared" si="8"/>
        <v>22038</v>
      </c>
      <c r="G231" s="212"/>
      <c r="H231" s="256"/>
      <c r="I231" s="257"/>
      <c r="J231" s="257"/>
      <c r="L231" s="220"/>
      <c r="O231" s="210">
        <f t="shared" si="6"/>
        <v>7934</v>
      </c>
      <c r="P231" s="214"/>
      <c r="Q231" s="214"/>
    </row>
    <row r="232" spans="1:17" x14ac:dyDescent="0.2">
      <c r="A232" s="216">
        <v>232</v>
      </c>
      <c r="B232" s="255">
        <v>18.32</v>
      </c>
      <c r="C232" s="210">
        <f>'soust.uk.JMK př.č.2'!$M$29+'soust.uk.JMK př.č.2'!$N$29</f>
        <v>33608</v>
      </c>
      <c r="D232" s="210">
        <f>'soust.uk.JMK př.č.2'!$L$29</f>
        <v>1005</v>
      </c>
      <c r="E232" s="210">
        <f t="shared" si="7"/>
        <v>30944</v>
      </c>
      <c r="F232" s="210">
        <f t="shared" si="8"/>
        <v>22014</v>
      </c>
      <c r="G232" s="212"/>
      <c r="H232" s="256"/>
      <c r="I232" s="257"/>
      <c r="J232" s="257"/>
      <c r="L232" s="248"/>
      <c r="O232" s="210">
        <f t="shared" si="6"/>
        <v>7925</v>
      </c>
      <c r="P232" s="214"/>
      <c r="Q232" s="214"/>
    </row>
    <row r="233" spans="1:17" x14ac:dyDescent="0.2">
      <c r="A233" s="216">
        <v>233</v>
      </c>
      <c r="B233" s="255">
        <v>18.329999999999998</v>
      </c>
      <c r="C233" s="210">
        <f>'soust.uk.JMK př.č.2'!$M$29+'soust.uk.JMK př.č.2'!$N$29</f>
        <v>33608</v>
      </c>
      <c r="D233" s="210">
        <f>'soust.uk.JMK př.č.2'!$L$29</f>
        <v>1005</v>
      </c>
      <c r="E233" s="210">
        <f t="shared" si="7"/>
        <v>30928</v>
      </c>
      <c r="F233" s="210">
        <f t="shared" si="8"/>
        <v>22002</v>
      </c>
      <c r="G233" s="212"/>
      <c r="H233" s="256"/>
      <c r="I233" s="257"/>
      <c r="J233" s="257"/>
      <c r="L233" s="220"/>
      <c r="O233" s="210">
        <f t="shared" si="6"/>
        <v>7921</v>
      </c>
      <c r="P233" s="214"/>
      <c r="Q233" s="214"/>
    </row>
    <row r="234" spans="1:17" x14ac:dyDescent="0.2">
      <c r="A234" s="216">
        <v>234</v>
      </c>
      <c r="B234" s="255">
        <v>18.34</v>
      </c>
      <c r="C234" s="210">
        <f>'soust.uk.JMK př.č.2'!$M$29+'soust.uk.JMK př.č.2'!$N$29</f>
        <v>33608</v>
      </c>
      <c r="D234" s="210">
        <f>'soust.uk.JMK př.č.2'!$L$29</f>
        <v>1005</v>
      </c>
      <c r="E234" s="210">
        <f t="shared" si="7"/>
        <v>30911</v>
      </c>
      <c r="F234" s="210">
        <f t="shared" si="8"/>
        <v>21990</v>
      </c>
      <c r="G234" s="212"/>
      <c r="H234" s="256"/>
      <c r="I234" s="257"/>
      <c r="J234" s="257"/>
      <c r="L234" s="248"/>
      <c r="O234" s="210">
        <f t="shared" si="6"/>
        <v>7916</v>
      </c>
      <c r="P234" s="214"/>
      <c r="Q234" s="214"/>
    </row>
    <row r="235" spans="1:17" x14ac:dyDescent="0.2">
      <c r="A235" s="216">
        <v>235</v>
      </c>
      <c r="B235" s="255">
        <v>18.36</v>
      </c>
      <c r="C235" s="210">
        <f>'soust.uk.JMK př.č.2'!$M$29+'soust.uk.JMK př.č.2'!$N$29</f>
        <v>33608</v>
      </c>
      <c r="D235" s="210">
        <f>'soust.uk.JMK př.č.2'!$L$29</f>
        <v>1005</v>
      </c>
      <c r="E235" s="210">
        <f t="shared" si="7"/>
        <v>30879</v>
      </c>
      <c r="F235" s="210">
        <f t="shared" si="8"/>
        <v>21966</v>
      </c>
      <c r="G235" s="212"/>
      <c r="H235" s="256"/>
      <c r="I235" s="257"/>
      <c r="J235" s="257"/>
      <c r="L235" s="220"/>
      <c r="O235" s="210">
        <f t="shared" si="6"/>
        <v>7908</v>
      </c>
      <c r="P235" s="214"/>
      <c r="Q235" s="214"/>
    </row>
    <row r="236" spans="1:17" x14ac:dyDescent="0.2">
      <c r="A236" s="216">
        <v>236</v>
      </c>
      <c r="B236" s="255">
        <v>18.37</v>
      </c>
      <c r="C236" s="210">
        <f>'soust.uk.JMK př.č.2'!$M$29+'soust.uk.JMK př.č.2'!$N$29</f>
        <v>33608</v>
      </c>
      <c r="D236" s="210">
        <f>'soust.uk.JMK př.č.2'!$L$29</f>
        <v>1005</v>
      </c>
      <c r="E236" s="210">
        <f t="shared" si="7"/>
        <v>30862</v>
      </c>
      <c r="F236" s="210">
        <f t="shared" si="8"/>
        <v>21954</v>
      </c>
      <c r="G236" s="212"/>
      <c r="H236" s="256"/>
      <c r="I236" s="257"/>
      <c r="J236" s="257"/>
      <c r="L236" s="248"/>
      <c r="O236" s="210">
        <f t="shared" si="6"/>
        <v>7903</v>
      </c>
      <c r="P236" s="214"/>
      <c r="Q236" s="214"/>
    </row>
    <row r="237" spans="1:17" x14ac:dyDescent="0.2">
      <c r="A237" s="216">
        <v>237</v>
      </c>
      <c r="B237" s="255">
        <v>18.38</v>
      </c>
      <c r="C237" s="210">
        <f>'soust.uk.JMK př.č.2'!$M$29+'soust.uk.JMK př.č.2'!$N$29</f>
        <v>33608</v>
      </c>
      <c r="D237" s="210">
        <f>'soust.uk.JMK př.č.2'!$L$29</f>
        <v>1005</v>
      </c>
      <c r="E237" s="210">
        <f t="shared" si="7"/>
        <v>30846</v>
      </c>
      <c r="F237" s="210">
        <f t="shared" si="8"/>
        <v>21942</v>
      </c>
      <c r="G237" s="212"/>
      <c r="H237" s="256"/>
      <c r="I237" s="257"/>
      <c r="J237" s="257"/>
      <c r="L237" s="220"/>
      <c r="O237" s="210">
        <f t="shared" si="6"/>
        <v>7899</v>
      </c>
      <c r="P237" s="214"/>
      <c r="Q237" s="214"/>
    </row>
    <row r="238" spans="1:17" x14ac:dyDescent="0.2">
      <c r="A238" s="216">
        <v>238</v>
      </c>
      <c r="B238" s="255">
        <v>18.399999999999999</v>
      </c>
      <c r="C238" s="210">
        <f>'soust.uk.JMK př.č.2'!$M$29+'soust.uk.JMK př.č.2'!$N$29</f>
        <v>33608</v>
      </c>
      <c r="D238" s="210">
        <f>'soust.uk.JMK př.č.2'!$L$29</f>
        <v>1005</v>
      </c>
      <c r="E238" s="210">
        <f t="shared" si="7"/>
        <v>30813</v>
      </c>
      <c r="F238" s="210">
        <f t="shared" si="8"/>
        <v>21918</v>
      </c>
      <c r="G238" s="212"/>
      <c r="H238" s="256"/>
      <c r="I238" s="257"/>
      <c r="J238" s="257"/>
      <c r="L238" s="248"/>
      <c r="O238" s="210">
        <f t="shared" si="6"/>
        <v>7890</v>
      </c>
      <c r="P238" s="214"/>
      <c r="Q238" s="214"/>
    </row>
    <row r="239" spans="1:17" x14ac:dyDescent="0.2">
      <c r="A239" s="216">
        <v>239</v>
      </c>
      <c r="B239" s="255">
        <v>18.41</v>
      </c>
      <c r="C239" s="210">
        <f>'soust.uk.JMK př.č.2'!$M$29+'soust.uk.JMK př.č.2'!$N$29</f>
        <v>33608</v>
      </c>
      <c r="D239" s="210">
        <f>'soust.uk.JMK př.č.2'!$L$29</f>
        <v>1005</v>
      </c>
      <c r="E239" s="210">
        <f t="shared" si="7"/>
        <v>30797</v>
      </c>
      <c r="F239" s="210">
        <f t="shared" si="8"/>
        <v>21906</v>
      </c>
      <c r="G239" s="212"/>
      <c r="H239" s="256"/>
      <c r="I239" s="257"/>
      <c r="J239" s="257"/>
      <c r="L239" s="220"/>
      <c r="O239" s="210">
        <f t="shared" si="6"/>
        <v>7886</v>
      </c>
      <c r="P239" s="214"/>
      <c r="Q239" s="214"/>
    </row>
    <row r="240" spans="1:17" x14ac:dyDescent="0.2">
      <c r="A240" s="216">
        <v>240</v>
      </c>
      <c r="B240" s="255">
        <v>18.420000000000002</v>
      </c>
      <c r="C240" s="210">
        <f>'soust.uk.JMK př.č.2'!$M$29+'soust.uk.JMK př.č.2'!$N$29</f>
        <v>33608</v>
      </c>
      <c r="D240" s="210">
        <f>'soust.uk.JMK př.č.2'!$L$29</f>
        <v>1005</v>
      </c>
      <c r="E240" s="210">
        <f t="shared" si="7"/>
        <v>30781</v>
      </c>
      <c r="F240" s="210">
        <f t="shared" si="8"/>
        <v>21894</v>
      </c>
      <c r="G240" s="212"/>
      <c r="H240" s="256"/>
      <c r="I240" s="257"/>
      <c r="J240" s="257"/>
      <c r="L240" s="248"/>
      <c r="O240" s="210">
        <f t="shared" si="6"/>
        <v>7882</v>
      </c>
      <c r="P240" s="214"/>
      <c r="Q240" s="214"/>
    </row>
    <row r="241" spans="1:17" x14ac:dyDescent="0.2">
      <c r="A241" s="216">
        <v>241</v>
      </c>
      <c r="B241" s="255">
        <v>18.440000000000001</v>
      </c>
      <c r="C241" s="210">
        <f>'soust.uk.JMK př.č.2'!$M$29+'soust.uk.JMK př.č.2'!$N$29</f>
        <v>33608</v>
      </c>
      <c r="D241" s="210">
        <f>'soust.uk.JMK př.č.2'!$L$29</f>
        <v>1005</v>
      </c>
      <c r="E241" s="210">
        <f t="shared" si="7"/>
        <v>30750</v>
      </c>
      <c r="F241" s="210">
        <f t="shared" si="8"/>
        <v>21871</v>
      </c>
      <c r="G241" s="212"/>
      <c r="H241" s="256"/>
      <c r="I241" s="257"/>
      <c r="J241" s="257"/>
      <c r="L241" s="220"/>
      <c r="O241" s="210">
        <f t="shared" si="6"/>
        <v>7874</v>
      </c>
      <c r="P241" s="214"/>
      <c r="Q241" s="214"/>
    </row>
    <row r="242" spans="1:17" x14ac:dyDescent="0.2">
      <c r="A242" s="216">
        <v>242</v>
      </c>
      <c r="B242" s="255">
        <v>18.45</v>
      </c>
      <c r="C242" s="210">
        <f>'soust.uk.JMK př.č.2'!$M$29+'soust.uk.JMK př.č.2'!$N$29</f>
        <v>33608</v>
      </c>
      <c r="D242" s="210">
        <f>'soust.uk.JMK př.č.2'!$L$29</f>
        <v>1005</v>
      </c>
      <c r="E242" s="210">
        <f t="shared" si="7"/>
        <v>30733</v>
      </c>
      <c r="F242" s="210">
        <f t="shared" si="8"/>
        <v>21859</v>
      </c>
      <c r="G242" s="212"/>
      <c r="H242" s="256"/>
      <c r="I242" s="257"/>
      <c r="J242" s="257"/>
      <c r="L242" s="248"/>
      <c r="O242" s="210">
        <f t="shared" ref="O242:O295" si="9">ROUND((F242*36%),0)</f>
        <v>7869</v>
      </c>
      <c r="P242" s="214"/>
      <c r="Q242" s="214"/>
    </row>
    <row r="243" spans="1:17" x14ac:dyDescent="0.2">
      <c r="A243" s="216">
        <v>243</v>
      </c>
      <c r="B243" s="255">
        <v>18.46</v>
      </c>
      <c r="C243" s="210">
        <f>'soust.uk.JMK př.č.2'!$M$29+'soust.uk.JMK př.č.2'!$N$29</f>
        <v>33608</v>
      </c>
      <c r="D243" s="210">
        <f>'soust.uk.JMK př.č.2'!$L$29</f>
        <v>1005</v>
      </c>
      <c r="E243" s="210">
        <f t="shared" ref="E243:E295" si="10">SUM(F243,O243,D243)</f>
        <v>30717</v>
      </c>
      <c r="F243" s="210">
        <f t="shared" ref="F243:F295" si="11">ROUND(1/B243*C243*12,0)</f>
        <v>21847</v>
      </c>
      <c r="G243" s="212"/>
      <c r="H243" s="256"/>
      <c r="I243" s="257"/>
      <c r="J243" s="257"/>
      <c r="L243" s="220"/>
      <c r="O243" s="210">
        <f t="shared" si="9"/>
        <v>7865</v>
      </c>
      <c r="P243" s="214"/>
      <c r="Q243" s="214"/>
    </row>
    <row r="244" spans="1:17" x14ac:dyDescent="0.2">
      <c r="A244" s="216">
        <v>244</v>
      </c>
      <c r="B244" s="255">
        <v>18.48</v>
      </c>
      <c r="C244" s="210">
        <f>'soust.uk.JMK př.č.2'!$M$29+'soust.uk.JMK př.č.2'!$N$29</f>
        <v>33608</v>
      </c>
      <c r="D244" s="210">
        <f>'soust.uk.JMK př.č.2'!$L$29</f>
        <v>1005</v>
      </c>
      <c r="E244" s="210">
        <f t="shared" si="10"/>
        <v>30684</v>
      </c>
      <c r="F244" s="210">
        <f t="shared" si="11"/>
        <v>21823</v>
      </c>
      <c r="G244" s="212"/>
      <c r="H244" s="256"/>
      <c r="I244" s="257"/>
      <c r="J244" s="257"/>
      <c r="L244" s="248"/>
      <c r="O244" s="210">
        <f t="shared" si="9"/>
        <v>7856</v>
      </c>
      <c r="P244" s="214"/>
      <c r="Q244" s="214"/>
    </row>
    <row r="245" spans="1:17" x14ac:dyDescent="0.2">
      <c r="A245" s="216">
        <v>245</v>
      </c>
      <c r="B245" s="255">
        <v>18.489999999999998</v>
      </c>
      <c r="C245" s="210">
        <f>'soust.uk.JMK př.č.2'!$M$29+'soust.uk.JMK př.č.2'!$N$29</f>
        <v>33608</v>
      </c>
      <c r="D245" s="210">
        <f>'soust.uk.JMK př.č.2'!$L$29</f>
        <v>1005</v>
      </c>
      <c r="E245" s="210">
        <f t="shared" si="10"/>
        <v>30669</v>
      </c>
      <c r="F245" s="210">
        <f t="shared" si="11"/>
        <v>21812</v>
      </c>
      <c r="G245" s="212"/>
      <c r="H245" s="256"/>
      <c r="I245" s="257"/>
      <c r="J245" s="257"/>
      <c r="L245" s="220"/>
      <c r="O245" s="210">
        <f t="shared" si="9"/>
        <v>7852</v>
      </c>
      <c r="P245" s="214"/>
      <c r="Q245" s="214"/>
    </row>
    <row r="246" spans="1:17" x14ac:dyDescent="0.2">
      <c r="A246" s="216">
        <v>246</v>
      </c>
      <c r="B246" s="255">
        <v>18.5</v>
      </c>
      <c r="C246" s="210">
        <f>'soust.uk.JMK př.č.2'!$M$29+'soust.uk.JMK př.č.2'!$N$29</f>
        <v>33608</v>
      </c>
      <c r="D246" s="210">
        <f>'soust.uk.JMK př.č.2'!$L$29</f>
        <v>1005</v>
      </c>
      <c r="E246" s="210">
        <f t="shared" si="10"/>
        <v>30653</v>
      </c>
      <c r="F246" s="210">
        <f t="shared" si="11"/>
        <v>21800</v>
      </c>
      <c r="G246" s="212"/>
      <c r="H246" s="256"/>
      <c r="I246" s="257"/>
      <c r="J246" s="257"/>
      <c r="L246" s="248"/>
      <c r="O246" s="210">
        <f t="shared" si="9"/>
        <v>7848</v>
      </c>
      <c r="P246" s="214"/>
      <c r="Q246" s="214"/>
    </row>
    <row r="247" spans="1:17" x14ac:dyDescent="0.2">
      <c r="A247" s="216">
        <v>247</v>
      </c>
      <c r="B247" s="255">
        <v>18.52</v>
      </c>
      <c r="C247" s="210">
        <f>'soust.uk.JMK př.č.2'!$M$29+'soust.uk.JMK př.č.2'!$N$29</f>
        <v>33608</v>
      </c>
      <c r="D247" s="210">
        <f>'soust.uk.JMK př.č.2'!$L$29</f>
        <v>1005</v>
      </c>
      <c r="E247" s="210">
        <f t="shared" si="10"/>
        <v>30620</v>
      </c>
      <c r="F247" s="210">
        <f t="shared" si="11"/>
        <v>21776</v>
      </c>
      <c r="G247" s="212"/>
      <c r="H247" s="256"/>
      <c r="I247" s="257"/>
      <c r="J247" s="257"/>
      <c r="L247" s="220"/>
      <c r="O247" s="210">
        <f t="shared" si="9"/>
        <v>7839</v>
      </c>
      <c r="P247" s="214"/>
      <c r="Q247" s="214"/>
    </row>
    <row r="248" spans="1:17" x14ac:dyDescent="0.2">
      <c r="A248" s="216">
        <v>248</v>
      </c>
      <c r="B248" s="255">
        <v>18.53</v>
      </c>
      <c r="C248" s="210">
        <f>'soust.uk.JMK př.č.2'!$M$29+'soust.uk.JMK př.č.2'!$N$29</f>
        <v>33608</v>
      </c>
      <c r="D248" s="210">
        <f>'soust.uk.JMK př.č.2'!$L$29</f>
        <v>1005</v>
      </c>
      <c r="E248" s="210">
        <f t="shared" si="10"/>
        <v>30604</v>
      </c>
      <c r="F248" s="210">
        <f t="shared" si="11"/>
        <v>21764</v>
      </c>
      <c r="G248" s="212"/>
      <c r="H248" s="256"/>
      <c r="I248" s="257"/>
      <c r="J248" s="257"/>
      <c r="L248" s="248"/>
      <c r="O248" s="210">
        <f t="shared" si="9"/>
        <v>7835</v>
      </c>
      <c r="P248" s="214"/>
      <c r="Q248" s="214"/>
    </row>
    <row r="249" spans="1:17" x14ac:dyDescent="0.2">
      <c r="A249" s="216">
        <v>249</v>
      </c>
      <c r="B249" s="255">
        <v>18.54</v>
      </c>
      <c r="C249" s="210">
        <f>'soust.uk.JMK př.č.2'!$M$29+'soust.uk.JMK př.č.2'!$N$29</f>
        <v>33608</v>
      </c>
      <c r="D249" s="210">
        <f>'soust.uk.JMK př.č.2'!$L$29</f>
        <v>1005</v>
      </c>
      <c r="E249" s="210">
        <f t="shared" si="10"/>
        <v>30589</v>
      </c>
      <c r="F249" s="210">
        <f t="shared" si="11"/>
        <v>21753</v>
      </c>
      <c r="G249" s="212"/>
      <c r="H249" s="256"/>
      <c r="I249" s="257"/>
      <c r="J249" s="257"/>
      <c r="L249" s="220"/>
      <c r="O249" s="210">
        <f t="shared" si="9"/>
        <v>7831</v>
      </c>
      <c r="P249" s="214"/>
      <c r="Q249" s="214"/>
    </row>
    <row r="250" spans="1:17" x14ac:dyDescent="0.2">
      <c r="A250" s="216">
        <v>250</v>
      </c>
      <c r="B250" s="255">
        <v>18.559999999999999</v>
      </c>
      <c r="C250" s="210">
        <f>'soust.uk.JMK př.č.2'!$M$29+'soust.uk.JMK př.č.2'!$N$29</f>
        <v>33608</v>
      </c>
      <c r="D250" s="210">
        <f>'soust.uk.JMK př.č.2'!$L$29</f>
        <v>1005</v>
      </c>
      <c r="E250" s="210">
        <f t="shared" si="10"/>
        <v>30556</v>
      </c>
      <c r="F250" s="210">
        <f t="shared" si="11"/>
        <v>21729</v>
      </c>
      <c r="G250" s="212"/>
      <c r="H250" s="256"/>
      <c r="I250" s="257"/>
      <c r="J250" s="257"/>
      <c r="L250" s="248"/>
      <c r="O250" s="210">
        <f t="shared" si="9"/>
        <v>7822</v>
      </c>
      <c r="P250" s="214"/>
      <c r="Q250" s="214"/>
    </row>
    <row r="251" spans="1:17" x14ac:dyDescent="0.2">
      <c r="A251" s="216">
        <v>251</v>
      </c>
      <c r="B251" s="255">
        <v>18.57</v>
      </c>
      <c r="C251" s="210">
        <f>'soust.uk.JMK př.č.2'!$M$29+'soust.uk.JMK př.č.2'!$N$29</f>
        <v>33608</v>
      </c>
      <c r="D251" s="210">
        <f>'soust.uk.JMK př.č.2'!$L$29</f>
        <v>1005</v>
      </c>
      <c r="E251" s="210">
        <f t="shared" si="10"/>
        <v>30541</v>
      </c>
      <c r="F251" s="210">
        <f t="shared" si="11"/>
        <v>21718</v>
      </c>
      <c r="G251" s="212"/>
      <c r="H251" s="256"/>
      <c r="I251" s="257"/>
      <c r="J251" s="257"/>
      <c r="L251" s="220"/>
      <c r="O251" s="210">
        <f t="shared" si="9"/>
        <v>7818</v>
      </c>
      <c r="P251" s="214"/>
      <c r="Q251" s="214"/>
    </row>
    <row r="252" spans="1:17" x14ac:dyDescent="0.2">
      <c r="A252" s="216">
        <v>252</v>
      </c>
      <c r="B252" s="255">
        <v>18.59</v>
      </c>
      <c r="C252" s="210">
        <f>'soust.uk.JMK př.č.2'!$M$29+'soust.uk.JMK př.č.2'!$N$29</f>
        <v>33608</v>
      </c>
      <c r="D252" s="210">
        <f>'soust.uk.JMK př.č.2'!$L$29</f>
        <v>1005</v>
      </c>
      <c r="E252" s="210">
        <f t="shared" si="10"/>
        <v>30509</v>
      </c>
      <c r="F252" s="210">
        <f t="shared" si="11"/>
        <v>21694</v>
      </c>
      <c r="G252" s="212"/>
      <c r="H252" s="256"/>
      <c r="I252" s="257"/>
      <c r="J252" s="257"/>
      <c r="L252" s="248"/>
      <c r="O252" s="210">
        <f t="shared" si="9"/>
        <v>7810</v>
      </c>
      <c r="P252" s="214"/>
      <c r="Q252" s="214"/>
    </row>
    <row r="253" spans="1:17" x14ac:dyDescent="0.2">
      <c r="A253" s="216">
        <v>253</v>
      </c>
      <c r="B253" s="255">
        <v>18.600000000000001</v>
      </c>
      <c r="C253" s="210">
        <f>'soust.uk.JMK př.č.2'!$M$29+'soust.uk.JMK př.č.2'!$N$29</f>
        <v>33608</v>
      </c>
      <c r="D253" s="210">
        <f>'soust.uk.JMK př.č.2'!$L$29</f>
        <v>1005</v>
      </c>
      <c r="E253" s="210">
        <f t="shared" si="10"/>
        <v>30494</v>
      </c>
      <c r="F253" s="210">
        <f t="shared" si="11"/>
        <v>21683</v>
      </c>
      <c r="G253" s="212"/>
      <c r="H253" s="256"/>
      <c r="I253" s="257"/>
      <c r="J253" s="257"/>
      <c r="L253" s="220"/>
      <c r="O253" s="210">
        <f t="shared" si="9"/>
        <v>7806</v>
      </c>
      <c r="P253" s="214"/>
      <c r="Q253" s="214"/>
    </row>
    <row r="254" spans="1:17" x14ac:dyDescent="0.2">
      <c r="A254" s="216">
        <v>254</v>
      </c>
      <c r="B254" s="255">
        <v>18.61</v>
      </c>
      <c r="C254" s="210">
        <f>'soust.uk.JMK př.č.2'!$M$29+'soust.uk.JMK př.č.2'!$N$29</f>
        <v>33608</v>
      </c>
      <c r="D254" s="210">
        <f>'soust.uk.JMK př.č.2'!$L$29</f>
        <v>1005</v>
      </c>
      <c r="E254" s="210">
        <f t="shared" si="10"/>
        <v>30478</v>
      </c>
      <c r="F254" s="210">
        <f t="shared" si="11"/>
        <v>21671</v>
      </c>
      <c r="G254" s="212"/>
      <c r="H254" s="256"/>
      <c r="I254" s="257"/>
      <c r="J254" s="257"/>
      <c r="L254" s="248"/>
      <c r="O254" s="210">
        <f t="shared" si="9"/>
        <v>7802</v>
      </c>
      <c r="P254" s="214"/>
      <c r="Q254" s="214"/>
    </row>
    <row r="255" spans="1:17" x14ac:dyDescent="0.2">
      <c r="A255" s="216">
        <v>255</v>
      </c>
      <c r="B255" s="255">
        <v>18.63</v>
      </c>
      <c r="C255" s="210">
        <f>'soust.uk.JMK př.č.2'!$M$29+'soust.uk.JMK př.č.2'!$N$29</f>
        <v>33608</v>
      </c>
      <c r="D255" s="210">
        <f>'soust.uk.JMK př.č.2'!$L$29</f>
        <v>1005</v>
      </c>
      <c r="E255" s="210">
        <f t="shared" si="10"/>
        <v>30446</v>
      </c>
      <c r="F255" s="210">
        <f t="shared" si="11"/>
        <v>21648</v>
      </c>
      <c r="G255" s="212"/>
      <c r="H255" s="256"/>
      <c r="I255" s="257"/>
      <c r="J255" s="257"/>
      <c r="L255" s="220"/>
      <c r="O255" s="210">
        <f t="shared" si="9"/>
        <v>7793</v>
      </c>
      <c r="P255" s="214"/>
      <c r="Q255" s="214"/>
    </row>
    <row r="256" spans="1:17" x14ac:dyDescent="0.2">
      <c r="A256" s="216">
        <v>256</v>
      </c>
      <c r="B256" s="255">
        <v>18.64</v>
      </c>
      <c r="C256" s="210">
        <f>'soust.uk.JMK př.č.2'!$M$29+'soust.uk.JMK př.č.2'!$N$29</f>
        <v>33608</v>
      </c>
      <c r="D256" s="210">
        <f>'soust.uk.JMK př.č.2'!$L$29</f>
        <v>1005</v>
      </c>
      <c r="E256" s="210">
        <f t="shared" si="10"/>
        <v>30430</v>
      </c>
      <c r="F256" s="210">
        <f t="shared" si="11"/>
        <v>21636</v>
      </c>
      <c r="G256" s="212"/>
      <c r="H256" s="256"/>
      <c r="I256" s="257"/>
      <c r="J256" s="257"/>
      <c r="L256" s="248"/>
      <c r="O256" s="210">
        <f t="shared" si="9"/>
        <v>7789</v>
      </c>
      <c r="P256" s="214"/>
      <c r="Q256" s="214"/>
    </row>
    <row r="257" spans="1:17" x14ac:dyDescent="0.2">
      <c r="A257" s="216">
        <v>257</v>
      </c>
      <c r="B257" s="255">
        <v>18.649999999999999</v>
      </c>
      <c r="C257" s="210">
        <f>'soust.uk.JMK př.č.2'!$M$29+'soust.uk.JMK př.č.2'!$N$29</f>
        <v>33608</v>
      </c>
      <c r="D257" s="210">
        <f>'soust.uk.JMK př.č.2'!$L$29</f>
        <v>1005</v>
      </c>
      <c r="E257" s="210">
        <f t="shared" si="10"/>
        <v>30414</v>
      </c>
      <c r="F257" s="210">
        <f t="shared" si="11"/>
        <v>21624</v>
      </c>
      <c r="G257" s="212"/>
      <c r="H257" s="256"/>
      <c r="I257" s="257"/>
      <c r="J257" s="257"/>
      <c r="L257" s="220"/>
      <c r="O257" s="210">
        <f t="shared" si="9"/>
        <v>7785</v>
      </c>
      <c r="P257" s="214"/>
      <c r="Q257" s="214"/>
    </row>
    <row r="258" spans="1:17" x14ac:dyDescent="0.2">
      <c r="A258" s="216">
        <v>258</v>
      </c>
      <c r="B258" s="255">
        <v>18.670000000000002</v>
      </c>
      <c r="C258" s="210">
        <f>'soust.uk.JMK př.č.2'!$M$29+'soust.uk.JMK př.č.2'!$N$29</f>
        <v>33608</v>
      </c>
      <c r="D258" s="210">
        <f>'soust.uk.JMK př.č.2'!$L$29</f>
        <v>1005</v>
      </c>
      <c r="E258" s="210">
        <f t="shared" si="10"/>
        <v>30382</v>
      </c>
      <c r="F258" s="210">
        <f t="shared" si="11"/>
        <v>21601</v>
      </c>
      <c r="G258" s="212"/>
      <c r="H258" s="256"/>
      <c r="I258" s="257"/>
      <c r="J258" s="257"/>
      <c r="L258" s="248"/>
      <c r="O258" s="210">
        <f t="shared" si="9"/>
        <v>7776</v>
      </c>
      <c r="P258" s="214"/>
      <c r="Q258" s="214"/>
    </row>
    <row r="259" spans="1:17" x14ac:dyDescent="0.2">
      <c r="A259" s="216">
        <v>259</v>
      </c>
      <c r="B259" s="255">
        <v>18.68</v>
      </c>
      <c r="C259" s="210">
        <f>'soust.uk.JMK př.č.2'!$M$29+'soust.uk.JMK př.č.2'!$N$29</f>
        <v>33608</v>
      </c>
      <c r="D259" s="210">
        <f>'soust.uk.JMK př.č.2'!$L$29</f>
        <v>1005</v>
      </c>
      <c r="E259" s="210">
        <f t="shared" si="10"/>
        <v>30367</v>
      </c>
      <c r="F259" s="210">
        <f t="shared" si="11"/>
        <v>21590</v>
      </c>
      <c r="G259" s="212"/>
      <c r="H259" s="256"/>
      <c r="I259" s="257"/>
      <c r="J259" s="257"/>
      <c r="L259" s="220"/>
      <c r="O259" s="210">
        <f t="shared" si="9"/>
        <v>7772</v>
      </c>
      <c r="P259" s="214"/>
      <c r="Q259" s="214"/>
    </row>
    <row r="260" spans="1:17" x14ac:dyDescent="0.2">
      <c r="A260" s="216">
        <v>260</v>
      </c>
      <c r="B260" s="255">
        <v>18.690000000000001</v>
      </c>
      <c r="C260" s="210">
        <f>'soust.uk.JMK př.č.2'!$M$29+'soust.uk.JMK př.č.2'!$N$29</f>
        <v>33608</v>
      </c>
      <c r="D260" s="210">
        <f>'soust.uk.JMK př.č.2'!$L$29</f>
        <v>1005</v>
      </c>
      <c r="E260" s="210">
        <f t="shared" si="10"/>
        <v>30351</v>
      </c>
      <c r="F260" s="210">
        <f t="shared" si="11"/>
        <v>21578</v>
      </c>
      <c r="G260" s="212"/>
      <c r="H260" s="256"/>
      <c r="I260" s="257"/>
      <c r="J260" s="257"/>
      <c r="L260" s="248"/>
      <c r="O260" s="210">
        <f t="shared" si="9"/>
        <v>7768</v>
      </c>
      <c r="P260" s="214"/>
      <c r="Q260" s="214"/>
    </row>
    <row r="261" spans="1:17" x14ac:dyDescent="0.2">
      <c r="A261" s="216">
        <v>261</v>
      </c>
      <c r="B261" s="255">
        <v>18.7</v>
      </c>
      <c r="C261" s="210">
        <f>'soust.uk.JMK př.č.2'!$M$29+'soust.uk.JMK př.č.2'!$N$29</f>
        <v>33608</v>
      </c>
      <c r="D261" s="210">
        <f>'soust.uk.JMK př.č.2'!$L$29</f>
        <v>1005</v>
      </c>
      <c r="E261" s="210">
        <f t="shared" si="10"/>
        <v>30336</v>
      </c>
      <c r="F261" s="210">
        <f t="shared" si="11"/>
        <v>21567</v>
      </c>
      <c r="G261" s="212"/>
      <c r="H261" s="256"/>
      <c r="I261" s="257"/>
      <c r="J261" s="257"/>
      <c r="L261" s="220"/>
      <c r="O261" s="210">
        <f t="shared" si="9"/>
        <v>7764</v>
      </c>
      <c r="P261" s="214"/>
      <c r="Q261" s="214"/>
    </row>
    <row r="262" spans="1:17" x14ac:dyDescent="0.2">
      <c r="A262" s="216">
        <v>262</v>
      </c>
      <c r="B262" s="255">
        <v>18.72</v>
      </c>
      <c r="C262" s="210">
        <f>'soust.uk.JMK př.č.2'!$M$29+'soust.uk.JMK př.č.2'!$N$29</f>
        <v>33608</v>
      </c>
      <c r="D262" s="210">
        <f>'soust.uk.JMK př.č.2'!$L$29</f>
        <v>1005</v>
      </c>
      <c r="E262" s="210">
        <f t="shared" si="10"/>
        <v>30305</v>
      </c>
      <c r="F262" s="210">
        <f t="shared" si="11"/>
        <v>21544</v>
      </c>
      <c r="G262" s="212"/>
      <c r="H262" s="256"/>
      <c r="I262" s="257"/>
      <c r="J262" s="257"/>
      <c r="L262" s="248"/>
      <c r="O262" s="210">
        <f t="shared" si="9"/>
        <v>7756</v>
      </c>
      <c r="P262" s="214"/>
      <c r="Q262" s="214"/>
    </row>
    <row r="263" spans="1:17" x14ac:dyDescent="0.2">
      <c r="A263" s="216">
        <v>263</v>
      </c>
      <c r="B263" s="255">
        <v>18.73</v>
      </c>
      <c r="C263" s="210">
        <f>'soust.uk.JMK př.č.2'!$M$29+'soust.uk.JMK př.č.2'!$N$29</f>
        <v>33608</v>
      </c>
      <c r="D263" s="210">
        <f>'soust.uk.JMK př.č.2'!$L$29</f>
        <v>1005</v>
      </c>
      <c r="E263" s="210">
        <f t="shared" si="10"/>
        <v>30289</v>
      </c>
      <c r="F263" s="210">
        <f t="shared" si="11"/>
        <v>21532</v>
      </c>
      <c r="G263" s="212"/>
      <c r="H263" s="256"/>
      <c r="I263" s="257"/>
      <c r="J263" s="257"/>
      <c r="L263" s="220"/>
      <c r="O263" s="210">
        <f t="shared" si="9"/>
        <v>7752</v>
      </c>
      <c r="P263" s="214"/>
      <c r="Q263" s="214"/>
    </row>
    <row r="264" spans="1:17" x14ac:dyDescent="0.2">
      <c r="A264" s="216">
        <v>264</v>
      </c>
      <c r="B264" s="255">
        <v>18.739999999999998</v>
      </c>
      <c r="C264" s="210">
        <f>'soust.uk.JMK př.č.2'!$M$29+'soust.uk.JMK př.č.2'!$N$29</f>
        <v>33608</v>
      </c>
      <c r="D264" s="210">
        <f>'soust.uk.JMK př.č.2'!$L$29</f>
        <v>1005</v>
      </c>
      <c r="E264" s="210">
        <f t="shared" si="10"/>
        <v>30274</v>
      </c>
      <c r="F264" s="210">
        <f t="shared" si="11"/>
        <v>21521</v>
      </c>
      <c r="G264" s="212"/>
      <c r="H264" s="256"/>
      <c r="I264" s="257"/>
      <c r="J264" s="257"/>
      <c r="L264" s="248"/>
      <c r="O264" s="210">
        <f t="shared" si="9"/>
        <v>7748</v>
      </c>
      <c r="P264" s="214"/>
      <c r="Q264" s="214"/>
    </row>
    <row r="265" spans="1:17" x14ac:dyDescent="0.2">
      <c r="A265" s="216">
        <v>265</v>
      </c>
      <c r="B265" s="255">
        <v>18.75</v>
      </c>
      <c r="C265" s="210">
        <f>'soust.uk.JMK př.č.2'!$M$29+'soust.uk.JMK př.č.2'!$N$29</f>
        <v>33608</v>
      </c>
      <c r="D265" s="210">
        <f>'soust.uk.JMK př.č.2'!$L$29</f>
        <v>1005</v>
      </c>
      <c r="E265" s="210">
        <f t="shared" si="10"/>
        <v>30257</v>
      </c>
      <c r="F265" s="210">
        <f t="shared" si="11"/>
        <v>21509</v>
      </c>
      <c r="G265" s="212"/>
      <c r="H265" s="256"/>
      <c r="I265" s="257"/>
      <c r="J265" s="257"/>
      <c r="L265" s="220"/>
      <c r="O265" s="210">
        <f t="shared" si="9"/>
        <v>7743</v>
      </c>
      <c r="P265" s="214"/>
      <c r="Q265" s="214"/>
    </row>
    <row r="266" spans="1:17" x14ac:dyDescent="0.2">
      <c r="A266" s="216">
        <v>266</v>
      </c>
      <c r="B266" s="255">
        <v>18.77</v>
      </c>
      <c r="C266" s="210">
        <f>'soust.uk.JMK př.č.2'!$M$29+'soust.uk.JMK př.č.2'!$N$29</f>
        <v>33608</v>
      </c>
      <c r="D266" s="210">
        <f>'soust.uk.JMK př.č.2'!$L$29</f>
        <v>1005</v>
      </c>
      <c r="E266" s="210">
        <f t="shared" si="10"/>
        <v>30226</v>
      </c>
      <c r="F266" s="210">
        <f t="shared" si="11"/>
        <v>21486</v>
      </c>
      <c r="G266" s="212"/>
      <c r="H266" s="256"/>
      <c r="I266" s="257"/>
      <c r="J266" s="257"/>
      <c r="L266" s="248"/>
      <c r="O266" s="210">
        <f t="shared" si="9"/>
        <v>7735</v>
      </c>
      <c r="P266" s="214"/>
      <c r="Q266" s="214"/>
    </row>
    <row r="267" spans="1:17" x14ac:dyDescent="0.2">
      <c r="A267" s="216">
        <v>267</v>
      </c>
      <c r="B267" s="255">
        <v>18.78</v>
      </c>
      <c r="C267" s="210">
        <f>'soust.uk.JMK př.č.2'!$M$29+'soust.uk.JMK př.č.2'!$N$29</f>
        <v>33608</v>
      </c>
      <c r="D267" s="210">
        <f>'soust.uk.JMK př.č.2'!$L$29</f>
        <v>1005</v>
      </c>
      <c r="E267" s="210">
        <f t="shared" si="10"/>
        <v>30211</v>
      </c>
      <c r="F267" s="210">
        <f t="shared" si="11"/>
        <v>21475</v>
      </c>
      <c r="G267" s="212"/>
      <c r="H267" s="256"/>
      <c r="I267" s="257"/>
      <c r="J267" s="257"/>
      <c r="L267" s="220"/>
      <c r="O267" s="210">
        <f t="shared" si="9"/>
        <v>7731</v>
      </c>
      <c r="P267" s="214"/>
      <c r="Q267" s="214"/>
    </row>
    <row r="268" spans="1:17" x14ac:dyDescent="0.2">
      <c r="A268" s="216">
        <v>268</v>
      </c>
      <c r="B268" s="255">
        <v>18.79</v>
      </c>
      <c r="C268" s="210">
        <f>'soust.uk.JMK př.č.2'!$M$29+'soust.uk.JMK př.č.2'!$N$29</f>
        <v>33608</v>
      </c>
      <c r="D268" s="210">
        <f>'soust.uk.JMK př.č.2'!$L$29</f>
        <v>1005</v>
      </c>
      <c r="E268" s="210">
        <f t="shared" si="10"/>
        <v>30195</v>
      </c>
      <c r="F268" s="210">
        <f t="shared" si="11"/>
        <v>21463</v>
      </c>
      <c r="G268" s="212"/>
      <c r="H268" s="256"/>
      <c r="I268" s="257"/>
      <c r="J268" s="257"/>
      <c r="L268" s="248"/>
      <c r="O268" s="210">
        <f t="shared" si="9"/>
        <v>7727</v>
      </c>
      <c r="P268" s="214"/>
      <c r="Q268" s="214"/>
    </row>
    <row r="269" spans="1:17" x14ac:dyDescent="0.2">
      <c r="A269" s="216">
        <v>269</v>
      </c>
      <c r="B269" s="255">
        <v>18.8</v>
      </c>
      <c r="C269" s="210">
        <f>'soust.uk.JMK př.č.2'!$M$29+'soust.uk.JMK př.č.2'!$N$29</f>
        <v>33608</v>
      </c>
      <c r="D269" s="210">
        <f>'soust.uk.JMK př.č.2'!$L$29</f>
        <v>1005</v>
      </c>
      <c r="E269" s="210">
        <f t="shared" si="10"/>
        <v>30180</v>
      </c>
      <c r="F269" s="210">
        <f t="shared" si="11"/>
        <v>21452</v>
      </c>
      <c r="G269" s="212"/>
      <c r="H269" s="256"/>
      <c r="I269" s="257"/>
      <c r="J269" s="257"/>
      <c r="L269" s="220"/>
      <c r="O269" s="210">
        <f t="shared" si="9"/>
        <v>7723</v>
      </c>
      <c r="P269" s="214"/>
      <c r="Q269" s="214"/>
    </row>
    <row r="270" spans="1:17" x14ac:dyDescent="0.2">
      <c r="A270" s="216">
        <v>270</v>
      </c>
      <c r="B270" s="255">
        <v>18.82</v>
      </c>
      <c r="C270" s="210">
        <f>'soust.uk.JMK př.č.2'!$M$29+'soust.uk.JMK př.č.2'!$N$29</f>
        <v>33608</v>
      </c>
      <c r="D270" s="210">
        <f>'soust.uk.JMK př.č.2'!$L$29</f>
        <v>1005</v>
      </c>
      <c r="E270" s="210">
        <f t="shared" si="10"/>
        <v>30148</v>
      </c>
      <c r="F270" s="210">
        <f t="shared" si="11"/>
        <v>21429</v>
      </c>
      <c r="G270" s="212"/>
      <c r="H270" s="256"/>
      <c r="I270" s="257"/>
      <c r="J270" s="257"/>
      <c r="L270" s="248"/>
      <c r="O270" s="210">
        <f t="shared" si="9"/>
        <v>7714</v>
      </c>
      <c r="P270" s="214"/>
      <c r="Q270" s="214"/>
    </row>
    <row r="271" spans="1:17" x14ac:dyDescent="0.2">
      <c r="A271" s="216">
        <v>271</v>
      </c>
      <c r="B271" s="255">
        <v>18.829999999999998</v>
      </c>
      <c r="C271" s="210">
        <f>'soust.uk.JMK př.č.2'!$M$29+'soust.uk.JMK př.č.2'!$N$29</f>
        <v>33608</v>
      </c>
      <c r="D271" s="210">
        <f>'soust.uk.JMK př.č.2'!$L$29</f>
        <v>1005</v>
      </c>
      <c r="E271" s="210">
        <f t="shared" si="10"/>
        <v>30133</v>
      </c>
      <c r="F271" s="210">
        <f t="shared" si="11"/>
        <v>21418</v>
      </c>
      <c r="G271" s="212"/>
      <c r="H271" s="256"/>
      <c r="I271" s="257"/>
      <c r="J271" s="257"/>
      <c r="L271" s="220"/>
      <c r="O271" s="210">
        <f t="shared" si="9"/>
        <v>7710</v>
      </c>
      <c r="P271" s="214"/>
      <c r="Q271" s="214"/>
    </row>
    <row r="272" spans="1:17" x14ac:dyDescent="0.2">
      <c r="A272" s="216">
        <v>272</v>
      </c>
      <c r="B272" s="255">
        <v>18.84</v>
      </c>
      <c r="C272" s="210">
        <f>'soust.uk.JMK př.č.2'!$M$29+'soust.uk.JMK př.č.2'!$N$29</f>
        <v>33608</v>
      </c>
      <c r="D272" s="210">
        <f>'soust.uk.JMK př.č.2'!$L$29</f>
        <v>1005</v>
      </c>
      <c r="E272" s="210">
        <f t="shared" si="10"/>
        <v>30117</v>
      </c>
      <c r="F272" s="210">
        <f t="shared" si="11"/>
        <v>21406</v>
      </c>
      <c r="G272" s="212"/>
      <c r="H272" s="256"/>
      <c r="I272" s="257"/>
      <c r="J272" s="257"/>
      <c r="L272" s="248"/>
      <c r="O272" s="210">
        <f t="shared" si="9"/>
        <v>7706</v>
      </c>
      <c r="P272" s="214"/>
      <c r="Q272" s="214"/>
    </row>
    <row r="273" spans="1:17" x14ac:dyDescent="0.2">
      <c r="A273" s="216">
        <v>273</v>
      </c>
      <c r="B273" s="255">
        <v>18.850000000000001</v>
      </c>
      <c r="C273" s="210">
        <f>'soust.uk.JMK př.č.2'!$M$29+'soust.uk.JMK př.č.2'!$N$29</f>
        <v>33608</v>
      </c>
      <c r="D273" s="210">
        <f>'soust.uk.JMK př.č.2'!$L$29</f>
        <v>1005</v>
      </c>
      <c r="E273" s="210">
        <f t="shared" si="10"/>
        <v>30102</v>
      </c>
      <c r="F273" s="210">
        <f t="shared" si="11"/>
        <v>21395</v>
      </c>
      <c r="G273" s="212"/>
      <c r="H273" s="256"/>
      <c r="I273" s="257"/>
      <c r="J273" s="257"/>
      <c r="L273" s="220"/>
      <c r="O273" s="210">
        <f t="shared" si="9"/>
        <v>7702</v>
      </c>
      <c r="P273" s="214"/>
      <c r="Q273" s="214"/>
    </row>
    <row r="274" spans="1:17" x14ac:dyDescent="0.2">
      <c r="A274" s="216">
        <v>274</v>
      </c>
      <c r="B274" s="255">
        <v>18.86</v>
      </c>
      <c r="C274" s="210">
        <f>'soust.uk.JMK př.č.2'!$M$29+'soust.uk.JMK př.č.2'!$N$29</f>
        <v>33608</v>
      </c>
      <c r="D274" s="210">
        <f>'soust.uk.JMK př.č.2'!$L$29</f>
        <v>1005</v>
      </c>
      <c r="E274" s="210">
        <f t="shared" si="10"/>
        <v>30087</v>
      </c>
      <c r="F274" s="210">
        <f t="shared" si="11"/>
        <v>21384</v>
      </c>
      <c r="G274" s="212"/>
      <c r="H274" s="256"/>
      <c r="I274" s="257"/>
      <c r="J274" s="257"/>
      <c r="L274" s="248"/>
      <c r="O274" s="210">
        <f t="shared" si="9"/>
        <v>7698</v>
      </c>
      <c r="P274" s="214"/>
      <c r="Q274" s="214"/>
    </row>
    <row r="275" spans="1:17" x14ac:dyDescent="0.2">
      <c r="A275" s="216">
        <v>275</v>
      </c>
      <c r="B275" s="255">
        <v>18.87</v>
      </c>
      <c r="C275" s="210">
        <f>'soust.uk.JMK př.č.2'!$M$29+'soust.uk.JMK př.č.2'!$N$29</f>
        <v>33608</v>
      </c>
      <c r="D275" s="210">
        <f>'soust.uk.JMK př.č.2'!$L$29</f>
        <v>1005</v>
      </c>
      <c r="E275" s="210">
        <f t="shared" si="10"/>
        <v>30071</v>
      </c>
      <c r="F275" s="210">
        <f t="shared" si="11"/>
        <v>21372</v>
      </c>
      <c r="G275" s="212"/>
      <c r="H275" s="256"/>
      <c r="I275" s="257"/>
      <c r="J275" s="257"/>
      <c r="L275" s="220"/>
      <c r="O275" s="210">
        <f t="shared" si="9"/>
        <v>7694</v>
      </c>
      <c r="P275" s="214"/>
      <c r="Q275" s="214"/>
    </row>
    <row r="276" spans="1:17" x14ac:dyDescent="0.2">
      <c r="A276" s="216">
        <v>276</v>
      </c>
      <c r="B276" s="255">
        <v>18.88</v>
      </c>
      <c r="C276" s="210">
        <f>'soust.uk.JMK př.č.2'!$M$29+'soust.uk.JMK př.č.2'!$N$29</f>
        <v>33608</v>
      </c>
      <c r="D276" s="210">
        <f>'soust.uk.JMK př.č.2'!$L$29</f>
        <v>1005</v>
      </c>
      <c r="E276" s="210">
        <f t="shared" si="10"/>
        <v>30056</v>
      </c>
      <c r="F276" s="210">
        <f t="shared" si="11"/>
        <v>21361</v>
      </c>
      <c r="G276" s="212"/>
      <c r="H276" s="256"/>
      <c r="I276" s="257"/>
      <c r="J276" s="257"/>
      <c r="L276" s="248"/>
      <c r="O276" s="210">
        <f t="shared" si="9"/>
        <v>7690</v>
      </c>
      <c r="P276" s="214"/>
      <c r="Q276" s="214"/>
    </row>
    <row r="277" spans="1:17" x14ac:dyDescent="0.2">
      <c r="A277" s="216">
        <v>277</v>
      </c>
      <c r="B277" s="255">
        <v>18.89</v>
      </c>
      <c r="C277" s="210">
        <f>'soust.uk.JMK př.č.2'!$M$29+'soust.uk.JMK př.č.2'!$N$29</f>
        <v>33608</v>
      </c>
      <c r="D277" s="210">
        <f>'soust.uk.JMK př.č.2'!$L$29</f>
        <v>1005</v>
      </c>
      <c r="E277" s="210">
        <f t="shared" si="10"/>
        <v>30041</v>
      </c>
      <c r="F277" s="210">
        <f t="shared" si="11"/>
        <v>21350</v>
      </c>
      <c r="G277" s="212"/>
      <c r="H277" s="256"/>
      <c r="I277" s="257"/>
      <c r="J277" s="257"/>
      <c r="L277" s="220"/>
      <c r="O277" s="210">
        <f t="shared" si="9"/>
        <v>7686</v>
      </c>
      <c r="P277" s="214"/>
      <c r="Q277" s="214"/>
    </row>
    <row r="278" spans="1:17" x14ac:dyDescent="0.2">
      <c r="A278" s="216">
        <v>278</v>
      </c>
      <c r="B278" s="255">
        <v>18.899999999999999</v>
      </c>
      <c r="C278" s="210">
        <f>'soust.uk.JMK př.č.2'!$M$29+'soust.uk.JMK př.č.2'!$N$29</f>
        <v>33608</v>
      </c>
      <c r="D278" s="210">
        <f>'soust.uk.JMK př.č.2'!$L$29</f>
        <v>1005</v>
      </c>
      <c r="E278" s="210">
        <f t="shared" si="10"/>
        <v>30025</v>
      </c>
      <c r="F278" s="210">
        <f t="shared" si="11"/>
        <v>21338</v>
      </c>
      <c r="G278" s="212"/>
      <c r="H278" s="256"/>
      <c r="I278" s="257"/>
      <c r="J278" s="257"/>
      <c r="L278" s="248"/>
      <c r="O278" s="210">
        <f t="shared" si="9"/>
        <v>7682</v>
      </c>
      <c r="P278" s="214"/>
      <c r="Q278" s="214"/>
    </row>
    <row r="279" spans="1:17" x14ac:dyDescent="0.2">
      <c r="A279" s="216">
        <v>279</v>
      </c>
      <c r="B279" s="255">
        <v>18.91</v>
      </c>
      <c r="C279" s="210">
        <f>'soust.uk.JMK př.č.2'!$M$29+'soust.uk.JMK př.č.2'!$N$29</f>
        <v>33608</v>
      </c>
      <c r="D279" s="210">
        <f>'soust.uk.JMK př.č.2'!$L$29</f>
        <v>1005</v>
      </c>
      <c r="E279" s="210">
        <f t="shared" si="10"/>
        <v>30010</v>
      </c>
      <c r="F279" s="210">
        <f t="shared" si="11"/>
        <v>21327</v>
      </c>
      <c r="G279" s="212"/>
      <c r="H279" s="256"/>
      <c r="I279" s="257"/>
      <c r="J279" s="257"/>
      <c r="L279" s="220"/>
      <c r="O279" s="210">
        <f t="shared" si="9"/>
        <v>7678</v>
      </c>
      <c r="P279" s="214"/>
      <c r="Q279" s="214"/>
    </row>
    <row r="280" spans="1:17" x14ac:dyDescent="0.2">
      <c r="A280" s="216">
        <v>280</v>
      </c>
      <c r="B280" s="255">
        <v>18.920000000000002</v>
      </c>
      <c r="C280" s="210">
        <f>'soust.uk.JMK př.č.2'!$M$29+'soust.uk.JMK př.č.2'!$N$29</f>
        <v>33608</v>
      </c>
      <c r="D280" s="210">
        <f>'soust.uk.JMK př.č.2'!$L$29</f>
        <v>1005</v>
      </c>
      <c r="E280" s="210">
        <f t="shared" si="10"/>
        <v>29995</v>
      </c>
      <c r="F280" s="210">
        <f t="shared" si="11"/>
        <v>21316</v>
      </c>
      <c r="G280" s="212"/>
      <c r="H280" s="256"/>
      <c r="I280" s="257"/>
      <c r="J280" s="257"/>
      <c r="L280" s="248"/>
      <c r="O280" s="210">
        <f t="shared" si="9"/>
        <v>7674</v>
      </c>
      <c r="P280" s="214"/>
      <c r="Q280" s="214"/>
    </row>
    <row r="281" spans="1:17" x14ac:dyDescent="0.2">
      <c r="A281" s="216">
        <v>281</v>
      </c>
      <c r="B281" s="255">
        <v>18.93</v>
      </c>
      <c r="C281" s="210">
        <f>'soust.uk.JMK př.č.2'!$M$29+'soust.uk.JMK př.č.2'!$N$29</f>
        <v>33608</v>
      </c>
      <c r="D281" s="210">
        <f>'soust.uk.JMK př.č.2'!$L$29</f>
        <v>1005</v>
      </c>
      <c r="E281" s="210">
        <f t="shared" si="10"/>
        <v>29980</v>
      </c>
      <c r="F281" s="210">
        <f t="shared" si="11"/>
        <v>21305</v>
      </c>
      <c r="G281" s="212"/>
      <c r="H281" s="256"/>
      <c r="I281" s="257"/>
      <c r="J281" s="257"/>
      <c r="L281" s="220"/>
      <c r="O281" s="210">
        <f t="shared" si="9"/>
        <v>7670</v>
      </c>
      <c r="P281" s="214"/>
      <c r="Q281" s="214"/>
    </row>
    <row r="282" spans="1:17" x14ac:dyDescent="0.2">
      <c r="A282" s="216">
        <v>282</v>
      </c>
      <c r="B282" s="255">
        <v>18.940000000000001</v>
      </c>
      <c r="C282" s="210">
        <f>'soust.uk.JMK př.č.2'!$M$29+'soust.uk.JMK př.č.2'!$N$29</f>
        <v>33608</v>
      </c>
      <c r="D282" s="210">
        <f>'soust.uk.JMK př.č.2'!$L$29</f>
        <v>1005</v>
      </c>
      <c r="E282" s="210">
        <f t="shared" si="10"/>
        <v>29963</v>
      </c>
      <c r="F282" s="210">
        <f t="shared" si="11"/>
        <v>21293</v>
      </c>
      <c r="G282" s="212"/>
      <c r="H282" s="256"/>
      <c r="I282" s="257"/>
      <c r="J282" s="257"/>
      <c r="L282" s="248"/>
      <c r="O282" s="210">
        <f t="shared" si="9"/>
        <v>7665</v>
      </c>
      <c r="P282" s="214"/>
      <c r="Q282" s="214"/>
    </row>
    <row r="283" spans="1:17" x14ac:dyDescent="0.2">
      <c r="A283" s="216">
        <v>283</v>
      </c>
      <c r="B283" s="255">
        <v>18.940000000000001</v>
      </c>
      <c r="C283" s="210">
        <f>'soust.uk.JMK př.č.2'!$M$29+'soust.uk.JMK př.č.2'!$N$29</f>
        <v>33608</v>
      </c>
      <c r="D283" s="210">
        <f>'soust.uk.JMK př.č.2'!$L$29</f>
        <v>1005</v>
      </c>
      <c r="E283" s="210">
        <f t="shared" si="10"/>
        <v>29963</v>
      </c>
      <c r="F283" s="210">
        <f t="shared" si="11"/>
        <v>21293</v>
      </c>
      <c r="G283" s="212"/>
      <c r="H283" s="256"/>
      <c r="I283" s="257"/>
      <c r="J283" s="257"/>
      <c r="L283" s="220"/>
      <c r="O283" s="210">
        <f t="shared" si="9"/>
        <v>7665</v>
      </c>
      <c r="P283" s="214"/>
      <c r="Q283" s="214"/>
    </row>
    <row r="284" spans="1:17" x14ac:dyDescent="0.2">
      <c r="A284" s="216">
        <v>284</v>
      </c>
      <c r="B284" s="255">
        <v>18.95</v>
      </c>
      <c r="C284" s="210">
        <f>'soust.uk.JMK př.č.2'!$M$29+'soust.uk.JMK př.č.2'!$N$29</f>
        <v>33608</v>
      </c>
      <c r="D284" s="210">
        <f>'soust.uk.JMK př.č.2'!$L$29</f>
        <v>1005</v>
      </c>
      <c r="E284" s="210">
        <f t="shared" si="10"/>
        <v>29949</v>
      </c>
      <c r="F284" s="210">
        <f t="shared" si="11"/>
        <v>21282</v>
      </c>
      <c r="G284" s="212"/>
      <c r="H284" s="256"/>
      <c r="I284" s="257"/>
      <c r="J284" s="257"/>
      <c r="L284" s="248"/>
      <c r="O284" s="210">
        <f t="shared" si="9"/>
        <v>7662</v>
      </c>
      <c r="P284" s="214"/>
      <c r="Q284" s="214"/>
    </row>
    <row r="285" spans="1:17" x14ac:dyDescent="0.2">
      <c r="A285" s="216">
        <v>285</v>
      </c>
      <c r="B285" s="255">
        <v>18.96</v>
      </c>
      <c r="C285" s="210">
        <f>'soust.uk.JMK př.č.2'!$M$29+'soust.uk.JMK př.č.2'!$N$29</f>
        <v>33608</v>
      </c>
      <c r="D285" s="210">
        <f>'soust.uk.JMK př.č.2'!$L$29</f>
        <v>1005</v>
      </c>
      <c r="E285" s="210">
        <f t="shared" si="10"/>
        <v>29934</v>
      </c>
      <c r="F285" s="210">
        <f t="shared" si="11"/>
        <v>21271</v>
      </c>
      <c r="G285" s="212"/>
      <c r="H285" s="256"/>
      <c r="I285" s="257"/>
      <c r="J285" s="257"/>
      <c r="L285" s="220"/>
      <c r="O285" s="210">
        <f t="shared" si="9"/>
        <v>7658</v>
      </c>
      <c r="P285" s="214"/>
      <c r="Q285" s="214"/>
    </row>
    <row r="286" spans="1:17" x14ac:dyDescent="0.2">
      <c r="A286" s="216">
        <v>286</v>
      </c>
      <c r="B286" s="255">
        <v>18.97</v>
      </c>
      <c r="C286" s="210">
        <f>'soust.uk.JMK př.č.2'!$M$29+'soust.uk.JMK př.č.2'!$N$29</f>
        <v>33608</v>
      </c>
      <c r="D286" s="210">
        <f>'soust.uk.JMK př.č.2'!$L$29</f>
        <v>1005</v>
      </c>
      <c r="E286" s="210">
        <f t="shared" si="10"/>
        <v>29919</v>
      </c>
      <c r="F286" s="210">
        <f t="shared" si="11"/>
        <v>21260</v>
      </c>
      <c r="G286" s="212"/>
      <c r="H286" s="256"/>
      <c r="I286" s="257"/>
      <c r="J286" s="257"/>
      <c r="L286" s="248"/>
      <c r="O286" s="210">
        <f t="shared" si="9"/>
        <v>7654</v>
      </c>
      <c r="P286" s="214"/>
      <c r="Q286" s="214"/>
    </row>
    <row r="287" spans="1:17" x14ac:dyDescent="0.2">
      <c r="A287" s="216">
        <v>287</v>
      </c>
      <c r="B287" s="255">
        <v>18.97</v>
      </c>
      <c r="C287" s="210">
        <f>'soust.uk.JMK př.č.2'!$M$29+'soust.uk.JMK př.č.2'!$N$29</f>
        <v>33608</v>
      </c>
      <c r="D287" s="210">
        <f>'soust.uk.JMK př.č.2'!$L$29</f>
        <v>1005</v>
      </c>
      <c r="E287" s="210">
        <f t="shared" si="10"/>
        <v>29919</v>
      </c>
      <c r="F287" s="210">
        <f t="shared" si="11"/>
        <v>21260</v>
      </c>
      <c r="G287" s="212"/>
      <c r="H287" s="256"/>
      <c r="I287" s="257"/>
      <c r="J287" s="257"/>
      <c r="L287" s="220"/>
      <c r="O287" s="210">
        <f t="shared" si="9"/>
        <v>7654</v>
      </c>
      <c r="P287" s="214"/>
      <c r="Q287" s="214"/>
    </row>
    <row r="288" spans="1:17" x14ac:dyDescent="0.2">
      <c r="A288" s="216">
        <v>288</v>
      </c>
      <c r="B288" s="255">
        <v>18.98</v>
      </c>
      <c r="C288" s="210">
        <f>'soust.uk.JMK př.č.2'!$M$29+'soust.uk.JMK př.č.2'!$N$29</f>
        <v>33608</v>
      </c>
      <c r="D288" s="210">
        <f>'soust.uk.JMK př.č.2'!$L$29</f>
        <v>1005</v>
      </c>
      <c r="E288" s="210">
        <f t="shared" si="10"/>
        <v>29902</v>
      </c>
      <c r="F288" s="210">
        <f t="shared" si="11"/>
        <v>21248</v>
      </c>
      <c r="G288" s="212"/>
      <c r="H288" s="256"/>
      <c r="I288" s="257"/>
      <c r="J288" s="257"/>
      <c r="L288" s="248"/>
      <c r="O288" s="210">
        <f t="shared" si="9"/>
        <v>7649</v>
      </c>
      <c r="P288" s="214"/>
      <c r="Q288" s="214"/>
    </row>
    <row r="289" spans="1:17" x14ac:dyDescent="0.2">
      <c r="A289" s="216">
        <v>289</v>
      </c>
      <c r="B289" s="255">
        <v>18.98</v>
      </c>
      <c r="C289" s="210">
        <f>'soust.uk.JMK př.č.2'!$M$29+'soust.uk.JMK př.č.2'!$N$29</f>
        <v>33608</v>
      </c>
      <c r="D289" s="210">
        <f>'soust.uk.JMK př.č.2'!$L$29</f>
        <v>1005</v>
      </c>
      <c r="E289" s="210">
        <f t="shared" si="10"/>
        <v>29902</v>
      </c>
      <c r="F289" s="210">
        <f t="shared" si="11"/>
        <v>21248</v>
      </c>
      <c r="G289" s="212"/>
      <c r="H289" s="256"/>
      <c r="I289" s="257"/>
      <c r="J289" s="257"/>
      <c r="L289" s="220"/>
      <c r="O289" s="210">
        <f t="shared" si="9"/>
        <v>7649</v>
      </c>
      <c r="P289" s="214"/>
      <c r="Q289" s="214"/>
    </row>
    <row r="290" spans="1:17" x14ac:dyDescent="0.2">
      <c r="A290" s="216">
        <v>290</v>
      </c>
      <c r="B290" s="255">
        <v>18.989999999999998</v>
      </c>
      <c r="C290" s="210">
        <f>'soust.uk.JMK př.č.2'!$M$29+'soust.uk.JMK př.č.2'!$N$29</f>
        <v>33608</v>
      </c>
      <c r="D290" s="210">
        <f>'soust.uk.JMK př.č.2'!$L$29</f>
        <v>1005</v>
      </c>
      <c r="E290" s="210">
        <f t="shared" si="10"/>
        <v>29887</v>
      </c>
      <c r="F290" s="210">
        <f t="shared" si="11"/>
        <v>21237</v>
      </c>
      <c r="G290" s="212"/>
      <c r="H290" s="256"/>
      <c r="I290" s="257"/>
      <c r="J290" s="257"/>
      <c r="L290" s="248"/>
      <c r="O290" s="210">
        <f t="shared" si="9"/>
        <v>7645</v>
      </c>
      <c r="P290" s="214"/>
      <c r="Q290" s="214"/>
    </row>
    <row r="291" spans="1:17" x14ac:dyDescent="0.2">
      <c r="A291" s="216">
        <v>291</v>
      </c>
      <c r="B291" s="255">
        <v>18.989999999999998</v>
      </c>
      <c r="C291" s="210">
        <f>'soust.uk.JMK př.č.2'!$M$29+'soust.uk.JMK př.č.2'!$N$29</f>
        <v>33608</v>
      </c>
      <c r="D291" s="210">
        <f>'soust.uk.JMK př.č.2'!$L$29</f>
        <v>1005</v>
      </c>
      <c r="E291" s="210">
        <f t="shared" si="10"/>
        <v>29887</v>
      </c>
      <c r="F291" s="210">
        <f t="shared" si="11"/>
        <v>21237</v>
      </c>
      <c r="G291" s="212"/>
      <c r="H291" s="256"/>
      <c r="I291" s="257"/>
      <c r="J291" s="257"/>
      <c r="L291" s="220"/>
      <c r="O291" s="210">
        <f t="shared" si="9"/>
        <v>7645</v>
      </c>
      <c r="P291" s="214"/>
      <c r="Q291" s="214"/>
    </row>
    <row r="292" spans="1:17" x14ac:dyDescent="0.2">
      <c r="A292" s="216">
        <v>292</v>
      </c>
      <c r="B292" s="255">
        <v>19</v>
      </c>
      <c r="C292" s="210">
        <f>'soust.uk.JMK př.č.2'!$M$29+'soust.uk.JMK př.č.2'!$N$29</f>
        <v>33608</v>
      </c>
      <c r="D292" s="210">
        <f>'soust.uk.JMK př.č.2'!$L$29</f>
        <v>1005</v>
      </c>
      <c r="E292" s="210">
        <f t="shared" si="10"/>
        <v>29872</v>
      </c>
      <c r="F292" s="210">
        <f t="shared" si="11"/>
        <v>21226</v>
      </c>
      <c r="G292" s="212"/>
      <c r="H292" s="256"/>
      <c r="I292" s="257"/>
      <c r="J292" s="257"/>
      <c r="L292" s="248"/>
      <c r="O292" s="210">
        <f t="shared" si="9"/>
        <v>7641</v>
      </c>
      <c r="P292" s="214"/>
      <c r="Q292" s="214"/>
    </row>
    <row r="293" spans="1:17" x14ac:dyDescent="0.2">
      <c r="A293" s="216">
        <v>293</v>
      </c>
      <c r="B293" s="255">
        <v>19</v>
      </c>
      <c r="C293" s="210">
        <f>'soust.uk.JMK př.č.2'!$M$29+'soust.uk.JMK př.č.2'!$N$29</f>
        <v>33608</v>
      </c>
      <c r="D293" s="210">
        <f>'soust.uk.JMK př.č.2'!$L$29</f>
        <v>1005</v>
      </c>
      <c r="E293" s="210">
        <f t="shared" si="10"/>
        <v>29872</v>
      </c>
      <c r="F293" s="210">
        <f t="shared" si="11"/>
        <v>21226</v>
      </c>
      <c r="G293" s="212"/>
      <c r="H293" s="256"/>
      <c r="I293" s="257"/>
      <c r="J293" s="257"/>
      <c r="L293" s="220"/>
      <c r="O293" s="210">
        <f t="shared" si="9"/>
        <v>7641</v>
      </c>
      <c r="P293" s="214"/>
      <c r="Q293" s="214"/>
    </row>
    <row r="294" spans="1:17" x14ac:dyDescent="0.2">
      <c r="A294" s="216">
        <v>294</v>
      </c>
      <c r="B294" s="255">
        <v>19</v>
      </c>
      <c r="C294" s="210">
        <f>'soust.uk.JMK př.č.2'!$M$29+'soust.uk.JMK př.č.2'!$N$29</f>
        <v>33608</v>
      </c>
      <c r="D294" s="210">
        <f>'soust.uk.JMK př.č.2'!$L$29</f>
        <v>1005</v>
      </c>
      <c r="E294" s="210">
        <f t="shared" si="10"/>
        <v>29872</v>
      </c>
      <c r="F294" s="210">
        <f t="shared" si="11"/>
        <v>21226</v>
      </c>
      <c r="G294" s="212"/>
      <c r="H294" s="256"/>
      <c r="I294" s="257"/>
      <c r="J294" s="257"/>
      <c r="L294" s="248"/>
      <c r="O294" s="210">
        <f t="shared" si="9"/>
        <v>7641</v>
      </c>
      <c r="P294" s="214"/>
      <c r="Q294" s="214"/>
    </row>
    <row r="295" spans="1:17" x14ac:dyDescent="0.2">
      <c r="A295" s="216" t="s">
        <v>693</v>
      </c>
      <c r="B295" s="255">
        <v>19.010000000000002</v>
      </c>
      <c r="C295" s="210">
        <f>'soust.uk.JMK př.č.2'!$M$29+'soust.uk.JMK př.č.2'!$N$29</f>
        <v>33608</v>
      </c>
      <c r="D295" s="210">
        <f>'soust.uk.JMK př.č.2'!$L$29</f>
        <v>1005</v>
      </c>
      <c r="E295" s="210">
        <f t="shared" si="10"/>
        <v>29857</v>
      </c>
      <c r="F295" s="210">
        <f t="shared" si="11"/>
        <v>21215</v>
      </c>
      <c r="G295" s="215"/>
      <c r="H295" s="256"/>
      <c r="I295" s="257"/>
      <c r="J295" s="257"/>
      <c r="L295" s="220"/>
      <c r="O295" s="210">
        <f t="shared" si="9"/>
        <v>7637</v>
      </c>
      <c r="P295" s="214"/>
      <c r="Q295" s="214"/>
    </row>
    <row r="296" spans="1:17" x14ac:dyDescent="0.2">
      <c r="A296" s="238"/>
      <c r="B296" s="215"/>
      <c r="C296" s="248"/>
      <c r="D296" s="238"/>
      <c r="E296" s="215"/>
      <c r="F296" s="248"/>
      <c r="G296" s="238"/>
      <c r="H296" s="215"/>
      <c r="I296" s="248"/>
      <c r="J296" s="238"/>
      <c r="K296" s="215"/>
      <c r="L296" s="220"/>
      <c r="M296" s="238"/>
      <c r="N296" s="215"/>
    </row>
    <row r="297" spans="1:17" x14ac:dyDescent="0.2">
      <c r="A297" s="238"/>
      <c r="B297" s="215"/>
      <c r="C297" s="248"/>
      <c r="D297" s="238"/>
      <c r="E297" s="215"/>
      <c r="F297" s="248"/>
      <c r="G297" s="238"/>
      <c r="H297" s="215"/>
      <c r="I297" s="248"/>
      <c r="J297" s="238"/>
      <c r="K297" s="215"/>
      <c r="L297" s="220"/>
      <c r="M297" s="238"/>
      <c r="N297" s="215"/>
    </row>
    <row r="298" spans="1:17" ht="13.5" thickBot="1" x14ac:dyDescent="0.25">
      <c r="A298" s="253" t="s">
        <v>662</v>
      </c>
      <c r="K298" s="238"/>
      <c r="L298" s="195"/>
    </row>
    <row r="299" spans="1:17" ht="13.5" thickBot="1" x14ac:dyDescent="0.25">
      <c r="A299" s="232" t="s">
        <v>686</v>
      </c>
      <c r="B299" s="631" t="s">
        <v>673</v>
      </c>
      <c r="C299" s="631"/>
      <c r="D299" s="625" t="s">
        <v>674</v>
      </c>
      <c r="E299" s="625"/>
      <c r="F299" s="631" t="s">
        <v>675</v>
      </c>
      <c r="G299" s="564"/>
      <c r="H299" s="553" t="s">
        <v>676</v>
      </c>
      <c r="I299" s="564"/>
      <c r="J299" s="553" t="s">
        <v>677</v>
      </c>
      <c r="K299" s="631"/>
      <c r="L299" s="625" t="s">
        <v>678</v>
      </c>
      <c r="M299" s="626"/>
    </row>
    <row r="300" spans="1:17" x14ac:dyDescent="0.2">
      <c r="A300" s="258" t="s">
        <v>692</v>
      </c>
      <c r="B300" s="627">
        <v>15.17</v>
      </c>
      <c r="C300" s="627"/>
      <c r="D300" s="628"/>
      <c r="E300" s="628"/>
      <c r="F300" s="629"/>
      <c r="G300" s="629"/>
      <c r="H300" s="629"/>
      <c r="I300" s="629"/>
      <c r="J300" s="629"/>
      <c r="K300" s="629"/>
      <c r="L300" s="629"/>
      <c r="M300" s="630"/>
    </row>
    <row r="301" spans="1:17" ht="12.75" customHeight="1" x14ac:dyDescent="0.2">
      <c r="A301" s="259" t="s">
        <v>694</v>
      </c>
      <c r="B301" s="634">
        <v>-45.277738800000002</v>
      </c>
      <c r="C301" s="599"/>
      <c r="D301" s="635">
        <v>5.1681958000000003</v>
      </c>
      <c r="E301" s="597"/>
      <c r="F301" s="598">
        <v>-0.17729883599999999</v>
      </c>
      <c r="G301" s="599"/>
      <c r="H301" s="598">
        <v>3.0275544100000001E-3</v>
      </c>
      <c r="I301" s="599"/>
      <c r="J301" s="598">
        <v>-2.5575703299999999E-5</v>
      </c>
      <c r="K301" s="599"/>
      <c r="L301" s="632">
        <v>8.5483540099999994E-8</v>
      </c>
      <c r="M301" s="633"/>
    </row>
    <row r="302" spans="1:17" ht="12.75" customHeight="1" x14ac:dyDescent="0.2">
      <c r="A302" s="260" t="s">
        <v>695</v>
      </c>
      <c r="B302" s="634">
        <v>15.7628153</v>
      </c>
      <c r="C302" s="599"/>
      <c r="D302" s="635">
        <v>-4.4069170099999999E-2</v>
      </c>
      <c r="E302" s="597"/>
      <c r="F302" s="598">
        <v>1.06305517E-3</v>
      </c>
      <c r="G302" s="599"/>
      <c r="H302" s="598">
        <v>-7.6314669600000001E-6</v>
      </c>
      <c r="I302" s="599"/>
      <c r="J302" s="598">
        <v>2.40203171E-8</v>
      </c>
      <c r="K302" s="599"/>
      <c r="L302" s="580">
        <v>-2.7869288499999999E-11</v>
      </c>
      <c r="M302" s="607"/>
    </row>
    <row r="303" spans="1:17" ht="13.5" thickBot="1" x14ac:dyDescent="0.25">
      <c r="A303" s="261" t="s">
        <v>693</v>
      </c>
      <c r="B303" s="638">
        <v>19.010000000000002</v>
      </c>
      <c r="C303" s="638"/>
      <c r="D303" s="636"/>
      <c r="E303" s="636"/>
      <c r="F303" s="636"/>
      <c r="G303" s="636"/>
      <c r="H303" s="636"/>
      <c r="I303" s="636"/>
      <c r="J303" s="636"/>
      <c r="K303" s="636"/>
      <c r="L303" s="636"/>
      <c r="M303" s="637"/>
    </row>
    <row r="304" spans="1:17" x14ac:dyDescent="0.2">
      <c r="A304" s="220"/>
      <c r="B304" s="217"/>
      <c r="C304" s="220"/>
      <c r="K304" s="238"/>
      <c r="L304" s="195"/>
    </row>
    <row r="305" spans="1:3" s="194" customFormat="1" x14ac:dyDescent="0.2">
      <c r="A305" s="220"/>
      <c r="B305" s="217"/>
      <c r="C305" s="220"/>
    </row>
  </sheetData>
  <mergeCells count="32">
    <mergeCell ref="L303:M303"/>
    <mergeCell ref="B303:C303"/>
    <mergeCell ref="D303:E303"/>
    <mergeCell ref="F303:G303"/>
    <mergeCell ref="H303:I303"/>
    <mergeCell ref="J303:K303"/>
    <mergeCell ref="L301:M301"/>
    <mergeCell ref="B302:C302"/>
    <mergeCell ref="D302:E302"/>
    <mergeCell ref="F302:G302"/>
    <mergeCell ref="H302:I302"/>
    <mergeCell ref="J302:K302"/>
    <mergeCell ref="L302:M302"/>
    <mergeCell ref="B301:C301"/>
    <mergeCell ref="D301:E301"/>
    <mergeCell ref="F301:G301"/>
    <mergeCell ref="H301:I301"/>
    <mergeCell ref="J301:K301"/>
    <mergeCell ref="B3:D3"/>
    <mergeCell ref="E3:F3"/>
    <mergeCell ref="L299:M299"/>
    <mergeCell ref="B300:C300"/>
    <mergeCell ref="D300:E300"/>
    <mergeCell ref="F300:G300"/>
    <mergeCell ref="H300:I300"/>
    <mergeCell ref="J300:K300"/>
    <mergeCell ref="L300:M300"/>
    <mergeCell ref="B299:C299"/>
    <mergeCell ref="D299:E299"/>
    <mergeCell ref="F299:G299"/>
    <mergeCell ref="H299:I299"/>
    <mergeCell ref="J299:K299"/>
  </mergeCells>
  <conditionalFormatting sqref="G49:G301">
    <cfRule type="cellIs" dxfId="47" priority="3" stopIfTrue="1" operator="greaterThan">
      <formula>0</formula>
    </cfRule>
  </conditionalFormatting>
  <conditionalFormatting sqref="G300">
    <cfRule type="cellIs" dxfId="46" priority="2" stopIfTrue="1" operator="greaterThan">
      <formula>0</formula>
    </cfRule>
  </conditionalFormatting>
  <conditionalFormatting sqref="G300">
    <cfRule type="cellIs" dxfId="45" priority="1" stopIfTrue="1" operator="greaterThan">
      <formula>0</formula>
    </cfRule>
  </conditionalFormatting>
  <conditionalFormatting sqref="G49:G301">
    <cfRule type="cellIs" dxfId="44" priority="11" stopIfTrue="1" operator="greaterThan">
      <formula>0</formula>
    </cfRule>
  </conditionalFormatting>
  <conditionalFormatting sqref="G298:G301">
    <cfRule type="cellIs" dxfId="43" priority="10" stopIfTrue="1" operator="greaterThan">
      <formula>0</formula>
    </cfRule>
  </conditionalFormatting>
  <conditionalFormatting sqref="G298:G301">
    <cfRule type="cellIs" dxfId="42" priority="9" stopIfTrue="1" operator="greaterThan">
      <formula>0</formula>
    </cfRule>
  </conditionalFormatting>
  <conditionalFormatting sqref="G300">
    <cfRule type="cellIs" dxfId="41" priority="8" stopIfTrue="1" operator="greaterThan">
      <formula>0</formula>
    </cfRule>
  </conditionalFormatting>
  <conditionalFormatting sqref="G300">
    <cfRule type="cellIs" dxfId="40" priority="7" stopIfTrue="1" operator="greaterThan">
      <formula>0</formula>
    </cfRule>
  </conditionalFormatting>
  <conditionalFormatting sqref="G49:G301">
    <cfRule type="cellIs" dxfId="39" priority="6" stopIfTrue="1" operator="greaterThan">
      <formula>0</formula>
    </cfRule>
  </conditionalFormatting>
  <conditionalFormatting sqref="G300">
    <cfRule type="cellIs" dxfId="38" priority="5" stopIfTrue="1" operator="greaterThan">
      <formula>0</formula>
    </cfRule>
  </conditionalFormatting>
  <conditionalFormatting sqref="G300">
    <cfRule type="cellIs" dxfId="37" priority="4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&amp;R&amp;"Times New Roman,Kurzíva"&amp;12&amp;UPříloha č. 2e 
pracovního postupu  Rozpis rozpočtu přímých výdajů na vzdělávání</oddHeader>
    <oddFooter>&amp;C&amp;P / &amp;N</oddFooter>
  </headerFooter>
  <rowBreaks count="1" manualBreakCount="1">
    <brk id="76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O317"/>
  <sheetViews>
    <sheetView zoomScaleNormal="100" zoomScaleSheetLayoutView="100" workbookViewId="0">
      <pane xSplit="1" ySplit="4" topLeftCell="B5" activePane="bottomRight" state="frozen"/>
      <selection activeCell="F269" sqref="F269"/>
      <selection pane="topRight" activeCell="F269" sqref="F269"/>
      <selection pane="bottomLeft" activeCell="F269" sqref="F269"/>
      <selection pane="bottomRight" activeCell="B55" sqref="B55"/>
    </sheetView>
  </sheetViews>
  <sheetFormatPr defaultColWidth="9.140625" defaultRowHeight="12.75" x14ac:dyDescent="0.2"/>
  <cols>
    <col min="1" max="1" width="7.7109375" style="193" customWidth="1"/>
    <col min="2" max="2" width="9.28515625" style="193" customWidth="1"/>
    <col min="3" max="3" width="8.42578125" style="194" customWidth="1"/>
    <col min="4" max="4" width="8" style="194" customWidth="1"/>
    <col min="5" max="5" width="10.140625" style="193" customWidth="1"/>
    <col min="6" max="6" width="9.85546875" style="194" customWidth="1"/>
    <col min="7" max="7" width="5.7109375" style="194" customWidth="1"/>
    <col min="8" max="8" width="7.7109375" style="193" customWidth="1"/>
    <col min="9" max="10" width="7.7109375" style="194" customWidth="1"/>
    <col min="11" max="11" width="9.140625" style="194"/>
    <col min="12" max="12" width="5.42578125" style="194" customWidth="1"/>
    <col min="13" max="13" width="11.42578125" style="194" customWidth="1"/>
    <col min="14" max="14" width="7.7109375" style="194" customWidth="1"/>
    <col min="15" max="15" width="7.7109375" style="198" customWidth="1"/>
    <col min="16" max="16" width="9.28515625" style="198" bestFit="1" customWidth="1"/>
    <col min="17" max="17" width="10" style="198" customWidth="1"/>
    <col min="18" max="18" width="10.28515625" style="198" customWidth="1"/>
    <col min="19" max="19" width="9.85546875" style="198" customWidth="1"/>
    <col min="20" max="20" width="10.5703125" style="198" customWidth="1"/>
    <col min="21" max="21" width="10.7109375" style="198" customWidth="1"/>
    <col min="22" max="16384" width="9.140625" style="198"/>
  </cols>
  <sheetData>
    <row r="1" spans="1:15" x14ac:dyDescent="0.2">
      <c r="A1" s="246" t="s">
        <v>696</v>
      </c>
    </row>
    <row r="3" spans="1:15" ht="30" customHeight="1" x14ac:dyDescent="0.2">
      <c r="A3" s="483"/>
      <c r="B3" s="624" t="s">
        <v>659</v>
      </c>
      <c r="C3" s="624"/>
      <c r="D3" s="624"/>
      <c r="E3" s="552" t="s">
        <v>660</v>
      </c>
      <c r="F3" s="552"/>
      <c r="G3" s="200"/>
    </row>
    <row r="4" spans="1:15" x14ac:dyDescent="0.2">
      <c r="A4" s="481" t="s">
        <v>686</v>
      </c>
      <c r="B4" s="481" t="s">
        <v>662</v>
      </c>
      <c r="C4" s="482" t="s">
        <v>664</v>
      </c>
      <c r="D4" s="482" t="s">
        <v>9</v>
      </c>
      <c r="E4" s="482" t="s">
        <v>666</v>
      </c>
      <c r="F4" s="482" t="s">
        <v>667</v>
      </c>
      <c r="G4" s="201"/>
      <c r="H4" s="240"/>
      <c r="I4" s="201"/>
      <c r="J4" s="240"/>
      <c r="K4" s="240"/>
      <c r="L4" s="195"/>
      <c r="M4" s="240"/>
      <c r="N4" s="240"/>
      <c r="O4" s="247" t="s">
        <v>668</v>
      </c>
    </row>
    <row r="5" spans="1:15" s="194" customFormat="1" hidden="1" x14ac:dyDescent="0.2">
      <c r="A5" s="205"/>
      <c r="B5" s="205"/>
      <c r="C5" s="206"/>
      <c r="D5" s="206"/>
      <c r="E5" s="206"/>
      <c r="F5" s="206"/>
      <c r="G5" s="201"/>
      <c r="H5" s="240"/>
      <c r="I5" s="201"/>
      <c r="J5" s="240"/>
      <c r="K5" s="240"/>
      <c r="L5" s="195"/>
      <c r="M5" s="240"/>
      <c r="N5" s="240"/>
      <c r="O5" s="205"/>
    </row>
    <row r="6" spans="1:15" s="194" customFormat="1" hidden="1" x14ac:dyDescent="0.2">
      <c r="A6" s="205"/>
      <c r="B6" s="205"/>
      <c r="C6" s="206"/>
      <c r="D6" s="206"/>
      <c r="E6" s="206"/>
      <c r="F6" s="206"/>
      <c r="G6" s="201"/>
      <c r="H6" s="240"/>
      <c r="I6" s="201"/>
      <c r="J6" s="240"/>
      <c r="K6" s="240"/>
      <c r="L6" s="195"/>
      <c r="M6" s="240"/>
      <c r="N6" s="240"/>
      <c r="O6" s="205"/>
    </row>
    <row r="7" spans="1:15" s="194" customFormat="1" hidden="1" x14ac:dyDescent="0.2">
      <c r="A7" s="205"/>
      <c r="B7" s="205"/>
      <c r="C7" s="206"/>
      <c r="D7" s="206"/>
      <c r="E7" s="206"/>
      <c r="F7" s="206"/>
      <c r="G7" s="201"/>
      <c r="H7" s="240"/>
      <c r="I7" s="201"/>
      <c r="J7" s="240"/>
      <c r="K7" s="240"/>
      <c r="L7" s="195"/>
      <c r="M7" s="240"/>
      <c r="N7" s="240"/>
      <c r="O7" s="205"/>
    </row>
    <row r="8" spans="1:15" s="194" customFormat="1" hidden="1" x14ac:dyDescent="0.2">
      <c r="A8" s="205"/>
      <c r="B8" s="205"/>
      <c r="C8" s="206"/>
      <c r="D8" s="206"/>
      <c r="E8" s="206"/>
      <c r="F8" s="206"/>
      <c r="G8" s="201"/>
      <c r="H8" s="240"/>
      <c r="I8" s="201"/>
      <c r="J8" s="240"/>
      <c r="K8" s="240"/>
      <c r="L8" s="195"/>
      <c r="M8" s="240"/>
      <c r="N8" s="240"/>
      <c r="O8" s="205"/>
    </row>
    <row r="9" spans="1:15" s="194" customFormat="1" hidden="1" x14ac:dyDescent="0.2">
      <c r="A9" s="205"/>
      <c r="B9" s="205"/>
      <c r="C9" s="206"/>
      <c r="D9" s="206"/>
      <c r="E9" s="206"/>
      <c r="F9" s="206"/>
      <c r="G9" s="201"/>
      <c r="H9" s="240"/>
      <c r="I9" s="201"/>
      <c r="J9" s="240"/>
      <c r="K9" s="240"/>
      <c r="L9" s="195"/>
      <c r="M9" s="240"/>
      <c r="N9" s="240"/>
      <c r="O9" s="205"/>
    </row>
    <row r="10" spans="1:15" s="194" customFormat="1" hidden="1" x14ac:dyDescent="0.2">
      <c r="A10" s="205"/>
      <c r="B10" s="205"/>
      <c r="C10" s="206"/>
      <c r="D10" s="206"/>
      <c r="E10" s="206"/>
      <c r="F10" s="206"/>
      <c r="G10" s="201"/>
      <c r="H10" s="240"/>
      <c r="I10" s="201"/>
      <c r="J10" s="240"/>
      <c r="K10" s="240"/>
      <c r="L10" s="195"/>
      <c r="M10" s="240"/>
      <c r="N10" s="240"/>
      <c r="O10" s="205"/>
    </row>
    <row r="11" spans="1:15" s="194" customFormat="1" hidden="1" x14ac:dyDescent="0.2">
      <c r="A11" s="205"/>
      <c r="B11" s="205"/>
      <c r="C11" s="206"/>
      <c r="D11" s="206"/>
      <c r="E11" s="206"/>
      <c r="F11" s="206"/>
      <c r="G11" s="201"/>
      <c r="H11" s="240"/>
      <c r="I11" s="201"/>
      <c r="J11" s="240"/>
      <c r="K11" s="240"/>
      <c r="L11" s="195"/>
      <c r="M11" s="240"/>
      <c r="N11" s="240"/>
      <c r="O11" s="205"/>
    </row>
    <row r="12" spans="1:15" s="194" customFormat="1" hidden="1" x14ac:dyDescent="0.2">
      <c r="A12" s="205"/>
      <c r="B12" s="205"/>
      <c r="C12" s="206"/>
      <c r="D12" s="206"/>
      <c r="E12" s="206"/>
      <c r="F12" s="206"/>
      <c r="G12" s="201"/>
      <c r="H12" s="240"/>
      <c r="I12" s="201"/>
      <c r="J12" s="240"/>
      <c r="K12" s="240"/>
      <c r="L12" s="195"/>
      <c r="M12" s="240"/>
      <c r="N12" s="240"/>
      <c r="O12" s="205"/>
    </row>
    <row r="13" spans="1:15" s="194" customFormat="1" hidden="1" x14ac:dyDescent="0.2">
      <c r="A13" s="205"/>
      <c r="B13" s="205"/>
      <c r="C13" s="206"/>
      <c r="D13" s="206"/>
      <c r="E13" s="206"/>
      <c r="F13" s="206"/>
      <c r="G13" s="201"/>
      <c r="H13" s="240"/>
      <c r="I13" s="201"/>
      <c r="J13" s="240"/>
      <c r="K13" s="240"/>
      <c r="L13" s="195"/>
      <c r="M13" s="240"/>
      <c r="N13" s="240"/>
      <c r="O13" s="205"/>
    </row>
    <row r="14" spans="1:15" s="194" customFormat="1" hidden="1" x14ac:dyDescent="0.2">
      <c r="A14" s="205"/>
      <c r="B14" s="205"/>
      <c r="C14" s="206"/>
      <c r="D14" s="206"/>
      <c r="E14" s="206"/>
      <c r="F14" s="206"/>
      <c r="G14" s="201"/>
      <c r="H14" s="240"/>
      <c r="I14" s="201"/>
      <c r="J14" s="240"/>
      <c r="K14" s="240"/>
      <c r="L14" s="195"/>
      <c r="M14" s="240"/>
      <c r="N14" s="240"/>
      <c r="O14" s="205"/>
    </row>
    <row r="15" spans="1:15" s="194" customFormat="1" hidden="1" x14ac:dyDescent="0.2">
      <c r="A15" s="205"/>
      <c r="B15" s="205"/>
      <c r="C15" s="206"/>
      <c r="D15" s="206"/>
      <c r="E15" s="206"/>
      <c r="F15" s="206"/>
      <c r="G15" s="201"/>
      <c r="H15" s="240"/>
      <c r="I15" s="201"/>
      <c r="J15" s="240"/>
      <c r="K15" s="240"/>
      <c r="L15" s="195"/>
      <c r="M15" s="240"/>
      <c r="N15" s="240"/>
      <c r="O15" s="205"/>
    </row>
    <row r="16" spans="1:15" s="194" customFormat="1" hidden="1" x14ac:dyDescent="0.2">
      <c r="A16" s="205"/>
      <c r="B16" s="205"/>
      <c r="C16" s="206"/>
      <c r="D16" s="206"/>
      <c r="E16" s="206"/>
      <c r="F16" s="206"/>
      <c r="G16" s="201"/>
      <c r="H16" s="240"/>
      <c r="I16" s="201"/>
      <c r="J16" s="240"/>
      <c r="K16" s="240"/>
      <c r="L16" s="195"/>
      <c r="M16" s="240"/>
      <c r="N16" s="240"/>
      <c r="O16" s="205"/>
    </row>
    <row r="17" spans="1:15" s="194" customFormat="1" hidden="1" x14ac:dyDescent="0.2">
      <c r="A17" s="205"/>
      <c r="B17" s="205"/>
      <c r="C17" s="206"/>
      <c r="D17" s="206"/>
      <c r="E17" s="206"/>
      <c r="F17" s="206"/>
      <c r="G17" s="201"/>
      <c r="H17" s="240"/>
      <c r="I17" s="201"/>
      <c r="J17" s="240"/>
      <c r="K17" s="240"/>
      <c r="L17" s="195"/>
      <c r="M17" s="240"/>
      <c r="N17" s="240"/>
      <c r="O17" s="205"/>
    </row>
    <row r="18" spans="1:15" s="194" customFormat="1" hidden="1" x14ac:dyDescent="0.2">
      <c r="A18" s="205"/>
      <c r="B18" s="205"/>
      <c r="C18" s="206"/>
      <c r="D18" s="206"/>
      <c r="E18" s="206"/>
      <c r="F18" s="206"/>
      <c r="G18" s="201"/>
      <c r="H18" s="240"/>
      <c r="I18" s="201"/>
      <c r="J18" s="240"/>
      <c r="K18" s="240"/>
      <c r="L18" s="195"/>
      <c r="M18" s="240"/>
      <c r="N18" s="240"/>
      <c r="O18" s="205"/>
    </row>
    <row r="19" spans="1:15" s="194" customFormat="1" hidden="1" x14ac:dyDescent="0.2">
      <c r="A19" s="205"/>
      <c r="B19" s="205"/>
      <c r="C19" s="206"/>
      <c r="D19" s="206"/>
      <c r="E19" s="206"/>
      <c r="F19" s="206"/>
      <c r="G19" s="201"/>
      <c r="H19" s="240"/>
      <c r="I19" s="201"/>
      <c r="J19" s="240"/>
      <c r="K19" s="240"/>
      <c r="L19" s="195"/>
      <c r="M19" s="240"/>
      <c r="N19" s="240"/>
      <c r="O19" s="205"/>
    </row>
    <row r="20" spans="1:15" s="194" customFormat="1" hidden="1" x14ac:dyDescent="0.2">
      <c r="A20" s="205"/>
      <c r="B20" s="205"/>
      <c r="C20" s="206"/>
      <c r="D20" s="206"/>
      <c r="E20" s="206"/>
      <c r="F20" s="206"/>
      <c r="G20" s="201"/>
      <c r="H20" s="240"/>
      <c r="I20" s="201"/>
      <c r="J20" s="240"/>
      <c r="K20" s="240"/>
      <c r="L20" s="195"/>
      <c r="M20" s="240"/>
      <c r="N20" s="240"/>
      <c r="O20" s="205"/>
    </row>
    <row r="21" spans="1:15" s="194" customFormat="1" hidden="1" x14ac:dyDescent="0.2">
      <c r="A21" s="205"/>
      <c r="B21" s="205"/>
      <c r="C21" s="206"/>
      <c r="D21" s="206"/>
      <c r="E21" s="206"/>
      <c r="F21" s="206"/>
      <c r="G21" s="201"/>
      <c r="H21" s="240"/>
      <c r="I21" s="201"/>
      <c r="J21" s="240"/>
      <c r="K21" s="240"/>
      <c r="L21" s="195"/>
      <c r="M21" s="240"/>
      <c r="N21" s="240"/>
      <c r="O21" s="205"/>
    </row>
    <row r="22" spans="1:15" s="194" customFormat="1" hidden="1" x14ac:dyDescent="0.2">
      <c r="A22" s="205"/>
      <c r="B22" s="205"/>
      <c r="C22" s="206"/>
      <c r="D22" s="206"/>
      <c r="E22" s="206"/>
      <c r="F22" s="206"/>
      <c r="G22" s="201"/>
      <c r="H22" s="240"/>
      <c r="I22" s="201"/>
      <c r="J22" s="240"/>
      <c r="K22" s="240"/>
      <c r="L22" s="195"/>
      <c r="M22" s="240"/>
      <c r="N22" s="240"/>
      <c r="O22" s="205"/>
    </row>
    <row r="23" spans="1:15" s="194" customFormat="1" hidden="1" x14ac:dyDescent="0.2">
      <c r="A23" s="205"/>
      <c r="B23" s="205"/>
      <c r="C23" s="206"/>
      <c r="D23" s="206"/>
      <c r="E23" s="206"/>
      <c r="F23" s="206"/>
      <c r="G23" s="201"/>
      <c r="H23" s="240"/>
      <c r="I23" s="201"/>
      <c r="J23" s="240"/>
      <c r="K23" s="240"/>
      <c r="L23" s="195"/>
      <c r="M23" s="240"/>
      <c r="N23" s="240"/>
      <c r="O23" s="205"/>
    </row>
    <row r="24" spans="1:15" s="194" customFormat="1" hidden="1" x14ac:dyDescent="0.2">
      <c r="A24" s="205"/>
      <c r="B24" s="205"/>
      <c r="C24" s="206"/>
      <c r="D24" s="206"/>
      <c r="E24" s="206"/>
      <c r="F24" s="206"/>
      <c r="G24" s="201"/>
      <c r="H24" s="240"/>
      <c r="I24" s="201"/>
      <c r="J24" s="240"/>
      <c r="K24" s="240"/>
      <c r="L24" s="195"/>
      <c r="M24" s="240"/>
      <c r="N24" s="240"/>
      <c r="O24" s="205"/>
    </row>
    <row r="25" spans="1:15" s="194" customFormat="1" hidden="1" x14ac:dyDescent="0.2">
      <c r="A25" s="205"/>
      <c r="B25" s="205"/>
      <c r="C25" s="206"/>
      <c r="D25" s="206"/>
      <c r="E25" s="206"/>
      <c r="F25" s="206"/>
      <c r="G25" s="201"/>
      <c r="H25" s="240"/>
      <c r="I25" s="201"/>
      <c r="J25" s="240"/>
      <c r="K25" s="240"/>
      <c r="L25" s="195"/>
      <c r="M25" s="240"/>
      <c r="N25" s="240"/>
      <c r="O25" s="205"/>
    </row>
    <row r="26" spans="1:15" s="194" customFormat="1" hidden="1" x14ac:dyDescent="0.2">
      <c r="A26" s="205"/>
      <c r="B26" s="205"/>
      <c r="C26" s="206"/>
      <c r="D26" s="206"/>
      <c r="E26" s="206"/>
      <c r="F26" s="206"/>
      <c r="G26" s="201"/>
      <c r="H26" s="240"/>
      <c r="I26" s="201"/>
      <c r="J26" s="240"/>
      <c r="K26" s="240"/>
      <c r="L26" s="195"/>
      <c r="M26" s="240"/>
      <c r="N26" s="240"/>
      <c r="O26" s="205"/>
    </row>
    <row r="27" spans="1:15" s="194" customFormat="1" hidden="1" x14ac:dyDescent="0.2">
      <c r="A27" s="205"/>
      <c r="B27" s="205"/>
      <c r="C27" s="206"/>
      <c r="D27" s="206"/>
      <c r="E27" s="206"/>
      <c r="F27" s="206"/>
      <c r="G27" s="201"/>
      <c r="H27" s="240"/>
      <c r="I27" s="201"/>
      <c r="J27" s="240"/>
      <c r="K27" s="240"/>
      <c r="L27" s="195"/>
      <c r="M27" s="240"/>
      <c r="N27" s="240"/>
      <c r="O27" s="205"/>
    </row>
    <row r="28" spans="1:15" s="194" customFormat="1" hidden="1" x14ac:dyDescent="0.2">
      <c r="A28" s="205"/>
      <c r="B28" s="205"/>
      <c r="C28" s="206"/>
      <c r="D28" s="206"/>
      <c r="E28" s="206"/>
      <c r="F28" s="206"/>
      <c r="G28" s="201"/>
      <c r="H28" s="240"/>
      <c r="I28" s="201"/>
      <c r="J28" s="240"/>
      <c r="K28" s="240"/>
      <c r="L28" s="195"/>
      <c r="M28" s="240"/>
      <c r="N28" s="240"/>
      <c r="O28" s="205"/>
    </row>
    <row r="29" spans="1:15" s="194" customFormat="1" hidden="1" x14ac:dyDescent="0.2">
      <c r="A29" s="205"/>
      <c r="B29" s="205"/>
      <c r="C29" s="206"/>
      <c r="D29" s="206"/>
      <c r="E29" s="206"/>
      <c r="F29" s="206"/>
      <c r="G29" s="201"/>
      <c r="H29" s="240"/>
      <c r="I29" s="201"/>
      <c r="J29" s="240"/>
      <c r="K29" s="240"/>
      <c r="L29" s="195"/>
      <c r="M29" s="240"/>
      <c r="N29" s="240"/>
      <c r="O29" s="205"/>
    </row>
    <row r="30" spans="1:15" s="194" customFormat="1" hidden="1" x14ac:dyDescent="0.2">
      <c r="A30" s="205"/>
      <c r="B30" s="205"/>
      <c r="C30" s="206"/>
      <c r="D30" s="206"/>
      <c r="E30" s="206"/>
      <c r="F30" s="206"/>
      <c r="G30" s="201"/>
      <c r="H30" s="240"/>
      <c r="I30" s="201"/>
      <c r="J30" s="240"/>
      <c r="K30" s="240"/>
      <c r="L30" s="195"/>
      <c r="M30" s="240"/>
      <c r="N30" s="240"/>
      <c r="O30" s="205"/>
    </row>
    <row r="31" spans="1:15" s="194" customFormat="1" hidden="1" x14ac:dyDescent="0.2">
      <c r="A31" s="205"/>
      <c r="B31" s="205"/>
      <c r="C31" s="206"/>
      <c r="D31" s="206"/>
      <c r="E31" s="206"/>
      <c r="F31" s="206"/>
      <c r="G31" s="201"/>
      <c r="H31" s="240"/>
      <c r="I31" s="201"/>
      <c r="J31" s="240"/>
      <c r="K31" s="240"/>
      <c r="L31" s="195"/>
      <c r="M31" s="240"/>
      <c r="N31" s="240"/>
      <c r="O31" s="205"/>
    </row>
    <row r="32" spans="1:15" s="194" customFormat="1" hidden="1" x14ac:dyDescent="0.2">
      <c r="A32" s="205"/>
      <c r="B32" s="205"/>
      <c r="C32" s="206"/>
      <c r="D32" s="206"/>
      <c r="E32" s="206"/>
      <c r="F32" s="206"/>
      <c r="G32" s="201"/>
      <c r="H32" s="240"/>
      <c r="I32" s="201"/>
      <c r="J32" s="240"/>
      <c r="K32" s="240"/>
      <c r="L32" s="195"/>
      <c r="M32" s="240"/>
      <c r="N32" s="240"/>
      <c r="O32" s="205"/>
    </row>
    <row r="33" spans="1:15" s="194" customFormat="1" hidden="1" x14ac:dyDescent="0.2">
      <c r="A33" s="205"/>
      <c r="B33" s="205"/>
      <c r="C33" s="206"/>
      <c r="D33" s="206"/>
      <c r="E33" s="206"/>
      <c r="F33" s="206"/>
      <c r="G33" s="201"/>
      <c r="H33" s="240"/>
      <c r="I33" s="201"/>
      <c r="J33" s="240"/>
      <c r="K33" s="240"/>
      <c r="L33" s="195"/>
      <c r="M33" s="240"/>
      <c r="N33" s="240"/>
      <c r="O33" s="205"/>
    </row>
    <row r="34" spans="1:15" s="194" customFormat="1" hidden="1" x14ac:dyDescent="0.2">
      <c r="A34" s="205"/>
      <c r="B34" s="205"/>
      <c r="C34" s="206"/>
      <c r="D34" s="206"/>
      <c r="E34" s="206"/>
      <c r="F34" s="206"/>
      <c r="G34" s="201"/>
      <c r="H34" s="240"/>
      <c r="I34" s="201"/>
      <c r="J34" s="240"/>
      <c r="K34" s="240"/>
      <c r="L34" s="195"/>
      <c r="M34" s="240"/>
      <c r="N34" s="240"/>
      <c r="O34" s="205"/>
    </row>
    <row r="35" spans="1:15" s="194" customFormat="1" hidden="1" x14ac:dyDescent="0.2">
      <c r="A35" s="205"/>
      <c r="B35" s="205"/>
      <c r="C35" s="206"/>
      <c r="D35" s="206"/>
      <c r="E35" s="206"/>
      <c r="F35" s="206"/>
      <c r="G35" s="201"/>
      <c r="H35" s="240"/>
      <c r="I35" s="201"/>
      <c r="J35" s="240"/>
      <c r="K35" s="240"/>
      <c r="L35" s="195"/>
      <c r="M35" s="240"/>
      <c r="N35" s="240"/>
      <c r="O35" s="205"/>
    </row>
    <row r="36" spans="1:15" s="194" customFormat="1" hidden="1" x14ac:dyDescent="0.2">
      <c r="A36" s="205"/>
      <c r="B36" s="205"/>
      <c r="C36" s="206"/>
      <c r="D36" s="206"/>
      <c r="E36" s="206"/>
      <c r="F36" s="206"/>
      <c r="G36" s="201"/>
      <c r="H36" s="240"/>
      <c r="I36" s="201"/>
      <c r="J36" s="240"/>
      <c r="K36" s="240"/>
      <c r="L36" s="195"/>
      <c r="M36" s="240"/>
      <c r="N36" s="240"/>
      <c r="O36" s="205"/>
    </row>
    <row r="37" spans="1:15" s="194" customFormat="1" hidden="1" x14ac:dyDescent="0.2">
      <c r="A37" s="205"/>
      <c r="B37" s="205"/>
      <c r="C37" s="206"/>
      <c r="D37" s="206"/>
      <c r="E37" s="206"/>
      <c r="F37" s="206"/>
      <c r="G37" s="201"/>
      <c r="H37" s="240"/>
      <c r="I37" s="201"/>
      <c r="J37" s="240"/>
      <c r="K37" s="240"/>
      <c r="L37" s="195"/>
      <c r="M37" s="240"/>
      <c r="N37" s="240"/>
      <c r="O37" s="205"/>
    </row>
    <row r="38" spans="1:15" s="194" customFormat="1" hidden="1" x14ac:dyDescent="0.2">
      <c r="A38" s="205"/>
      <c r="B38" s="205"/>
      <c r="C38" s="206"/>
      <c r="D38" s="206"/>
      <c r="E38" s="206"/>
      <c r="F38" s="206"/>
      <c r="G38" s="201"/>
      <c r="H38" s="240"/>
      <c r="I38" s="201"/>
      <c r="J38" s="240"/>
      <c r="K38" s="240"/>
      <c r="L38" s="195"/>
      <c r="M38" s="240"/>
      <c r="N38" s="240"/>
      <c r="O38" s="205"/>
    </row>
    <row r="39" spans="1:15" s="194" customFormat="1" hidden="1" x14ac:dyDescent="0.2">
      <c r="A39" s="205"/>
      <c r="B39" s="205"/>
      <c r="C39" s="206"/>
      <c r="D39" s="206"/>
      <c r="E39" s="206"/>
      <c r="F39" s="206"/>
      <c r="G39" s="201"/>
      <c r="H39" s="240"/>
      <c r="I39" s="201"/>
      <c r="J39" s="240"/>
      <c r="K39" s="240"/>
      <c r="L39" s="195"/>
      <c r="M39" s="240"/>
      <c r="N39" s="240"/>
      <c r="O39" s="205"/>
    </row>
    <row r="40" spans="1:15" s="194" customFormat="1" hidden="1" x14ac:dyDescent="0.2">
      <c r="A40" s="205"/>
      <c r="B40" s="205"/>
      <c r="C40" s="206"/>
      <c r="D40" s="206"/>
      <c r="E40" s="206"/>
      <c r="F40" s="206"/>
      <c r="G40" s="201"/>
      <c r="H40" s="240"/>
      <c r="I40" s="201"/>
      <c r="J40" s="240"/>
      <c r="K40" s="240"/>
      <c r="L40" s="195"/>
      <c r="M40" s="240"/>
      <c r="N40" s="240"/>
      <c r="O40" s="205"/>
    </row>
    <row r="41" spans="1:15" s="194" customFormat="1" hidden="1" x14ac:dyDescent="0.2">
      <c r="A41" s="205"/>
      <c r="B41" s="205"/>
      <c r="C41" s="206"/>
      <c r="D41" s="206"/>
      <c r="E41" s="206"/>
      <c r="F41" s="206"/>
      <c r="G41" s="201"/>
      <c r="H41" s="240"/>
      <c r="I41" s="201"/>
      <c r="J41" s="240"/>
      <c r="K41" s="240"/>
      <c r="L41" s="195"/>
      <c r="M41" s="240"/>
      <c r="N41" s="240"/>
      <c r="O41" s="205"/>
    </row>
    <row r="42" spans="1:15" s="194" customFormat="1" hidden="1" x14ac:dyDescent="0.2">
      <c r="A42" s="205"/>
      <c r="B42" s="205"/>
      <c r="C42" s="206"/>
      <c r="D42" s="206"/>
      <c r="E42" s="206"/>
      <c r="F42" s="206"/>
      <c r="G42" s="201"/>
      <c r="H42" s="240"/>
      <c r="I42" s="201"/>
      <c r="J42" s="240"/>
      <c r="K42" s="240"/>
      <c r="L42" s="195"/>
      <c r="M42" s="240"/>
      <c r="N42" s="240"/>
      <c r="O42" s="205"/>
    </row>
    <row r="43" spans="1:15" s="194" customFormat="1" hidden="1" x14ac:dyDescent="0.2">
      <c r="A43" s="205"/>
      <c r="B43" s="205"/>
      <c r="C43" s="206"/>
      <c r="D43" s="206"/>
      <c r="E43" s="206"/>
      <c r="F43" s="206"/>
      <c r="G43" s="201"/>
      <c r="H43" s="240"/>
      <c r="I43" s="201"/>
      <c r="J43" s="240"/>
      <c r="K43" s="240"/>
      <c r="L43" s="195"/>
      <c r="M43" s="240"/>
      <c r="N43" s="240"/>
      <c r="O43" s="205"/>
    </row>
    <row r="44" spans="1:15" s="194" customFormat="1" hidden="1" x14ac:dyDescent="0.2">
      <c r="A44" s="205"/>
      <c r="B44" s="205"/>
      <c r="C44" s="206"/>
      <c r="D44" s="206"/>
      <c r="E44" s="206"/>
      <c r="F44" s="206"/>
      <c r="G44" s="201"/>
      <c r="H44" s="240"/>
      <c r="I44" s="201"/>
      <c r="J44" s="240"/>
      <c r="K44" s="240"/>
      <c r="L44" s="195"/>
      <c r="M44" s="240"/>
      <c r="N44" s="240"/>
      <c r="O44" s="205"/>
    </row>
    <row r="45" spans="1:15" s="194" customFormat="1" hidden="1" x14ac:dyDescent="0.2">
      <c r="A45" s="205"/>
      <c r="B45" s="205"/>
      <c r="C45" s="206"/>
      <c r="D45" s="206"/>
      <c r="E45" s="206"/>
      <c r="F45" s="206"/>
      <c r="G45" s="201"/>
      <c r="H45" s="240"/>
      <c r="I45" s="201"/>
      <c r="J45" s="240"/>
      <c r="K45" s="240"/>
      <c r="L45" s="195"/>
      <c r="M45" s="240"/>
      <c r="N45" s="240"/>
      <c r="O45" s="205"/>
    </row>
    <row r="46" spans="1:15" s="194" customFormat="1" hidden="1" x14ac:dyDescent="0.2">
      <c r="A46" s="205"/>
      <c r="B46" s="205"/>
      <c r="C46" s="206"/>
      <c r="D46" s="206"/>
      <c r="E46" s="206"/>
      <c r="F46" s="206"/>
      <c r="G46" s="201"/>
      <c r="H46" s="240"/>
      <c r="I46" s="201"/>
      <c r="J46" s="240"/>
      <c r="K46" s="240"/>
      <c r="L46" s="195"/>
      <c r="M46" s="240"/>
      <c r="N46" s="240"/>
      <c r="O46" s="205"/>
    </row>
    <row r="47" spans="1:15" s="194" customFormat="1" hidden="1" x14ac:dyDescent="0.2">
      <c r="A47" s="205"/>
      <c r="B47" s="205"/>
      <c r="C47" s="206"/>
      <c r="D47" s="206"/>
      <c r="E47" s="206"/>
      <c r="F47" s="206"/>
      <c r="G47" s="201"/>
      <c r="H47" s="240"/>
      <c r="I47" s="201"/>
      <c r="J47" s="240"/>
      <c r="K47" s="240"/>
      <c r="L47" s="195"/>
      <c r="M47" s="240"/>
      <c r="N47" s="240"/>
      <c r="O47" s="205"/>
    </row>
    <row r="48" spans="1:15" s="194" customFormat="1" hidden="1" x14ac:dyDescent="0.2">
      <c r="A48" s="205"/>
      <c r="B48" s="205"/>
      <c r="C48" s="206"/>
      <c r="D48" s="206"/>
      <c r="E48" s="206"/>
      <c r="F48" s="206"/>
      <c r="G48" s="201"/>
      <c r="H48" s="240"/>
      <c r="I48" s="201"/>
      <c r="J48" s="240"/>
      <c r="K48" s="240"/>
      <c r="L48" s="195"/>
      <c r="M48" s="240"/>
      <c r="N48" s="240"/>
      <c r="O48" s="205"/>
    </row>
    <row r="49" spans="1:15" s="194" customFormat="1" hidden="1" x14ac:dyDescent="0.2">
      <c r="A49" s="205"/>
      <c r="B49" s="205"/>
      <c r="C49" s="206"/>
      <c r="D49" s="206"/>
      <c r="E49" s="206"/>
      <c r="F49" s="206"/>
      <c r="G49" s="201"/>
      <c r="H49" s="240"/>
      <c r="I49" s="201"/>
      <c r="J49" s="240"/>
      <c r="K49" s="240"/>
      <c r="L49" s="195"/>
      <c r="M49" s="240"/>
      <c r="N49" s="240"/>
      <c r="O49" s="205"/>
    </row>
    <row r="50" spans="1:15" s="194" customFormat="1" hidden="1" x14ac:dyDescent="0.2">
      <c r="A50" s="205"/>
      <c r="B50" s="205"/>
      <c r="C50" s="206"/>
      <c r="D50" s="206"/>
      <c r="E50" s="206"/>
      <c r="F50" s="206"/>
      <c r="G50" s="201"/>
      <c r="H50" s="240"/>
      <c r="I50" s="201"/>
      <c r="J50" s="240"/>
      <c r="K50" s="240"/>
      <c r="L50" s="195"/>
      <c r="M50" s="240"/>
      <c r="N50" s="240"/>
      <c r="O50" s="205"/>
    </row>
    <row r="51" spans="1:15" s="194" customFormat="1" hidden="1" x14ac:dyDescent="0.2">
      <c r="A51" s="205"/>
      <c r="B51" s="205"/>
      <c r="C51" s="206"/>
      <c r="D51" s="206"/>
      <c r="E51" s="206"/>
      <c r="F51" s="206"/>
      <c r="G51" s="201"/>
      <c r="H51" s="240"/>
      <c r="I51" s="201"/>
      <c r="J51" s="240"/>
      <c r="K51" s="240"/>
      <c r="L51" s="195"/>
      <c r="M51" s="240"/>
      <c r="N51" s="240"/>
      <c r="O51" s="205"/>
    </row>
    <row r="52" spans="1:15" s="194" customFormat="1" hidden="1" x14ac:dyDescent="0.2">
      <c r="A52" s="205"/>
      <c r="B52" s="205"/>
      <c r="C52" s="206"/>
      <c r="D52" s="206"/>
      <c r="E52" s="206"/>
      <c r="F52" s="206"/>
      <c r="G52" s="201"/>
      <c r="H52" s="240"/>
      <c r="I52" s="201"/>
      <c r="J52" s="240"/>
      <c r="K52" s="240"/>
      <c r="L52" s="195"/>
      <c r="M52" s="240"/>
      <c r="N52" s="240"/>
      <c r="O52" s="205"/>
    </row>
    <row r="53" spans="1:15" s="194" customFormat="1" hidden="1" x14ac:dyDescent="0.2">
      <c r="A53" s="205"/>
      <c r="B53" s="205"/>
      <c r="C53" s="206"/>
      <c r="D53" s="206"/>
      <c r="E53" s="206"/>
      <c r="F53" s="206"/>
      <c r="G53" s="201"/>
      <c r="H53" s="240"/>
      <c r="I53" s="201"/>
      <c r="J53" s="240"/>
      <c r="K53" s="240"/>
      <c r="L53" s="195"/>
      <c r="M53" s="240"/>
      <c r="N53" s="240"/>
      <c r="O53" s="205"/>
    </row>
    <row r="54" spans="1:15" s="194" customFormat="1" hidden="1" x14ac:dyDescent="0.2">
      <c r="A54" s="205"/>
      <c r="B54" s="205"/>
      <c r="C54" s="206"/>
      <c r="D54" s="206"/>
      <c r="E54" s="206"/>
      <c r="F54" s="206"/>
      <c r="G54" s="201"/>
      <c r="H54" s="240"/>
      <c r="I54" s="201"/>
      <c r="J54" s="240"/>
      <c r="K54" s="240"/>
      <c r="L54" s="195"/>
      <c r="M54" s="240"/>
      <c r="N54" s="240"/>
      <c r="O54" s="205"/>
    </row>
    <row r="55" spans="1:15" x14ac:dyDescent="0.2">
      <c r="A55" s="208" t="s">
        <v>697</v>
      </c>
      <c r="B55" s="255">
        <v>9.89</v>
      </c>
      <c r="C55" s="210">
        <f>'soust.uk.JMK př.č.2'!$M$36+'soust.uk.JMK př.č.2'!$N$36</f>
        <v>33608</v>
      </c>
      <c r="D55" s="210">
        <f>'soust.uk.JMK př.č.2'!$L$36</f>
        <v>1005</v>
      </c>
      <c r="E55" s="210">
        <f t="shared" ref="E55:E118" si="0">SUM(F55,O55,D55)</f>
        <v>56463</v>
      </c>
      <c r="F55" s="210">
        <f t="shared" ref="F55:F123" si="1">ROUND(1/B55*C55*12,0)</f>
        <v>40778</v>
      </c>
      <c r="G55" s="262"/>
      <c r="I55" s="262"/>
      <c r="J55" s="262"/>
      <c r="L55" s="248"/>
      <c r="O55" s="210">
        <f>ROUND((F55*36%),0)</f>
        <v>14680</v>
      </c>
    </row>
    <row r="56" spans="1:15" x14ac:dyDescent="0.2">
      <c r="A56" s="208">
        <v>56</v>
      </c>
      <c r="B56" s="255">
        <v>9.94</v>
      </c>
      <c r="C56" s="210">
        <f>'soust.uk.JMK př.č.2'!$M$36+'soust.uk.JMK př.č.2'!$N$36</f>
        <v>33608</v>
      </c>
      <c r="D56" s="210">
        <f>'soust.uk.JMK př.č.2'!$L$36</f>
        <v>1005</v>
      </c>
      <c r="E56" s="210">
        <f>SUM(F56,O56,D56)</f>
        <v>56184</v>
      </c>
      <c r="F56" s="210">
        <f>ROUND(1/B56*C56*12,0)</f>
        <v>40573</v>
      </c>
      <c r="G56" s="262"/>
      <c r="I56" s="262"/>
      <c r="J56" s="262"/>
      <c r="L56" s="248"/>
      <c r="O56" s="210">
        <f t="shared" ref="O56:O119" si="2">ROUND((F56*36%),0)</f>
        <v>14606</v>
      </c>
    </row>
    <row r="57" spans="1:15" x14ac:dyDescent="0.2">
      <c r="A57" s="208">
        <v>57</v>
      </c>
      <c r="B57" s="255">
        <v>9.99</v>
      </c>
      <c r="C57" s="210">
        <f>'soust.uk.JMK př.č.2'!$M$36+'soust.uk.JMK př.č.2'!$N$36</f>
        <v>33608</v>
      </c>
      <c r="D57" s="210">
        <f>'soust.uk.JMK př.č.2'!$L$36</f>
        <v>1005</v>
      </c>
      <c r="E57" s="210">
        <f>SUM(F57,O57,D57)</f>
        <v>55908</v>
      </c>
      <c r="F57" s="210">
        <f>ROUND(1/B57*C57*12,0)</f>
        <v>40370</v>
      </c>
      <c r="G57" s="262"/>
      <c r="I57" s="262"/>
      <c r="J57" s="262"/>
      <c r="L57" s="248"/>
      <c r="O57" s="210">
        <f t="shared" si="2"/>
        <v>14533</v>
      </c>
    </row>
    <row r="58" spans="1:15" x14ac:dyDescent="0.2">
      <c r="A58" s="208">
        <v>58</v>
      </c>
      <c r="B58" s="255">
        <v>10.039999999999999</v>
      </c>
      <c r="C58" s="210">
        <f>'soust.uk.JMK př.č.2'!$M$36+'soust.uk.JMK př.č.2'!$N$36</f>
        <v>33608</v>
      </c>
      <c r="D58" s="210">
        <f>'soust.uk.JMK př.č.2'!$L$36</f>
        <v>1005</v>
      </c>
      <c r="E58" s="210">
        <f>SUM(F58,O58,D58)</f>
        <v>55635</v>
      </c>
      <c r="F58" s="210">
        <f>ROUND(1/B58*C58*12,0)</f>
        <v>40169</v>
      </c>
      <c r="G58" s="262"/>
      <c r="I58" s="262"/>
      <c r="J58" s="262"/>
      <c r="L58" s="248"/>
      <c r="O58" s="210">
        <f t="shared" si="2"/>
        <v>14461</v>
      </c>
    </row>
    <row r="59" spans="1:15" x14ac:dyDescent="0.2">
      <c r="A59" s="208">
        <v>59</v>
      </c>
      <c r="B59" s="255">
        <v>10.09</v>
      </c>
      <c r="C59" s="210">
        <f>'soust.uk.JMK př.č.2'!$M$36+'soust.uk.JMK př.č.2'!$N$36</f>
        <v>33608</v>
      </c>
      <c r="D59" s="210">
        <f>'soust.uk.JMK př.č.2'!$L$36</f>
        <v>1005</v>
      </c>
      <c r="E59" s="210">
        <f>SUM(F59,O59,D59)</f>
        <v>55364</v>
      </c>
      <c r="F59" s="210">
        <f>ROUND(1/B59*C59*12,0)</f>
        <v>39970</v>
      </c>
      <c r="G59" s="262"/>
      <c r="I59" s="262"/>
      <c r="J59" s="262"/>
      <c r="L59" s="248"/>
      <c r="O59" s="210">
        <f t="shared" si="2"/>
        <v>14389</v>
      </c>
    </row>
    <row r="60" spans="1:15" x14ac:dyDescent="0.2">
      <c r="A60" s="208">
        <v>60</v>
      </c>
      <c r="B60" s="255">
        <v>10.14</v>
      </c>
      <c r="C60" s="210">
        <f>'soust.uk.JMK př.č.2'!$M$36+'soust.uk.JMK př.č.2'!$N$36</f>
        <v>33608</v>
      </c>
      <c r="D60" s="210">
        <f>'soust.uk.JMK př.č.2'!$L$36</f>
        <v>1005</v>
      </c>
      <c r="E60" s="210">
        <f>SUM(F60,O60,D60)</f>
        <v>55096</v>
      </c>
      <c r="F60" s="210">
        <f>ROUND(1/B60*C60*12,0)</f>
        <v>39773</v>
      </c>
      <c r="G60" s="262"/>
      <c r="I60" s="262"/>
      <c r="J60" s="262"/>
      <c r="L60" s="248"/>
      <c r="O60" s="210">
        <f t="shared" si="2"/>
        <v>14318</v>
      </c>
    </row>
    <row r="61" spans="1:15" x14ac:dyDescent="0.2">
      <c r="A61" s="216">
        <v>61</v>
      </c>
      <c r="B61" s="255">
        <v>10.19</v>
      </c>
      <c r="C61" s="210">
        <f>'soust.uk.JMK př.č.2'!$M$36+'soust.uk.JMK př.č.2'!$N$36</f>
        <v>33608</v>
      </c>
      <c r="D61" s="210">
        <f>'soust.uk.JMK př.č.2'!$L$36</f>
        <v>1005</v>
      </c>
      <c r="E61" s="210">
        <f t="shared" si="0"/>
        <v>54831</v>
      </c>
      <c r="F61" s="210">
        <f t="shared" si="1"/>
        <v>39578</v>
      </c>
      <c r="G61" s="262"/>
      <c r="I61" s="262"/>
      <c r="J61" s="262"/>
      <c r="L61" s="248"/>
      <c r="O61" s="210">
        <f t="shared" si="2"/>
        <v>14248</v>
      </c>
    </row>
    <row r="62" spans="1:15" x14ac:dyDescent="0.2">
      <c r="A62" s="216">
        <v>62</v>
      </c>
      <c r="B62" s="255">
        <v>10.24</v>
      </c>
      <c r="C62" s="210">
        <f>'soust.uk.JMK př.č.2'!$M$36+'soust.uk.JMK př.č.2'!$N$36</f>
        <v>33608</v>
      </c>
      <c r="D62" s="210">
        <f>'soust.uk.JMK př.č.2'!$L$36</f>
        <v>1005</v>
      </c>
      <c r="E62" s="210">
        <f t="shared" si="0"/>
        <v>54567</v>
      </c>
      <c r="F62" s="210">
        <f t="shared" si="1"/>
        <v>39384</v>
      </c>
      <c r="G62" s="262"/>
      <c r="I62" s="262"/>
      <c r="J62" s="262"/>
      <c r="L62" s="248"/>
      <c r="O62" s="210">
        <f t="shared" si="2"/>
        <v>14178</v>
      </c>
    </row>
    <row r="63" spans="1:15" x14ac:dyDescent="0.2">
      <c r="A63" s="216">
        <v>63</v>
      </c>
      <c r="B63" s="255">
        <v>10.29</v>
      </c>
      <c r="C63" s="210">
        <f>'soust.uk.JMK př.č.2'!$M$36+'soust.uk.JMK př.č.2'!$N$36</f>
        <v>33608</v>
      </c>
      <c r="D63" s="210">
        <f>'soust.uk.JMK př.č.2'!$L$36</f>
        <v>1005</v>
      </c>
      <c r="E63" s="210">
        <f t="shared" si="0"/>
        <v>54307</v>
      </c>
      <c r="F63" s="210">
        <f t="shared" si="1"/>
        <v>39193</v>
      </c>
      <c r="G63" s="262"/>
      <c r="I63" s="262"/>
      <c r="J63" s="262"/>
      <c r="L63" s="248"/>
      <c r="O63" s="210">
        <f t="shared" si="2"/>
        <v>14109</v>
      </c>
    </row>
    <row r="64" spans="1:15" x14ac:dyDescent="0.2">
      <c r="A64" s="216">
        <v>64</v>
      </c>
      <c r="B64" s="255">
        <v>10.34</v>
      </c>
      <c r="C64" s="210">
        <f>'soust.uk.JMK př.č.2'!$M$36+'soust.uk.JMK př.č.2'!$N$36</f>
        <v>33608</v>
      </c>
      <c r="D64" s="210">
        <f>'soust.uk.JMK př.č.2'!$L$36</f>
        <v>1005</v>
      </c>
      <c r="E64" s="210">
        <f t="shared" si="0"/>
        <v>54049</v>
      </c>
      <c r="F64" s="210">
        <f t="shared" si="1"/>
        <v>39003</v>
      </c>
      <c r="G64" s="262"/>
      <c r="I64" s="262"/>
      <c r="J64" s="262"/>
      <c r="L64" s="248"/>
      <c r="O64" s="210">
        <f t="shared" si="2"/>
        <v>14041</v>
      </c>
    </row>
    <row r="65" spans="1:15" x14ac:dyDescent="0.2">
      <c r="A65" s="216">
        <v>65</v>
      </c>
      <c r="B65" s="255">
        <v>10.39</v>
      </c>
      <c r="C65" s="210">
        <f>'soust.uk.JMK př.č.2'!$M$36+'soust.uk.JMK př.č.2'!$N$36</f>
        <v>33608</v>
      </c>
      <c r="D65" s="210">
        <f>'soust.uk.JMK př.č.2'!$L$36</f>
        <v>1005</v>
      </c>
      <c r="E65" s="210">
        <f t="shared" si="0"/>
        <v>53795</v>
      </c>
      <c r="F65" s="210">
        <f t="shared" si="1"/>
        <v>38816</v>
      </c>
      <c r="G65" s="262"/>
      <c r="I65" s="262"/>
      <c r="J65" s="262"/>
      <c r="L65" s="248"/>
      <c r="O65" s="210">
        <f t="shared" si="2"/>
        <v>13974</v>
      </c>
    </row>
    <row r="66" spans="1:15" x14ac:dyDescent="0.2">
      <c r="A66" s="216">
        <v>66</v>
      </c>
      <c r="B66" s="255">
        <v>10.44</v>
      </c>
      <c r="C66" s="210">
        <f>'soust.uk.JMK př.č.2'!$M$36+'soust.uk.JMK př.č.2'!$N$36</f>
        <v>33608</v>
      </c>
      <c r="D66" s="210">
        <f>'soust.uk.JMK př.č.2'!$L$36</f>
        <v>1005</v>
      </c>
      <c r="E66" s="210">
        <f t="shared" si="0"/>
        <v>53542</v>
      </c>
      <c r="F66" s="210">
        <f t="shared" si="1"/>
        <v>38630</v>
      </c>
      <c r="G66" s="262"/>
      <c r="I66" s="262"/>
      <c r="J66" s="262"/>
      <c r="L66" s="248"/>
      <c r="O66" s="210">
        <f t="shared" si="2"/>
        <v>13907</v>
      </c>
    </row>
    <row r="67" spans="1:15" x14ac:dyDescent="0.2">
      <c r="A67" s="216">
        <v>67</v>
      </c>
      <c r="B67" s="255">
        <v>10.48</v>
      </c>
      <c r="C67" s="210">
        <f>'soust.uk.JMK př.č.2'!$M$36+'soust.uk.JMK př.č.2'!$N$36</f>
        <v>33608</v>
      </c>
      <c r="D67" s="210">
        <f>'soust.uk.JMK př.č.2'!$L$36</f>
        <v>1005</v>
      </c>
      <c r="E67" s="210">
        <f t="shared" si="0"/>
        <v>53341</v>
      </c>
      <c r="F67" s="210">
        <f t="shared" si="1"/>
        <v>38482</v>
      </c>
      <c r="G67" s="262"/>
      <c r="I67" s="262"/>
      <c r="J67" s="262"/>
      <c r="L67" s="248"/>
      <c r="O67" s="210">
        <f t="shared" si="2"/>
        <v>13854</v>
      </c>
    </row>
    <row r="68" spans="1:15" x14ac:dyDescent="0.2">
      <c r="A68" s="216">
        <v>68</v>
      </c>
      <c r="B68" s="255">
        <v>10.53</v>
      </c>
      <c r="C68" s="210">
        <f>'soust.uk.JMK př.č.2'!$M$36+'soust.uk.JMK př.č.2'!$N$36</f>
        <v>33608</v>
      </c>
      <c r="D68" s="210">
        <f>'soust.uk.JMK př.č.2'!$L$36</f>
        <v>1005</v>
      </c>
      <c r="E68" s="210">
        <f t="shared" si="0"/>
        <v>53093</v>
      </c>
      <c r="F68" s="210">
        <f t="shared" si="1"/>
        <v>38300</v>
      </c>
      <c r="G68" s="262"/>
      <c r="I68" s="262"/>
      <c r="J68" s="262"/>
      <c r="L68" s="248"/>
      <c r="O68" s="210">
        <f t="shared" si="2"/>
        <v>13788</v>
      </c>
    </row>
    <row r="69" spans="1:15" x14ac:dyDescent="0.2">
      <c r="A69" s="216">
        <v>69</v>
      </c>
      <c r="B69" s="255">
        <v>10.57</v>
      </c>
      <c r="C69" s="210">
        <f>'soust.uk.JMK př.č.2'!$M$36+'soust.uk.JMK př.č.2'!$N$36</f>
        <v>33608</v>
      </c>
      <c r="D69" s="210">
        <f>'soust.uk.JMK př.č.2'!$L$36</f>
        <v>1005</v>
      </c>
      <c r="E69" s="210">
        <f t="shared" si="0"/>
        <v>52896</v>
      </c>
      <c r="F69" s="210">
        <f t="shared" si="1"/>
        <v>38155</v>
      </c>
      <c r="G69" s="262"/>
      <c r="I69" s="262"/>
      <c r="J69" s="262"/>
      <c r="L69" s="248"/>
      <c r="O69" s="210">
        <f t="shared" si="2"/>
        <v>13736</v>
      </c>
    </row>
    <row r="70" spans="1:15" x14ac:dyDescent="0.2">
      <c r="A70" s="216">
        <v>70</v>
      </c>
      <c r="B70" s="255">
        <v>10.62</v>
      </c>
      <c r="C70" s="210">
        <f>'soust.uk.JMK př.č.2'!$M$36+'soust.uk.JMK př.č.2'!$N$36</f>
        <v>33608</v>
      </c>
      <c r="D70" s="210">
        <f>'soust.uk.JMK př.č.2'!$L$36</f>
        <v>1005</v>
      </c>
      <c r="E70" s="210">
        <f t="shared" si="0"/>
        <v>52651</v>
      </c>
      <c r="F70" s="210">
        <f t="shared" si="1"/>
        <v>37975</v>
      </c>
      <c r="G70" s="262"/>
      <c r="I70" s="262"/>
      <c r="J70" s="262"/>
      <c r="L70" s="248"/>
      <c r="O70" s="210">
        <f t="shared" si="2"/>
        <v>13671</v>
      </c>
    </row>
    <row r="71" spans="1:15" x14ac:dyDescent="0.2">
      <c r="A71" s="216">
        <v>71</v>
      </c>
      <c r="B71" s="255">
        <v>10.66</v>
      </c>
      <c r="C71" s="210">
        <f>'soust.uk.JMK př.č.2'!$M$36+'soust.uk.JMK př.č.2'!$N$36</f>
        <v>33608</v>
      </c>
      <c r="D71" s="210">
        <f>'soust.uk.JMK př.č.2'!$L$36</f>
        <v>1005</v>
      </c>
      <c r="E71" s="210">
        <f t="shared" si="0"/>
        <v>52458</v>
      </c>
      <c r="F71" s="210">
        <f t="shared" si="1"/>
        <v>37833</v>
      </c>
      <c r="G71" s="262"/>
      <c r="I71" s="262"/>
      <c r="J71" s="262"/>
      <c r="L71" s="248"/>
      <c r="O71" s="210">
        <f t="shared" si="2"/>
        <v>13620</v>
      </c>
    </row>
    <row r="72" spans="1:15" x14ac:dyDescent="0.2">
      <c r="A72" s="216">
        <v>72</v>
      </c>
      <c r="B72" s="255">
        <v>10.7</v>
      </c>
      <c r="C72" s="210">
        <f>'soust.uk.JMK př.č.2'!$M$36+'soust.uk.JMK př.č.2'!$N$36</f>
        <v>33608</v>
      </c>
      <c r="D72" s="210">
        <f>'soust.uk.JMK př.č.2'!$L$36</f>
        <v>1005</v>
      </c>
      <c r="E72" s="210">
        <f t="shared" si="0"/>
        <v>52265</v>
      </c>
      <c r="F72" s="210">
        <f t="shared" si="1"/>
        <v>37691</v>
      </c>
      <c r="G72" s="262"/>
      <c r="I72" s="262"/>
      <c r="J72" s="262"/>
      <c r="L72" s="248"/>
      <c r="O72" s="210">
        <f t="shared" si="2"/>
        <v>13569</v>
      </c>
    </row>
    <row r="73" spans="1:15" x14ac:dyDescent="0.2">
      <c r="A73" s="216">
        <v>73</v>
      </c>
      <c r="B73" s="255">
        <v>10.75</v>
      </c>
      <c r="C73" s="210">
        <f>'soust.uk.JMK př.č.2'!$M$36+'soust.uk.JMK př.č.2'!$N$36</f>
        <v>33608</v>
      </c>
      <c r="D73" s="210">
        <f>'soust.uk.JMK př.č.2'!$L$36</f>
        <v>1005</v>
      </c>
      <c r="E73" s="210">
        <f t="shared" si="0"/>
        <v>52027</v>
      </c>
      <c r="F73" s="210">
        <f t="shared" si="1"/>
        <v>37516</v>
      </c>
      <c r="G73" s="262"/>
      <c r="I73" s="262"/>
      <c r="J73" s="262"/>
      <c r="L73" s="248"/>
      <c r="O73" s="210">
        <f t="shared" si="2"/>
        <v>13506</v>
      </c>
    </row>
    <row r="74" spans="1:15" x14ac:dyDescent="0.2">
      <c r="A74" s="216">
        <v>74</v>
      </c>
      <c r="B74" s="255">
        <v>10.79</v>
      </c>
      <c r="C74" s="210">
        <f>'soust.uk.JMK př.č.2'!$M$36+'soust.uk.JMK př.č.2'!$N$36</f>
        <v>33608</v>
      </c>
      <c r="D74" s="210">
        <f>'soust.uk.JMK př.č.2'!$L$36</f>
        <v>1005</v>
      </c>
      <c r="E74" s="210">
        <f t="shared" si="0"/>
        <v>51838</v>
      </c>
      <c r="F74" s="210">
        <f t="shared" si="1"/>
        <v>37377</v>
      </c>
      <c r="G74" s="262"/>
      <c r="I74" s="262"/>
      <c r="J74" s="262"/>
      <c r="L74" s="248"/>
      <c r="O74" s="210">
        <f t="shared" si="2"/>
        <v>13456</v>
      </c>
    </row>
    <row r="75" spans="1:15" x14ac:dyDescent="0.2">
      <c r="A75" s="216">
        <v>75</v>
      </c>
      <c r="B75" s="255">
        <v>10.83</v>
      </c>
      <c r="C75" s="210">
        <f>'soust.uk.JMK př.č.2'!$M$36+'soust.uk.JMK př.č.2'!$N$36</f>
        <v>33608</v>
      </c>
      <c r="D75" s="210">
        <f>'soust.uk.JMK př.č.2'!$L$36</f>
        <v>1005</v>
      </c>
      <c r="E75" s="210">
        <f t="shared" si="0"/>
        <v>51650</v>
      </c>
      <c r="F75" s="210">
        <f t="shared" si="1"/>
        <v>37239</v>
      </c>
      <c r="G75" s="262"/>
      <c r="I75" s="262"/>
      <c r="J75" s="262"/>
      <c r="L75" s="248"/>
      <c r="O75" s="210">
        <f t="shared" si="2"/>
        <v>13406</v>
      </c>
    </row>
    <row r="76" spans="1:15" x14ac:dyDescent="0.2">
      <c r="A76" s="216">
        <v>76</v>
      </c>
      <c r="B76" s="255">
        <v>10.87</v>
      </c>
      <c r="C76" s="210">
        <f>'soust.uk.JMK př.č.2'!$M$36+'soust.uk.JMK př.č.2'!$N$36</f>
        <v>33608</v>
      </c>
      <c r="D76" s="210">
        <f>'soust.uk.JMK př.č.2'!$L$36</f>
        <v>1005</v>
      </c>
      <c r="E76" s="210">
        <f t="shared" si="0"/>
        <v>51464</v>
      </c>
      <c r="F76" s="210">
        <f t="shared" si="1"/>
        <v>37102</v>
      </c>
      <c r="G76" s="262"/>
      <c r="I76" s="262"/>
      <c r="J76" s="262"/>
      <c r="L76" s="248"/>
      <c r="O76" s="210">
        <f t="shared" si="2"/>
        <v>13357</v>
      </c>
    </row>
    <row r="77" spans="1:15" x14ac:dyDescent="0.2">
      <c r="A77" s="216">
        <v>77</v>
      </c>
      <c r="B77" s="255">
        <v>10.91</v>
      </c>
      <c r="C77" s="210">
        <f>'soust.uk.JMK př.č.2'!$M$36+'soust.uk.JMK př.č.2'!$N$36</f>
        <v>33608</v>
      </c>
      <c r="D77" s="210">
        <f>'soust.uk.JMK př.č.2'!$L$36</f>
        <v>1005</v>
      </c>
      <c r="E77" s="210">
        <f t="shared" si="0"/>
        <v>51279</v>
      </c>
      <c r="F77" s="210">
        <f t="shared" si="1"/>
        <v>36966</v>
      </c>
      <c r="G77" s="262"/>
      <c r="I77" s="262"/>
      <c r="J77" s="262"/>
      <c r="L77" s="248"/>
      <c r="O77" s="210">
        <f t="shared" si="2"/>
        <v>13308</v>
      </c>
    </row>
    <row r="78" spans="1:15" x14ac:dyDescent="0.2">
      <c r="A78" s="216">
        <v>78</v>
      </c>
      <c r="B78" s="255">
        <v>10.95</v>
      </c>
      <c r="C78" s="210">
        <f>'soust.uk.JMK př.č.2'!$M$36+'soust.uk.JMK př.č.2'!$N$36</f>
        <v>33608</v>
      </c>
      <c r="D78" s="210">
        <f>'soust.uk.JMK př.č.2'!$L$36</f>
        <v>1005</v>
      </c>
      <c r="E78" s="210">
        <f t="shared" si="0"/>
        <v>51095</v>
      </c>
      <c r="F78" s="210">
        <f t="shared" si="1"/>
        <v>36831</v>
      </c>
      <c r="G78" s="262"/>
      <c r="I78" s="262"/>
      <c r="J78" s="262"/>
      <c r="L78" s="248"/>
      <c r="O78" s="210">
        <f t="shared" si="2"/>
        <v>13259</v>
      </c>
    </row>
    <row r="79" spans="1:15" x14ac:dyDescent="0.2">
      <c r="A79" s="216">
        <v>79</v>
      </c>
      <c r="B79" s="255">
        <v>10.99</v>
      </c>
      <c r="C79" s="210">
        <f>'soust.uk.JMK př.č.2'!$M$36+'soust.uk.JMK př.č.2'!$N$36</f>
        <v>33608</v>
      </c>
      <c r="D79" s="210">
        <f>'soust.uk.JMK př.č.2'!$L$36</f>
        <v>1005</v>
      </c>
      <c r="E79" s="210">
        <f t="shared" si="0"/>
        <v>50913</v>
      </c>
      <c r="F79" s="210">
        <f t="shared" si="1"/>
        <v>36697</v>
      </c>
      <c r="G79" s="262"/>
      <c r="I79" s="262"/>
      <c r="J79" s="262"/>
      <c r="L79" s="248"/>
      <c r="O79" s="210">
        <f t="shared" si="2"/>
        <v>13211</v>
      </c>
    </row>
    <row r="80" spans="1:15" x14ac:dyDescent="0.2">
      <c r="A80" s="216">
        <v>80</v>
      </c>
      <c r="B80" s="255">
        <v>11.03</v>
      </c>
      <c r="C80" s="210">
        <f>'soust.uk.JMK př.č.2'!$M$36+'soust.uk.JMK př.č.2'!$N$36</f>
        <v>33608</v>
      </c>
      <c r="D80" s="210">
        <f>'soust.uk.JMK př.č.2'!$L$36</f>
        <v>1005</v>
      </c>
      <c r="E80" s="210">
        <f t="shared" si="0"/>
        <v>50732</v>
      </c>
      <c r="F80" s="210">
        <f t="shared" si="1"/>
        <v>36564</v>
      </c>
      <c r="G80" s="262"/>
      <c r="I80" s="262"/>
      <c r="J80" s="262"/>
      <c r="L80" s="248"/>
      <c r="O80" s="210">
        <f t="shared" si="2"/>
        <v>13163</v>
      </c>
    </row>
    <row r="81" spans="1:15" x14ac:dyDescent="0.2">
      <c r="A81" s="216">
        <v>81</v>
      </c>
      <c r="B81" s="255">
        <v>11.07</v>
      </c>
      <c r="C81" s="210">
        <f>'soust.uk.JMK př.č.2'!$M$36+'soust.uk.JMK př.č.2'!$N$36</f>
        <v>33608</v>
      </c>
      <c r="D81" s="210">
        <f>'soust.uk.JMK př.č.2'!$L$36</f>
        <v>1005</v>
      </c>
      <c r="E81" s="210">
        <f t="shared" si="0"/>
        <v>50551</v>
      </c>
      <c r="F81" s="210">
        <f t="shared" si="1"/>
        <v>36431</v>
      </c>
      <c r="G81" s="262"/>
      <c r="I81" s="262"/>
      <c r="J81" s="262"/>
      <c r="L81" s="248"/>
      <c r="O81" s="210">
        <f t="shared" si="2"/>
        <v>13115</v>
      </c>
    </row>
    <row r="82" spans="1:15" x14ac:dyDescent="0.2">
      <c r="A82" s="216">
        <v>82</v>
      </c>
      <c r="B82" s="255">
        <v>11.11</v>
      </c>
      <c r="C82" s="210">
        <f>'soust.uk.JMK př.č.2'!$M$36+'soust.uk.JMK př.č.2'!$N$36</f>
        <v>33608</v>
      </c>
      <c r="D82" s="210">
        <f>'soust.uk.JMK př.č.2'!$L$36</f>
        <v>1005</v>
      </c>
      <c r="E82" s="210">
        <f t="shared" si="0"/>
        <v>50373</v>
      </c>
      <c r="F82" s="210">
        <f t="shared" si="1"/>
        <v>36300</v>
      </c>
      <c r="G82" s="262"/>
      <c r="I82" s="262"/>
      <c r="J82" s="262"/>
      <c r="L82" s="248"/>
      <c r="O82" s="210">
        <f t="shared" si="2"/>
        <v>13068</v>
      </c>
    </row>
    <row r="83" spans="1:15" x14ac:dyDescent="0.2">
      <c r="A83" s="216">
        <v>83</v>
      </c>
      <c r="B83" s="255">
        <v>11.15</v>
      </c>
      <c r="C83" s="210">
        <f>'soust.uk.JMK př.č.2'!$M$36+'soust.uk.JMK př.č.2'!$N$36</f>
        <v>33608</v>
      </c>
      <c r="D83" s="210">
        <f>'soust.uk.JMK př.č.2'!$L$36</f>
        <v>1005</v>
      </c>
      <c r="E83" s="210">
        <f t="shared" si="0"/>
        <v>50196</v>
      </c>
      <c r="F83" s="210">
        <f t="shared" si="1"/>
        <v>36170</v>
      </c>
      <c r="G83" s="262"/>
      <c r="I83" s="262"/>
      <c r="J83" s="262"/>
      <c r="L83" s="248"/>
      <c r="O83" s="210">
        <f t="shared" si="2"/>
        <v>13021</v>
      </c>
    </row>
    <row r="84" spans="1:15" x14ac:dyDescent="0.2">
      <c r="A84" s="216">
        <v>84</v>
      </c>
      <c r="B84" s="255">
        <v>11.18</v>
      </c>
      <c r="C84" s="210">
        <f>'soust.uk.JMK př.č.2'!$M$36+'soust.uk.JMK př.č.2'!$N$36</f>
        <v>33608</v>
      </c>
      <c r="D84" s="210">
        <f>'soust.uk.JMK př.č.2'!$L$36</f>
        <v>1005</v>
      </c>
      <c r="E84" s="210">
        <f t="shared" si="0"/>
        <v>50064</v>
      </c>
      <c r="F84" s="210">
        <f t="shared" si="1"/>
        <v>36073</v>
      </c>
      <c r="G84" s="262"/>
      <c r="I84" s="262"/>
      <c r="J84" s="262"/>
      <c r="L84" s="248"/>
      <c r="O84" s="210">
        <f t="shared" si="2"/>
        <v>12986</v>
      </c>
    </row>
    <row r="85" spans="1:15" x14ac:dyDescent="0.2">
      <c r="A85" s="216">
        <v>85</v>
      </c>
      <c r="B85" s="255">
        <v>11.22</v>
      </c>
      <c r="C85" s="210">
        <f>'soust.uk.JMK př.č.2'!$M$36+'soust.uk.JMK př.č.2'!$N$36</f>
        <v>33608</v>
      </c>
      <c r="D85" s="210">
        <f>'soust.uk.JMK př.č.2'!$L$36</f>
        <v>1005</v>
      </c>
      <c r="E85" s="210">
        <f t="shared" si="0"/>
        <v>49889</v>
      </c>
      <c r="F85" s="210">
        <f t="shared" si="1"/>
        <v>35944</v>
      </c>
      <c r="G85" s="262"/>
      <c r="I85" s="262"/>
      <c r="J85" s="262"/>
      <c r="L85" s="248"/>
      <c r="O85" s="210">
        <f t="shared" si="2"/>
        <v>12940</v>
      </c>
    </row>
    <row r="86" spans="1:15" x14ac:dyDescent="0.2">
      <c r="A86" s="216">
        <v>86</v>
      </c>
      <c r="B86" s="255">
        <v>11.26</v>
      </c>
      <c r="C86" s="210">
        <f>'soust.uk.JMK př.č.2'!$M$36+'soust.uk.JMK př.č.2'!$N$36</f>
        <v>33608</v>
      </c>
      <c r="D86" s="210">
        <f>'soust.uk.JMK př.č.2'!$L$36</f>
        <v>1005</v>
      </c>
      <c r="E86" s="210">
        <f t="shared" si="0"/>
        <v>49716</v>
      </c>
      <c r="F86" s="210">
        <f t="shared" si="1"/>
        <v>35817</v>
      </c>
      <c r="G86" s="262"/>
      <c r="I86" s="262"/>
      <c r="J86" s="262"/>
      <c r="L86" s="248"/>
      <c r="O86" s="210">
        <f t="shared" si="2"/>
        <v>12894</v>
      </c>
    </row>
    <row r="87" spans="1:15" x14ac:dyDescent="0.2">
      <c r="A87" s="216">
        <v>87</v>
      </c>
      <c r="B87" s="255">
        <v>11.29</v>
      </c>
      <c r="C87" s="210">
        <f>'soust.uk.JMK př.č.2'!$M$36+'soust.uk.JMK př.č.2'!$N$36</f>
        <v>33608</v>
      </c>
      <c r="D87" s="210">
        <f>'soust.uk.JMK př.č.2'!$L$36</f>
        <v>1005</v>
      </c>
      <c r="E87" s="210">
        <f t="shared" si="0"/>
        <v>49587</v>
      </c>
      <c r="F87" s="210">
        <f t="shared" si="1"/>
        <v>35722</v>
      </c>
      <c r="G87" s="262"/>
      <c r="I87" s="262"/>
      <c r="J87" s="262"/>
      <c r="L87" s="248"/>
      <c r="O87" s="210">
        <f t="shared" si="2"/>
        <v>12860</v>
      </c>
    </row>
    <row r="88" spans="1:15" x14ac:dyDescent="0.2">
      <c r="A88" s="216">
        <v>88</v>
      </c>
      <c r="B88" s="255">
        <v>11.33</v>
      </c>
      <c r="C88" s="210">
        <f>'soust.uk.JMK př.č.2'!$M$36+'soust.uk.JMK př.č.2'!$N$36</f>
        <v>33608</v>
      </c>
      <c r="D88" s="210">
        <f>'soust.uk.JMK př.č.2'!$L$36</f>
        <v>1005</v>
      </c>
      <c r="E88" s="210">
        <f t="shared" si="0"/>
        <v>49414</v>
      </c>
      <c r="F88" s="210">
        <f t="shared" si="1"/>
        <v>35595</v>
      </c>
      <c r="G88" s="262"/>
      <c r="I88" s="262"/>
      <c r="J88" s="262"/>
      <c r="L88" s="248"/>
      <c r="O88" s="210">
        <f t="shared" si="2"/>
        <v>12814</v>
      </c>
    </row>
    <row r="89" spans="1:15" x14ac:dyDescent="0.2">
      <c r="A89" s="216">
        <v>89</v>
      </c>
      <c r="B89" s="255">
        <v>11.36</v>
      </c>
      <c r="C89" s="210">
        <f>'soust.uk.JMK př.č.2'!$M$36+'soust.uk.JMK př.č.2'!$N$36</f>
        <v>33608</v>
      </c>
      <c r="D89" s="210">
        <f>'soust.uk.JMK př.č.2'!$L$36</f>
        <v>1005</v>
      </c>
      <c r="E89" s="210">
        <f t="shared" si="0"/>
        <v>49286</v>
      </c>
      <c r="F89" s="210">
        <f t="shared" si="1"/>
        <v>35501</v>
      </c>
      <c r="G89" s="262"/>
      <c r="I89" s="262"/>
      <c r="J89" s="262"/>
      <c r="L89" s="248"/>
      <c r="O89" s="210">
        <f t="shared" si="2"/>
        <v>12780</v>
      </c>
    </row>
    <row r="90" spans="1:15" x14ac:dyDescent="0.2">
      <c r="A90" s="216">
        <v>90</v>
      </c>
      <c r="B90" s="255">
        <v>11.4</v>
      </c>
      <c r="C90" s="210">
        <f>'soust.uk.JMK př.č.2'!$M$36+'soust.uk.JMK př.č.2'!$N$36</f>
        <v>33608</v>
      </c>
      <c r="D90" s="210">
        <f>'soust.uk.JMK př.č.2'!$L$36</f>
        <v>1005</v>
      </c>
      <c r="E90" s="210">
        <f t="shared" si="0"/>
        <v>49118</v>
      </c>
      <c r="F90" s="210">
        <f t="shared" si="1"/>
        <v>35377</v>
      </c>
      <c r="G90" s="262"/>
      <c r="I90" s="262"/>
      <c r="J90" s="262"/>
      <c r="L90" s="248"/>
      <c r="O90" s="210">
        <f t="shared" si="2"/>
        <v>12736</v>
      </c>
    </row>
    <row r="91" spans="1:15" x14ac:dyDescent="0.2">
      <c r="A91" s="216">
        <v>91</v>
      </c>
      <c r="B91" s="255">
        <v>11.43</v>
      </c>
      <c r="C91" s="210">
        <f>'soust.uk.JMK př.č.2'!$M$36+'soust.uk.JMK př.č.2'!$N$36</f>
        <v>33608</v>
      </c>
      <c r="D91" s="210">
        <f>'soust.uk.JMK př.č.2'!$L$36</f>
        <v>1005</v>
      </c>
      <c r="E91" s="210">
        <f t="shared" si="0"/>
        <v>48991</v>
      </c>
      <c r="F91" s="210">
        <f t="shared" si="1"/>
        <v>35284</v>
      </c>
      <c r="G91" s="262"/>
      <c r="I91" s="262"/>
      <c r="J91" s="262"/>
      <c r="L91" s="248"/>
      <c r="O91" s="210">
        <f t="shared" si="2"/>
        <v>12702</v>
      </c>
    </row>
    <row r="92" spans="1:15" x14ac:dyDescent="0.2">
      <c r="A92" s="216">
        <v>92</v>
      </c>
      <c r="B92" s="255">
        <v>11.46</v>
      </c>
      <c r="C92" s="210">
        <f>'soust.uk.JMK př.č.2'!$M$36+'soust.uk.JMK př.č.2'!$N$36</f>
        <v>33608</v>
      </c>
      <c r="D92" s="210">
        <f>'soust.uk.JMK př.č.2'!$L$36</f>
        <v>1005</v>
      </c>
      <c r="E92" s="210">
        <f t="shared" si="0"/>
        <v>48866</v>
      </c>
      <c r="F92" s="210">
        <f t="shared" si="1"/>
        <v>35192</v>
      </c>
      <c r="G92" s="262"/>
      <c r="I92" s="262"/>
      <c r="J92" s="262"/>
      <c r="L92" s="248"/>
      <c r="O92" s="210">
        <f t="shared" si="2"/>
        <v>12669</v>
      </c>
    </row>
    <row r="93" spans="1:15" x14ac:dyDescent="0.2">
      <c r="A93" s="216">
        <v>93</v>
      </c>
      <c r="B93" s="255">
        <v>11.5</v>
      </c>
      <c r="C93" s="210">
        <f>'soust.uk.JMK př.č.2'!$M$36+'soust.uk.JMK př.č.2'!$N$36</f>
        <v>33608</v>
      </c>
      <c r="D93" s="210">
        <f>'soust.uk.JMK př.č.2'!$L$36</f>
        <v>1005</v>
      </c>
      <c r="E93" s="210">
        <f t="shared" si="0"/>
        <v>48699</v>
      </c>
      <c r="F93" s="210">
        <f t="shared" si="1"/>
        <v>35069</v>
      </c>
      <c r="G93" s="262"/>
      <c r="I93" s="262"/>
      <c r="J93" s="262"/>
      <c r="L93" s="248"/>
      <c r="O93" s="210">
        <f t="shared" si="2"/>
        <v>12625</v>
      </c>
    </row>
    <row r="94" spans="1:15" x14ac:dyDescent="0.2">
      <c r="A94" s="216">
        <v>94</v>
      </c>
      <c r="B94" s="255">
        <v>11.53</v>
      </c>
      <c r="C94" s="210">
        <f>'soust.uk.JMK př.č.2'!$M$36+'soust.uk.JMK př.č.2'!$N$36</f>
        <v>33608</v>
      </c>
      <c r="D94" s="210">
        <f>'soust.uk.JMK př.č.2'!$L$36</f>
        <v>1005</v>
      </c>
      <c r="E94" s="210">
        <f t="shared" si="0"/>
        <v>48575</v>
      </c>
      <c r="F94" s="210">
        <f t="shared" si="1"/>
        <v>34978</v>
      </c>
      <c r="G94" s="262"/>
      <c r="I94" s="262"/>
      <c r="J94" s="262"/>
      <c r="L94" s="248"/>
      <c r="O94" s="210">
        <f t="shared" si="2"/>
        <v>12592</v>
      </c>
    </row>
    <row r="95" spans="1:15" x14ac:dyDescent="0.2">
      <c r="A95" s="216">
        <v>95</v>
      </c>
      <c r="B95" s="255">
        <v>11.56</v>
      </c>
      <c r="C95" s="210">
        <f>'soust.uk.JMK př.č.2'!$M$36+'soust.uk.JMK př.č.2'!$N$36</f>
        <v>33608</v>
      </c>
      <c r="D95" s="210">
        <f>'soust.uk.JMK př.č.2'!$L$36</f>
        <v>1005</v>
      </c>
      <c r="E95" s="210">
        <f t="shared" si="0"/>
        <v>48451</v>
      </c>
      <c r="F95" s="210">
        <f t="shared" si="1"/>
        <v>34887</v>
      </c>
      <c r="G95" s="262"/>
      <c r="I95" s="262"/>
      <c r="J95" s="262"/>
      <c r="L95" s="248"/>
      <c r="O95" s="210">
        <f t="shared" si="2"/>
        <v>12559</v>
      </c>
    </row>
    <row r="96" spans="1:15" x14ac:dyDescent="0.2">
      <c r="A96" s="216">
        <v>96</v>
      </c>
      <c r="B96" s="255">
        <v>11.59</v>
      </c>
      <c r="C96" s="210">
        <f>'soust.uk.JMK př.č.2'!$M$36+'soust.uk.JMK př.č.2'!$N$36</f>
        <v>33608</v>
      </c>
      <c r="D96" s="210">
        <f>'soust.uk.JMK př.č.2'!$L$36</f>
        <v>1005</v>
      </c>
      <c r="E96" s="210">
        <f t="shared" si="0"/>
        <v>48329</v>
      </c>
      <c r="F96" s="210">
        <f t="shared" si="1"/>
        <v>34797</v>
      </c>
      <c r="G96" s="262"/>
      <c r="I96" s="262"/>
      <c r="J96" s="262"/>
      <c r="L96" s="248"/>
      <c r="O96" s="210">
        <f t="shared" si="2"/>
        <v>12527</v>
      </c>
    </row>
    <row r="97" spans="1:15" x14ac:dyDescent="0.2">
      <c r="A97" s="216">
        <v>97</v>
      </c>
      <c r="B97" s="255">
        <v>11.62</v>
      </c>
      <c r="C97" s="210">
        <f>'soust.uk.JMK př.č.2'!$M$36+'soust.uk.JMK př.č.2'!$N$36</f>
        <v>33608</v>
      </c>
      <c r="D97" s="210">
        <f>'soust.uk.JMK př.č.2'!$L$36</f>
        <v>1005</v>
      </c>
      <c r="E97" s="210">
        <f t="shared" si="0"/>
        <v>48207</v>
      </c>
      <c r="F97" s="210">
        <f t="shared" si="1"/>
        <v>34707</v>
      </c>
      <c r="G97" s="262"/>
      <c r="I97" s="262"/>
      <c r="J97" s="262"/>
      <c r="L97" s="248"/>
      <c r="O97" s="210">
        <f t="shared" si="2"/>
        <v>12495</v>
      </c>
    </row>
    <row r="98" spans="1:15" x14ac:dyDescent="0.2">
      <c r="A98" s="216">
        <v>98</v>
      </c>
      <c r="B98" s="255">
        <v>11.66</v>
      </c>
      <c r="C98" s="210">
        <f>'soust.uk.JMK př.č.2'!$M$36+'soust.uk.JMK př.č.2'!$N$36</f>
        <v>33608</v>
      </c>
      <c r="D98" s="210">
        <f>'soust.uk.JMK př.č.2'!$L$36</f>
        <v>1005</v>
      </c>
      <c r="E98" s="210">
        <f t="shared" si="0"/>
        <v>48045</v>
      </c>
      <c r="F98" s="210">
        <f t="shared" si="1"/>
        <v>34588</v>
      </c>
      <c r="G98" s="262"/>
      <c r="I98" s="262"/>
      <c r="J98" s="262"/>
      <c r="L98" s="248"/>
      <c r="O98" s="210">
        <f t="shared" si="2"/>
        <v>12452</v>
      </c>
    </row>
    <row r="99" spans="1:15" x14ac:dyDescent="0.2">
      <c r="A99" s="216">
        <v>99</v>
      </c>
      <c r="B99" s="255">
        <v>11.69</v>
      </c>
      <c r="C99" s="210">
        <f>'soust.uk.JMK př.č.2'!$M$36+'soust.uk.JMK př.č.2'!$N$36</f>
        <v>33608</v>
      </c>
      <c r="D99" s="210">
        <f>'soust.uk.JMK př.č.2'!$L$36</f>
        <v>1005</v>
      </c>
      <c r="E99" s="210">
        <f t="shared" si="0"/>
        <v>47924</v>
      </c>
      <c r="F99" s="210">
        <f t="shared" si="1"/>
        <v>34499</v>
      </c>
      <c r="G99" s="262"/>
      <c r="I99" s="262"/>
      <c r="J99" s="262"/>
      <c r="L99" s="248"/>
      <c r="O99" s="210">
        <f t="shared" si="2"/>
        <v>12420</v>
      </c>
    </row>
    <row r="100" spans="1:15" x14ac:dyDescent="0.2">
      <c r="A100" s="216">
        <v>100</v>
      </c>
      <c r="B100" s="255">
        <v>11.72</v>
      </c>
      <c r="C100" s="210">
        <f>'soust.uk.JMK př.č.2'!$M$36+'soust.uk.JMK př.č.2'!$N$36</f>
        <v>33608</v>
      </c>
      <c r="D100" s="210">
        <f>'soust.uk.JMK př.č.2'!$L$36</f>
        <v>1005</v>
      </c>
      <c r="E100" s="210">
        <f t="shared" si="0"/>
        <v>47804</v>
      </c>
      <c r="F100" s="210">
        <f t="shared" si="1"/>
        <v>34411</v>
      </c>
      <c r="G100" s="262"/>
      <c r="I100" s="262"/>
      <c r="J100" s="262"/>
      <c r="L100" s="248"/>
      <c r="O100" s="210">
        <f t="shared" si="2"/>
        <v>12388</v>
      </c>
    </row>
    <row r="101" spans="1:15" x14ac:dyDescent="0.2">
      <c r="A101" s="216">
        <v>101</v>
      </c>
      <c r="B101" s="255">
        <v>11.75</v>
      </c>
      <c r="C101" s="210">
        <f>'soust.uk.JMK př.č.2'!$M$36+'soust.uk.JMK př.č.2'!$N$36</f>
        <v>33608</v>
      </c>
      <c r="D101" s="210">
        <f>'soust.uk.JMK př.č.2'!$L$36</f>
        <v>1005</v>
      </c>
      <c r="E101" s="210">
        <f t="shared" si="0"/>
        <v>47684</v>
      </c>
      <c r="F101" s="210">
        <f t="shared" si="1"/>
        <v>34323</v>
      </c>
      <c r="G101" s="262"/>
      <c r="I101" s="262"/>
      <c r="J101" s="262"/>
      <c r="L101" s="248"/>
      <c r="O101" s="210">
        <f t="shared" si="2"/>
        <v>12356</v>
      </c>
    </row>
    <row r="102" spans="1:15" x14ac:dyDescent="0.2">
      <c r="A102" s="216">
        <v>102</v>
      </c>
      <c r="B102" s="255">
        <v>11.77</v>
      </c>
      <c r="C102" s="210">
        <f>'soust.uk.JMK př.č.2'!$M$36+'soust.uk.JMK př.č.2'!$N$36</f>
        <v>33608</v>
      </c>
      <c r="D102" s="210">
        <f>'soust.uk.JMK př.č.2'!$L$36</f>
        <v>1005</v>
      </c>
      <c r="E102" s="210">
        <f t="shared" si="0"/>
        <v>47605</v>
      </c>
      <c r="F102" s="210">
        <f t="shared" si="1"/>
        <v>34265</v>
      </c>
      <c r="G102" s="262"/>
      <c r="I102" s="262"/>
      <c r="J102" s="262"/>
      <c r="L102" s="248"/>
      <c r="O102" s="210">
        <f t="shared" si="2"/>
        <v>12335</v>
      </c>
    </row>
    <row r="103" spans="1:15" x14ac:dyDescent="0.2">
      <c r="A103" s="216">
        <v>103</v>
      </c>
      <c r="B103" s="255">
        <v>11.8</v>
      </c>
      <c r="C103" s="210">
        <f>'soust.uk.JMK př.č.2'!$M$36+'soust.uk.JMK př.č.2'!$N$36</f>
        <v>33608</v>
      </c>
      <c r="D103" s="210">
        <f>'soust.uk.JMK př.č.2'!$L$36</f>
        <v>1005</v>
      </c>
      <c r="E103" s="210">
        <f t="shared" si="0"/>
        <v>47487</v>
      </c>
      <c r="F103" s="210">
        <f t="shared" si="1"/>
        <v>34178</v>
      </c>
      <c r="G103" s="262"/>
      <c r="I103" s="262"/>
      <c r="J103" s="262"/>
      <c r="L103" s="248"/>
      <c r="O103" s="210">
        <f t="shared" si="2"/>
        <v>12304</v>
      </c>
    </row>
    <row r="104" spans="1:15" x14ac:dyDescent="0.2">
      <c r="A104" s="216">
        <v>104</v>
      </c>
      <c r="B104" s="255">
        <v>11.83</v>
      </c>
      <c r="C104" s="210">
        <f>'soust.uk.JMK př.č.2'!$M$36+'soust.uk.JMK př.č.2'!$N$36</f>
        <v>33608</v>
      </c>
      <c r="D104" s="210">
        <f>'soust.uk.JMK př.č.2'!$L$36</f>
        <v>1005</v>
      </c>
      <c r="E104" s="210">
        <f t="shared" si="0"/>
        <v>47369</v>
      </c>
      <c r="F104" s="210">
        <f t="shared" si="1"/>
        <v>34091</v>
      </c>
      <c r="G104" s="262"/>
      <c r="I104" s="262"/>
      <c r="J104" s="262"/>
      <c r="L104" s="248"/>
      <c r="O104" s="210">
        <f t="shared" si="2"/>
        <v>12273</v>
      </c>
    </row>
    <row r="105" spans="1:15" x14ac:dyDescent="0.2">
      <c r="A105" s="216">
        <v>105</v>
      </c>
      <c r="B105" s="255">
        <v>11.86</v>
      </c>
      <c r="C105" s="210">
        <f>'soust.uk.JMK př.č.2'!$M$36+'soust.uk.JMK př.č.2'!$N$36</f>
        <v>33608</v>
      </c>
      <c r="D105" s="210">
        <f>'soust.uk.JMK př.č.2'!$L$36</f>
        <v>1005</v>
      </c>
      <c r="E105" s="210">
        <f t="shared" si="0"/>
        <v>47252</v>
      </c>
      <c r="F105" s="210">
        <f t="shared" si="1"/>
        <v>34005</v>
      </c>
      <c r="G105" s="262"/>
      <c r="I105" s="262"/>
      <c r="J105" s="262"/>
      <c r="L105" s="248"/>
      <c r="O105" s="210">
        <f t="shared" si="2"/>
        <v>12242</v>
      </c>
    </row>
    <row r="106" spans="1:15" x14ac:dyDescent="0.2">
      <c r="A106" s="216">
        <v>106</v>
      </c>
      <c r="B106" s="255">
        <v>11.89</v>
      </c>
      <c r="C106" s="210">
        <f>'soust.uk.JMK př.č.2'!$M$36+'soust.uk.JMK př.č.2'!$N$36</f>
        <v>33608</v>
      </c>
      <c r="D106" s="210">
        <f>'soust.uk.JMK př.č.2'!$L$36</f>
        <v>1005</v>
      </c>
      <c r="E106" s="210">
        <f t="shared" si="0"/>
        <v>47135</v>
      </c>
      <c r="F106" s="210">
        <f t="shared" si="1"/>
        <v>33919</v>
      </c>
      <c r="G106" s="262"/>
      <c r="I106" s="262"/>
      <c r="J106" s="262"/>
      <c r="L106" s="248"/>
      <c r="O106" s="210">
        <f t="shared" si="2"/>
        <v>12211</v>
      </c>
    </row>
    <row r="107" spans="1:15" x14ac:dyDescent="0.2">
      <c r="A107" s="216">
        <v>107</v>
      </c>
      <c r="B107" s="255">
        <v>11.91</v>
      </c>
      <c r="C107" s="210">
        <f>'soust.uk.JMK př.č.2'!$M$36+'soust.uk.JMK př.č.2'!$N$36</f>
        <v>33608</v>
      </c>
      <c r="D107" s="210">
        <f>'soust.uk.JMK př.č.2'!$L$36</f>
        <v>1005</v>
      </c>
      <c r="E107" s="210">
        <f t="shared" si="0"/>
        <v>47057</v>
      </c>
      <c r="F107" s="210">
        <f t="shared" si="1"/>
        <v>33862</v>
      </c>
      <c r="G107" s="262"/>
      <c r="I107" s="262"/>
      <c r="J107" s="262"/>
      <c r="L107" s="248"/>
      <c r="O107" s="210">
        <f t="shared" si="2"/>
        <v>12190</v>
      </c>
    </row>
    <row r="108" spans="1:15" x14ac:dyDescent="0.2">
      <c r="A108" s="216">
        <v>108</v>
      </c>
      <c r="B108" s="255">
        <v>11.94</v>
      </c>
      <c r="C108" s="210">
        <f>'soust.uk.JMK př.č.2'!$M$36+'soust.uk.JMK př.č.2'!$N$36</f>
        <v>33608</v>
      </c>
      <c r="D108" s="210">
        <f>'soust.uk.JMK př.č.2'!$L$36</f>
        <v>1005</v>
      </c>
      <c r="E108" s="210">
        <f t="shared" si="0"/>
        <v>46942</v>
      </c>
      <c r="F108" s="210">
        <f t="shared" si="1"/>
        <v>33777</v>
      </c>
      <c r="G108" s="262"/>
      <c r="I108" s="262"/>
      <c r="J108" s="262"/>
      <c r="L108" s="248"/>
      <c r="O108" s="210">
        <f t="shared" si="2"/>
        <v>12160</v>
      </c>
    </row>
    <row r="109" spans="1:15" x14ac:dyDescent="0.2">
      <c r="A109" s="216">
        <v>109</v>
      </c>
      <c r="B109" s="255">
        <v>11.97</v>
      </c>
      <c r="C109" s="210">
        <f>'soust.uk.JMK př.č.2'!$M$36+'soust.uk.JMK př.č.2'!$N$36</f>
        <v>33608</v>
      </c>
      <c r="D109" s="210">
        <f>'soust.uk.JMK př.č.2'!$L$36</f>
        <v>1005</v>
      </c>
      <c r="E109" s="210">
        <f t="shared" si="0"/>
        <v>46826</v>
      </c>
      <c r="F109" s="210">
        <f t="shared" si="1"/>
        <v>33692</v>
      </c>
      <c r="G109" s="262"/>
      <c r="I109" s="262"/>
      <c r="J109" s="262"/>
      <c r="L109" s="248"/>
      <c r="O109" s="210">
        <f t="shared" si="2"/>
        <v>12129</v>
      </c>
    </row>
    <row r="110" spans="1:15" x14ac:dyDescent="0.2">
      <c r="A110" s="216">
        <v>110</v>
      </c>
      <c r="B110" s="255">
        <v>11.99</v>
      </c>
      <c r="C110" s="210">
        <f>'soust.uk.JMK př.č.2'!$M$36+'soust.uk.JMK př.č.2'!$N$36</f>
        <v>33608</v>
      </c>
      <c r="D110" s="210">
        <f>'soust.uk.JMK př.č.2'!$L$36</f>
        <v>1005</v>
      </c>
      <c r="E110" s="210">
        <f t="shared" si="0"/>
        <v>46750</v>
      </c>
      <c r="F110" s="210">
        <f t="shared" si="1"/>
        <v>33636</v>
      </c>
      <c r="G110" s="262"/>
      <c r="I110" s="262"/>
      <c r="J110" s="262"/>
      <c r="L110" s="248"/>
      <c r="O110" s="210">
        <f t="shared" si="2"/>
        <v>12109</v>
      </c>
    </row>
    <row r="111" spans="1:15" x14ac:dyDescent="0.2">
      <c r="A111" s="216">
        <v>111</v>
      </c>
      <c r="B111" s="255">
        <v>12.02</v>
      </c>
      <c r="C111" s="210">
        <f>'soust.uk.JMK př.č.2'!$M$36+'soust.uk.JMK př.č.2'!$N$36</f>
        <v>33608</v>
      </c>
      <c r="D111" s="210">
        <f>'soust.uk.JMK př.č.2'!$L$36</f>
        <v>1005</v>
      </c>
      <c r="E111" s="210">
        <f t="shared" si="0"/>
        <v>46636</v>
      </c>
      <c r="F111" s="210">
        <f t="shared" si="1"/>
        <v>33552</v>
      </c>
      <c r="G111" s="262"/>
      <c r="I111" s="262"/>
      <c r="J111" s="262"/>
      <c r="L111" s="248"/>
      <c r="O111" s="210">
        <f t="shared" si="2"/>
        <v>12079</v>
      </c>
    </row>
    <row r="112" spans="1:15" x14ac:dyDescent="0.2">
      <c r="A112" s="216">
        <v>112</v>
      </c>
      <c r="B112" s="255">
        <v>12.04</v>
      </c>
      <c r="C112" s="210">
        <f>'soust.uk.JMK př.č.2'!$M$36+'soust.uk.JMK př.č.2'!$N$36</f>
        <v>33608</v>
      </c>
      <c r="D112" s="210">
        <f>'soust.uk.JMK př.č.2'!$L$36</f>
        <v>1005</v>
      </c>
      <c r="E112" s="210">
        <f t="shared" si="0"/>
        <v>46560</v>
      </c>
      <c r="F112" s="210">
        <f t="shared" si="1"/>
        <v>33496</v>
      </c>
      <c r="G112" s="262"/>
      <c r="I112" s="262"/>
      <c r="J112" s="262"/>
      <c r="L112" s="248"/>
      <c r="O112" s="210">
        <f t="shared" si="2"/>
        <v>12059</v>
      </c>
    </row>
    <row r="113" spans="1:15" x14ac:dyDescent="0.2">
      <c r="A113" s="216">
        <v>113</v>
      </c>
      <c r="B113" s="255">
        <v>12.07</v>
      </c>
      <c r="C113" s="210">
        <f>'soust.uk.JMK př.č.2'!$M$36+'soust.uk.JMK př.č.2'!$N$36</f>
        <v>33608</v>
      </c>
      <c r="D113" s="210">
        <f>'soust.uk.JMK př.č.2'!$L$36</f>
        <v>1005</v>
      </c>
      <c r="E113" s="210">
        <f t="shared" si="0"/>
        <v>46447</v>
      </c>
      <c r="F113" s="210">
        <f t="shared" si="1"/>
        <v>33413</v>
      </c>
      <c r="G113" s="262"/>
      <c r="I113" s="262"/>
      <c r="J113" s="262"/>
      <c r="L113" s="248"/>
      <c r="O113" s="210">
        <f t="shared" si="2"/>
        <v>12029</v>
      </c>
    </row>
    <row r="114" spans="1:15" x14ac:dyDescent="0.2">
      <c r="A114" s="216">
        <v>114</v>
      </c>
      <c r="B114" s="255">
        <v>12.09</v>
      </c>
      <c r="C114" s="210">
        <f>'soust.uk.JMK př.č.2'!$M$36+'soust.uk.JMK př.č.2'!$N$36</f>
        <v>33608</v>
      </c>
      <c r="D114" s="210">
        <f>'soust.uk.JMK př.č.2'!$L$36</f>
        <v>1005</v>
      </c>
      <c r="E114" s="210">
        <f t="shared" si="0"/>
        <v>46372</v>
      </c>
      <c r="F114" s="210">
        <f t="shared" si="1"/>
        <v>33358</v>
      </c>
      <c r="G114" s="262"/>
      <c r="I114" s="262"/>
      <c r="J114" s="262"/>
      <c r="L114" s="248"/>
      <c r="O114" s="210">
        <f t="shared" si="2"/>
        <v>12009</v>
      </c>
    </row>
    <row r="115" spans="1:15" x14ac:dyDescent="0.2">
      <c r="A115" s="216">
        <v>115</v>
      </c>
      <c r="B115" s="255">
        <v>12.12</v>
      </c>
      <c r="C115" s="210">
        <f>'soust.uk.JMK př.č.2'!$M$36+'soust.uk.JMK př.č.2'!$N$36</f>
        <v>33608</v>
      </c>
      <c r="D115" s="210">
        <f>'soust.uk.JMK př.č.2'!$L$36</f>
        <v>1005</v>
      </c>
      <c r="E115" s="210">
        <f t="shared" si="0"/>
        <v>46259</v>
      </c>
      <c r="F115" s="210">
        <f t="shared" si="1"/>
        <v>33275</v>
      </c>
      <c r="G115" s="262"/>
      <c r="I115" s="262"/>
      <c r="J115" s="262"/>
      <c r="L115" s="248"/>
      <c r="O115" s="210">
        <f t="shared" si="2"/>
        <v>11979</v>
      </c>
    </row>
    <row r="116" spans="1:15" x14ac:dyDescent="0.2">
      <c r="A116" s="216">
        <v>116</v>
      </c>
      <c r="B116" s="255">
        <v>12.14</v>
      </c>
      <c r="C116" s="210">
        <f>'soust.uk.JMK př.č.2'!$M$36+'soust.uk.JMK př.č.2'!$N$36</f>
        <v>33608</v>
      </c>
      <c r="D116" s="210">
        <f>'soust.uk.JMK př.č.2'!$L$36</f>
        <v>1005</v>
      </c>
      <c r="E116" s="210">
        <f t="shared" si="0"/>
        <v>46184</v>
      </c>
      <c r="F116" s="210">
        <f t="shared" si="1"/>
        <v>33220</v>
      </c>
      <c r="G116" s="262"/>
      <c r="I116" s="262"/>
      <c r="J116" s="262"/>
      <c r="L116" s="248"/>
      <c r="O116" s="210">
        <f t="shared" si="2"/>
        <v>11959</v>
      </c>
    </row>
    <row r="117" spans="1:15" x14ac:dyDescent="0.2">
      <c r="A117" s="216">
        <v>117</v>
      </c>
      <c r="B117" s="255">
        <v>12.17</v>
      </c>
      <c r="C117" s="210">
        <f>'soust.uk.JMK př.č.2'!$M$36+'soust.uk.JMK př.č.2'!$N$36</f>
        <v>33608</v>
      </c>
      <c r="D117" s="210">
        <f>'soust.uk.JMK př.č.2'!$L$36</f>
        <v>1005</v>
      </c>
      <c r="E117" s="210">
        <f t="shared" si="0"/>
        <v>46074</v>
      </c>
      <c r="F117" s="210">
        <f t="shared" si="1"/>
        <v>33139</v>
      </c>
      <c r="G117" s="262"/>
      <c r="I117" s="262"/>
      <c r="J117" s="262"/>
      <c r="L117" s="248"/>
      <c r="O117" s="210">
        <f t="shared" si="2"/>
        <v>11930</v>
      </c>
    </row>
    <row r="118" spans="1:15" x14ac:dyDescent="0.2">
      <c r="A118" s="216">
        <v>118</v>
      </c>
      <c r="B118" s="255">
        <v>12.19</v>
      </c>
      <c r="C118" s="210">
        <f>'soust.uk.JMK př.č.2'!$M$36+'soust.uk.JMK př.č.2'!$N$36</f>
        <v>33608</v>
      </c>
      <c r="D118" s="210">
        <f>'soust.uk.JMK př.č.2'!$L$36</f>
        <v>1005</v>
      </c>
      <c r="E118" s="210">
        <f t="shared" si="0"/>
        <v>45999</v>
      </c>
      <c r="F118" s="210">
        <f t="shared" si="1"/>
        <v>33084</v>
      </c>
      <c r="G118" s="262"/>
      <c r="I118" s="262"/>
      <c r="J118" s="262"/>
      <c r="L118" s="248"/>
      <c r="O118" s="210">
        <f t="shared" si="2"/>
        <v>11910</v>
      </c>
    </row>
    <row r="119" spans="1:15" x14ac:dyDescent="0.2">
      <c r="A119" s="216">
        <v>119</v>
      </c>
      <c r="B119" s="255">
        <v>12.21</v>
      </c>
      <c r="C119" s="210">
        <f>'soust.uk.JMK př.č.2'!$M$36+'soust.uk.JMK př.č.2'!$N$36</f>
        <v>33608</v>
      </c>
      <c r="D119" s="210">
        <f>'soust.uk.JMK př.č.2'!$L$36</f>
        <v>1005</v>
      </c>
      <c r="E119" s="210">
        <f t="shared" ref="E119:E182" si="3">SUM(F119,O119,D119)</f>
        <v>45926</v>
      </c>
      <c r="F119" s="210">
        <f t="shared" si="1"/>
        <v>33030</v>
      </c>
      <c r="G119" s="262"/>
      <c r="I119" s="262"/>
      <c r="J119" s="262"/>
      <c r="L119" s="248"/>
      <c r="O119" s="210">
        <f t="shared" si="2"/>
        <v>11891</v>
      </c>
    </row>
    <row r="120" spans="1:15" s="195" customFormat="1" x14ac:dyDescent="0.2">
      <c r="A120" s="216">
        <v>120</v>
      </c>
      <c r="B120" s="255">
        <v>12.23</v>
      </c>
      <c r="C120" s="210">
        <f>'soust.uk.JMK př.č.2'!$M$36+'soust.uk.JMK př.č.2'!$N$36</f>
        <v>33608</v>
      </c>
      <c r="D120" s="210">
        <f>'soust.uk.JMK př.č.2'!$L$36</f>
        <v>1005</v>
      </c>
      <c r="E120" s="210">
        <f t="shared" si="3"/>
        <v>45852</v>
      </c>
      <c r="F120" s="210">
        <f t="shared" si="1"/>
        <v>32976</v>
      </c>
      <c r="G120" s="262"/>
      <c r="H120" s="193"/>
      <c r="I120" s="262"/>
      <c r="J120" s="262"/>
      <c r="L120" s="213"/>
      <c r="O120" s="210">
        <f t="shared" ref="O120:O183" si="4">ROUND((F120*36%),0)</f>
        <v>11871</v>
      </c>
    </row>
    <row r="121" spans="1:15" s="195" customFormat="1" x14ac:dyDescent="0.2">
      <c r="A121" s="216">
        <v>121</v>
      </c>
      <c r="B121" s="255">
        <v>12.26</v>
      </c>
      <c r="C121" s="210">
        <f>'soust.uk.JMK př.č.2'!$M$36+'soust.uk.JMK př.č.2'!$N$36</f>
        <v>33608</v>
      </c>
      <c r="D121" s="210">
        <f>'soust.uk.JMK př.č.2'!$L$36</f>
        <v>1005</v>
      </c>
      <c r="E121" s="210">
        <f t="shared" si="3"/>
        <v>45742</v>
      </c>
      <c r="F121" s="210">
        <f t="shared" si="1"/>
        <v>32895</v>
      </c>
      <c r="G121" s="262"/>
      <c r="H121" s="193"/>
      <c r="I121" s="262"/>
      <c r="J121" s="262"/>
      <c r="L121" s="213"/>
      <c r="O121" s="210">
        <f t="shared" si="4"/>
        <v>11842</v>
      </c>
    </row>
    <row r="122" spans="1:15" s="195" customFormat="1" x14ac:dyDescent="0.2">
      <c r="A122" s="216">
        <v>122</v>
      </c>
      <c r="B122" s="255">
        <v>12.28</v>
      </c>
      <c r="C122" s="210">
        <f>'soust.uk.JMK př.č.2'!$M$36+'soust.uk.JMK př.č.2'!$N$36</f>
        <v>33608</v>
      </c>
      <c r="D122" s="210">
        <f>'soust.uk.JMK př.č.2'!$L$36</f>
        <v>1005</v>
      </c>
      <c r="E122" s="210">
        <f t="shared" si="3"/>
        <v>45670</v>
      </c>
      <c r="F122" s="210">
        <f t="shared" si="1"/>
        <v>32842</v>
      </c>
      <c r="G122" s="262"/>
      <c r="H122" s="193"/>
      <c r="I122" s="262"/>
      <c r="J122" s="262"/>
      <c r="L122" s="213"/>
      <c r="M122" s="238"/>
      <c r="N122" s="215"/>
      <c r="O122" s="210">
        <f t="shared" si="4"/>
        <v>11823</v>
      </c>
    </row>
    <row r="123" spans="1:15" s="195" customFormat="1" x14ac:dyDescent="0.2">
      <c r="A123" s="216">
        <v>123</v>
      </c>
      <c r="B123" s="255">
        <v>12.3</v>
      </c>
      <c r="C123" s="210">
        <f>'soust.uk.JMK př.č.2'!$M$36+'soust.uk.JMK př.č.2'!$N$36</f>
        <v>33608</v>
      </c>
      <c r="D123" s="210">
        <f>'soust.uk.JMK př.č.2'!$L$36</f>
        <v>1005</v>
      </c>
      <c r="E123" s="210">
        <f t="shared" si="3"/>
        <v>45597</v>
      </c>
      <c r="F123" s="210">
        <f t="shared" si="1"/>
        <v>32788</v>
      </c>
      <c r="G123" s="262"/>
      <c r="H123" s="193"/>
      <c r="I123" s="262"/>
      <c r="J123" s="262"/>
      <c r="L123" s="213"/>
      <c r="M123" s="238"/>
      <c r="N123" s="215"/>
      <c r="O123" s="210">
        <f t="shared" si="4"/>
        <v>11804</v>
      </c>
    </row>
    <row r="124" spans="1:15" s="195" customFormat="1" x14ac:dyDescent="0.2">
      <c r="A124" s="216">
        <v>124</v>
      </c>
      <c r="B124" s="255">
        <v>12.32</v>
      </c>
      <c r="C124" s="210">
        <f>'soust.uk.JMK př.č.2'!$M$36+'soust.uk.JMK př.č.2'!$N$36</f>
        <v>33608</v>
      </c>
      <c r="D124" s="210">
        <f>'soust.uk.JMK př.č.2'!$L$36</f>
        <v>1005</v>
      </c>
      <c r="E124" s="210">
        <f t="shared" si="3"/>
        <v>45525</v>
      </c>
      <c r="F124" s="210">
        <f t="shared" ref="F124:F187" si="5">ROUND(1/B124*C124*12,0)</f>
        <v>32735</v>
      </c>
      <c r="G124" s="262"/>
      <c r="H124" s="193"/>
      <c r="I124" s="262"/>
      <c r="J124" s="262"/>
      <c r="L124" s="213"/>
      <c r="M124" s="238"/>
      <c r="N124" s="215"/>
      <c r="O124" s="210">
        <f t="shared" si="4"/>
        <v>11785</v>
      </c>
    </row>
    <row r="125" spans="1:15" x14ac:dyDescent="0.2">
      <c r="A125" s="216">
        <v>125</v>
      </c>
      <c r="B125" s="255">
        <v>12.34</v>
      </c>
      <c r="C125" s="210">
        <f>'soust.uk.JMK př.č.2'!$M$36+'soust.uk.JMK př.č.2'!$N$36</f>
        <v>33608</v>
      </c>
      <c r="D125" s="210">
        <f>'soust.uk.JMK př.č.2'!$L$36</f>
        <v>1005</v>
      </c>
      <c r="E125" s="210">
        <f t="shared" si="3"/>
        <v>45453</v>
      </c>
      <c r="F125" s="210">
        <f t="shared" si="5"/>
        <v>32682</v>
      </c>
      <c r="G125" s="262"/>
      <c r="I125" s="262"/>
      <c r="J125" s="262"/>
      <c r="L125" s="248"/>
      <c r="M125" s="238"/>
      <c r="N125" s="215"/>
      <c r="O125" s="210">
        <f t="shared" si="4"/>
        <v>11766</v>
      </c>
    </row>
    <row r="126" spans="1:15" x14ac:dyDescent="0.2">
      <c r="A126" s="216">
        <v>126</v>
      </c>
      <c r="B126" s="255">
        <v>12.36</v>
      </c>
      <c r="C126" s="210">
        <f>'soust.uk.JMK př.č.2'!$M$36+'soust.uk.JMK př.č.2'!$N$36</f>
        <v>33608</v>
      </c>
      <c r="D126" s="210">
        <f>'soust.uk.JMK př.č.2'!$L$36</f>
        <v>1005</v>
      </c>
      <c r="E126" s="210">
        <f t="shared" si="3"/>
        <v>45380</v>
      </c>
      <c r="F126" s="210">
        <f t="shared" si="5"/>
        <v>32629</v>
      </c>
      <c r="G126" s="262"/>
      <c r="I126" s="262"/>
      <c r="J126" s="262"/>
      <c r="L126" s="248"/>
      <c r="M126" s="238"/>
      <c r="N126" s="215"/>
      <c r="O126" s="210">
        <f t="shared" si="4"/>
        <v>11746</v>
      </c>
    </row>
    <row r="127" spans="1:15" x14ac:dyDescent="0.2">
      <c r="A127" s="216">
        <v>127</v>
      </c>
      <c r="B127" s="255">
        <v>12.38</v>
      </c>
      <c r="C127" s="210">
        <f>'soust.uk.JMK př.č.2'!$M$36+'soust.uk.JMK př.č.2'!$N$36</f>
        <v>33608</v>
      </c>
      <c r="D127" s="210">
        <f>'soust.uk.JMK př.č.2'!$L$36</f>
        <v>1005</v>
      </c>
      <c r="E127" s="210">
        <f t="shared" si="3"/>
        <v>45308</v>
      </c>
      <c r="F127" s="210">
        <f t="shared" si="5"/>
        <v>32576</v>
      </c>
      <c r="G127" s="262"/>
      <c r="I127" s="262"/>
      <c r="J127" s="262"/>
      <c r="L127" s="248"/>
      <c r="M127" s="238"/>
      <c r="N127" s="215"/>
      <c r="O127" s="210">
        <f t="shared" si="4"/>
        <v>11727</v>
      </c>
    </row>
    <row r="128" spans="1:15" x14ac:dyDescent="0.2">
      <c r="A128" s="216">
        <v>128</v>
      </c>
      <c r="B128" s="255">
        <v>12.4</v>
      </c>
      <c r="C128" s="210">
        <f>'soust.uk.JMK př.č.2'!$M$36+'soust.uk.JMK př.č.2'!$N$36</f>
        <v>33608</v>
      </c>
      <c r="D128" s="210">
        <f>'soust.uk.JMK př.č.2'!$L$36</f>
        <v>1005</v>
      </c>
      <c r="E128" s="210">
        <f t="shared" si="3"/>
        <v>45238</v>
      </c>
      <c r="F128" s="210">
        <f t="shared" si="5"/>
        <v>32524</v>
      </c>
      <c r="G128" s="262"/>
      <c r="I128" s="262"/>
      <c r="J128" s="262"/>
      <c r="L128" s="248"/>
      <c r="M128" s="238"/>
      <c r="N128" s="215"/>
      <c r="O128" s="210">
        <f t="shared" si="4"/>
        <v>11709</v>
      </c>
    </row>
    <row r="129" spans="1:15" x14ac:dyDescent="0.2">
      <c r="A129" s="216">
        <v>129</v>
      </c>
      <c r="B129" s="255">
        <v>12.42</v>
      </c>
      <c r="C129" s="210">
        <f>'soust.uk.JMK př.č.2'!$M$36+'soust.uk.JMK př.č.2'!$N$36</f>
        <v>33608</v>
      </c>
      <c r="D129" s="210">
        <f>'soust.uk.JMK př.č.2'!$L$36</f>
        <v>1005</v>
      </c>
      <c r="E129" s="210">
        <f t="shared" si="3"/>
        <v>45166</v>
      </c>
      <c r="F129" s="210">
        <f t="shared" si="5"/>
        <v>32471</v>
      </c>
      <c r="G129" s="262"/>
      <c r="I129" s="262"/>
      <c r="J129" s="262"/>
      <c r="L129" s="248"/>
      <c r="M129" s="238"/>
      <c r="N129" s="215"/>
      <c r="O129" s="210">
        <f t="shared" si="4"/>
        <v>11690</v>
      </c>
    </row>
    <row r="130" spans="1:15" x14ac:dyDescent="0.2">
      <c r="A130" s="216">
        <v>130</v>
      </c>
      <c r="B130" s="255">
        <v>12.44</v>
      </c>
      <c r="C130" s="210">
        <f>'soust.uk.JMK př.č.2'!$M$36+'soust.uk.JMK př.č.2'!$N$36</f>
        <v>33608</v>
      </c>
      <c r="D130" s="210">
        <f>'soust.uk.JMK př.č.2'!$L$36</f>
        <v>1005</v>
      </c>
      <c r="E130" s="210">
        <f t="shared" si="3"/>
        <v>45095</v>
      </c>
      <c r="F130" s="210">
        <f t="shared" si="5"/>
        <v>32419</v>
      </c>
      <c r="G130" s="262"/>
      <c r="I130" s="262"/>
      <c r="J130" s="262"/>
      <c r="K130" s="248"/>
      <c r="L130" s="248"/>
      <c r="M130" s="248"/>
      <c r="N130" s="248"/>
      <c r="O130" s="210">
        <f t="shared" si="4"/>
        <v>11671</v>
      </c>
    </row>
    <row r="131" spans="1:15" x14ac:dyDescent="0.2">
      <c r="A131" s="216">
        <v>131</v>
      </c>
      <c r="B131" s="255">
        <v>12.46</v>
      </c>
      <c r="C131" s="210">
        <f>'soust.uk.JMK př.č.2'!$M$36+'soust.uk.JMK př.č.2'!$N$36</f>
        <v>33608</v>
      </c>
      <c r="D131" s="210">
        <f>'soust.uk.JMK př.č.2'!$L$36</f>
        <v>1005</v>
      </c>
      <c r="E131" s="210">
        <f t="shared" si="3"/>
        <v>45024</v>
      </c>
      <c r="F131" s="210">
        <f t="shared" si="5"/>
        <v>32367</v>
      </c>
      <c r="G131" s="262"/>
      <c r="I131" s="262"/>
      <c r="J131" s="262"/>
      <c r="K131" s="248"/>
      <c r="L131" s="248"/>
      <c r="M131" s="248"/>
      <c r="N131" s="248"/>
      <c r="O131" s="210">
        <f t="shared" si="4"/>
        <v>11652</v>
      </c>
    </row>
    <row r="132" spans="1:15" x14ac:dyDescent="0.2">
      <c r="A132" s="216">
        <v>132</v>
      </c>
      <c r="B132" s="255">
        <v>12.48</v>
      </c>
      <c r="C132" s="210">
        <f>'soust.uk.JMK př.č.2'!$M$36+'soust.uk.JMK př.č.2'!$N$36</f>
        <v>33608</v>
      </c>
      <c r="D132" s="210">
        <f>'soust.uk.JMK př.č.2'!$L$36</f>
        <v>1005</v>
      </c>
      <c r="E132" s="210">
        <f t="shared" si="3"/>
        <v>44953</v>
      </c>
      <c r="F132" s="210">
        <f t="shared" si="5"/>
        <v>32315</v>
      </c>
      <c r="G132" s="262"/>
      <c r="I132" s="262"/>
      <c r="J132" s="262"/>
      <c r="K132" s="248"/>
      <c r="L132" s="248"/>
      <c r="M132" s="248"/>
      <c r="N132" s="248"/>
      <c r="O132" s="210">
        <f t="shared" si="4"/>
        <v>11633</v>
      </c>
    </row>
    <row r="133" spans="1:15" x14ac:dyDescent="0.2">
      <c r="A133" s="216">
        <v>133</v>
      </c>
      <c r="B133" s="255">
        <v>12.5</v>
      </c>
      <c r="C133" s="210">
        <f>'soust.uk.JMK př.č.2'!$M$36+'soust.uk.JMK př.č.2'!$N$36</f>
        <v>33608</v>
      </c>
      <c r="D133" s="210">
        <f>'soust.uk.JMK př.č.2'!$L$36</f>
        <v>1005</v>
      </c>
      <c r="E133" s="210">
        <f t="shared" si="3"/>
        <v>44884</v>
      </c>
      <c r="F133" s="210">
        <f t="shared" si="5"/>
        <v>32264</v>
      </c>
      <c r="G133" s="262"/>
      <c r="I133" s="262"/>
      <c r="J133" s="262"/>
      <c r="K133" s="248"/>
      <c r="L133" s="248"/>
      <c r="M133" s="248"/>
      <c r="N133" s="248"/>
      <c r="O133" s="210">
        <f t="shared" si="4"/>
        <v>11615</v>
      </c>
    </row>
    <row r="134" spans="1:15" x14ac:dyDescent="0.2">
      <c r="A134" s="216">
        <v>134</v>
      </c>
      <c r="B134" s="255">
        <v>12.52</v>
      </c>
      <c r="C134" s="210">
        <f>'soust.uk.JMK př.č.2'!$M$36+'soust.uk.JMK př.č.2'!$N$36</f>
        <v>33608</v>
      </c>
      <c r="D134" s="210">
        <f>'soust.uk.JMK př.č.2'!$L$36</f>
        <v>1005</v>
      </c>
      <c r="E134" s="210">
        <f t="shared" si="3"/>
        <v>44813</v>
      </c>
      <c r="F134" s="210">
        <f t="shared" si="5"/>
        <v>32212</v>
      </c>
      <c r="G134" s="262"/>
      <c r="I134" s="262"/>
      <c r="J134" s="262"/>
      <c r="K134" s="248"/>
      <c r="L134" s="248"/>
      <c r="M134" s="248"/>
      <c r="N134" s="248"/>
      <c r="O134" s="210">
        <f t="shared" si="4"/>
        <v>11596</v>
      </c>
    </row>
    <row r="135" spans="1:15" x14ac:dyDescent="0.2">
      <c r="A135" s="216">
        <v>135</v>
      </c>
      <c r="B135" s="255">
        <v>12.54</v>
      </c>
      <c r="C135" s="210">
        <f>'soust.uk.JMK př.č.2'!$M$36+'soust.uk.JMK př.č.2'!$N$36</f>
        <v>33608</v>
      </c>
      <c r="D135" s="210">
        <f>'soust.uk.JMK př.č.2'!$L$36</f>
        <v>1005</v>
      </c>
      <c r="E135" s="210">
        <f t="shared" si="3"/>
        <v>44744</v>
      </c>
      <c r="F135" s="210">
        <f t="shared" si="5"/>
        <v>32161</v>
      </c>
      <c r="G135" s="262"/>
      <c r="I135" s="262"/>
      <c r="J135" s="262"/>
      <c r="K135" s="248"/>
      <c r="L135" s="248"/>
      <c r="M135" s="248"/>
      <c r="N135" s="248"/>
      <c r="O135" s="210">
        <f t="shared" si="4"/>
        <v>11578</v>
      </c>
    </row>
    <row r="136" spans="1:15" x14ac:dyDescent="0.2">
      <c r="A136" s="216">
        <v>136</v>
      </c>
      <c r="B136" s="255">
        <v>12.55</v>
      </c>
      <c r="C136" s="210">
        <f>'soust.uk.JMK př.č.2'!$M$36+'soust.uk.JMK př.č.2'!$N$36</f>
        <v>33608</v>
      </c>
      <c r="D136" s="210">
        <f>'soust.uk.JMK př.č.2'!$L$36</f>
        <v>1005</v>
      </c>
      <c r="E136" s="210">
        <f t="shared" si="3"/>
        <v>44709</v>
      </c>
      <c r="F136" s="210">
        <f t="shared" si="5"/>
        <v>32135</v>
      </c>
      <c r="G136" s="262"/>
      <c r="I136" s="262"/>
      <c r="J136" s="262"/>
      <c r="K136" s="248"/>
      <c r="L136" s="248"/>
      <c r="M136" s="248"/>
      <c r="N136" s="248"/>
      <c r="O136" s="210">
        <f t="shared" si="4"/>
        <v>11569</v>
      </c>
    </row>
    <row r="137" spans="1:15" x14ac:dyDescent="0.2">
      <c r="A137" s="216">
        <v>137</v>
      </c>
      <c r="B137" s="255">
        <v>12.57</v>
      </c>
      <c r="C137" s="210">
        <f>'soust.uk.JMK př.č.2'!$M$36+'soust.uk.JMK př.č.2'!$N$36</f>
        <v>33608</v>
      </c>
      <c r="D137" s="210">
        <f>'soust.uk.JMK př.č.2'!$L$36</f>
        <v>1005</v>
      </c>
      <c r="E137" s="210">
        <f t="shared" si="3"/>
        <v>44639</v>
      </c>
      <c r="F137" s="210">
        <f t="shared" si="5"/>
        <v>32084</v>
      </c>
      <c r="G137" s="262"/>
      <c r="I137" s="262"/>
      <c r="J137" s="262"/>
      <c r="K137" s="248"/>
      <c r="L137" s="248"/>
      <c r="M137" s="248"/>
      <c r="N137" s="248"/>
      <c r="O137" s="210">
        <f t="shared" si="4"/>
        <v>11550</v>
      </c>
    </row>
    <row r="138" spans="1:15" x14ac:dyDescent="0.2">
      <c r="A138" s="216">
        <v>138</v>
      </c>
      <c r="B138" s="255">
        <v>12.59</v>
      </c>
      <c r="C138" s="210">
        <f>'soust.uk.JMK př.č.2'!$M$36+'soust.uk.JMK př.č.2'!$N$36</f>
        <v>33608</v>
      </c>
      <c r="D138" s="210">
        <f>'soust.uk.JMK př.č.2'!$L$36</f>
        <v>1005</v>
      </c>
      <c r="E138" s="210">
        <f t="shared" si="3"/>
        <v>44570</v>
      </c>
      <c r="F138" s="210">
        <f t="shared" si="5"/>
        <v>32033</v>
      </c>
      <c r="G138" s="262"/>
      <c r="I138" s="262"/>
      <c r="J138" s="262"/>
      <c r="K138" s="248"/>
      <c r="L138" s="248"/>
      <c r="M138" s="248"/>
      <c r="N138" s="248"/>
      <c r="O138" s="210">
        <f t="shared" si="4"/>
        <v>11532</v>
      </c>
    </row>
    <row r="139" spans="1:15" x14ac:dyDescent="0.2">
      <c r="A139" s="216">
        <v>139</v>
      </c>
      <c r="B139" s="255">
        <v>12.61</v>
      </c>
      <c r="C139" s="210">
        <f>'soust.uk.JMK př.č.2'!$M$36+'soust.uk.JMK př.č.2'!$N$36</f>
        <v>33608</v>
      </c>
      <c r="D139" s="210">
        <f>'soust.uk.JMK př.č.2'!$L$36</f>
        <v>1005</v>
      </c>
      <c r="E139" s="210">
        <f t="shared" si="3"/>
        <v>44501</v>
      </c>
      <c r="F139" s="210">
        <f t="shared" si="5"/>
        <v>31982</v>
      </c>
      <c r="G139" s="262"/>
      <c r="I139" s="262"/>
      <c r="J139" s="262"/>
      <c r="K139" s="248"/>
      <c r="L139" s="248"/>
      <c r="M139" s="248"/>
      <c r="N139" s="248"/>
      <c r="O139" s="210">
        <f t="shared" si="4"/>
        <v>11514</v>
      </c>
    </row>
    <row r="140" spans="1:15" x14ac:dyDescent="0.2">
      <c r="A140" s="216">
        <v>140</v>
      </c>
      <c r="B140" s="255">
        <v>12.62</v>
      </c>
      <c r="C140" s="210">
        <f>'soust.uk.JMK př.č.2'!$M$36+'soust.uk.JMK př.č.2'!$N$36</f>
        <v>33608</v>
      </c>
      <c r="D140" s="210">
        <f>'soust.uk.JMK př.č.2'!$L$36</f>
        <v>1005</v>
      </c>
      <c r="E140" s="210">
        <f t="shared" si="3"/>
        <v>44467</v>
      </c>
      <c r="F140" s="210">
        <f t="shared" si="5"/>
        <v>31957</v>
      </c>
      <c r="G140" s="262"/>
      <c r="I140" s="262"/>
      <c r="J140" s="262"/>
      <c r="K140" s="248"/>
      <c r="L140" s="248"/>
      <c r="M140" s="248"/>
      <c r="N140" s="248"/>
      <c r="O140" s="210">
        <f t="shared" si="4"/>
        <v>11505</v>
      </c>
    </row>
    <row r="141" spans="1:15" x14ac:dyDescent="0.2">
      <c r="A141" s="216">
        <v>141</v>
      </c>
      <c r="B141" s="255">
        <v>12.64</v>
      </c>
      <c r="C141" s="210">
        <f>'soust.uk.JMK př.č.2'!$M$36+'soust.uk.JMK př.č.2'!$N$36</f>
        <v>33608</v>
      </c>
      <c r="D141" s="210">
        <f>'soust.uk.JMK př.č.2'!$L$36</f>
        <v>1005</v>
      </c>
      <c r="E141" s="210">
        <f t="shared" si="3"/>
        <v>44397</v>
      </c>
      <c r="F141" s="210">
        <f t="shared" si="5"/>
        <v>31906</v>
      </c>
      <c r="G141" s="262"/>
      <c r="I141" s="262"/>
      <c r="J141" s="262"/>
      <c r="K141" s="248"/>
      <c r="L141" s="248"/>
      <c r="M141" s="248"/>
      <c r="N141" s="248"/>
      <c r="O141" s="210">
        <f t="shared" si="4"/>
        <v>11486</v>
      </c>
    </row>
    <row r="142" spans="1:15" x14ac:dyDescent="0.2">
      <c r="A142" s="216">
        <v>142</v>
      </c>
      <c r="B142" s="255">
        <v>12.66</v>
      </c>
      <c r="C142" s="210">
        <f>'soust.uk.JMK př.č.2'!$M$36+'soust.uk.JMK př.č.2'!$N$36</f>
        <v>33608</v>
      </c>
      <c r="D142" s="210">
        <f>'soust.uk.JMK př.č.2'!$L$36</f>
        <v>1005</v>
      </c>
      <c r="E142" s="210">
        <f t="shared" si="3"/>
        <v>44329</v>
      </c>
      <c r="F142" s="210">
        <f t="shared" si="5"/>
        <v>31856</v>
      </c>
      <c r="G142" s="262"/>
      <c r="I142" s="262"/>
      <c r="J142" s="262"/>
      <c r="K142" s="248"/>
      <c r="L142" s="248"/>
      <c r="M142" s="248"/>
      <c r="N142" s="248"/>
      <c r="O142" s="210">
        <f t="shared" si="4"/>
        <v>11468</v>
      </c>
    </row>
    <row r="143" spans="1:15" x14ac:dyDescent="0.2">
      <c r="A143" s="216">
        <v>143</v>
      </c>
      <c r="B143" s="255">
        <v>12.67</v>
      </c>
      <c r="C143" s="210">
        <f>'soust.uk.JMK př.č.2'!$M$36+'soust.uk.JMK př.č.2'!$N$36</f>
        <v>33608</v>
      </c>
      <c r="D143" s="210">
        <f>'soust.uk.JMK př.č.2'!$L$36</f>
        <v>1005</v>
      </c>
      <c r="E143" s="210">
        <f t="shared" si="3"/>
        <v>44295</v>
      </c>
      <c r="F143" s="210">
        <f t="shared" si="5"/>
        <v>31831</v>
      </c>
      <c r="G143" s="262"/>
      <c r="I143" s="262"/>
      <c r="J143" s="262"/>
      <c r="K143" s="248"/>
      <c r="L143" s="248"/>
      <c r="M143" s="248"/>
      <c r="N143" s="248"/>
      <c r="O143" s="210">
        <f t="shared" si="4"/>
        <v>11459</v>
      </c>
    </row>
    <row r="144" spans="1:15" x14ac:dyDescent="0.2">
      <c r="A144" s="216">
        <v>144</v>
      </c>
      <c r="B144" s="255">
        <v>12.69</v>
      </c>
      <c r="C144" s="210">
        <f>'soust.uk.JMK př.č.2'!$M$36+'soust.uk.JMK př.č.2'!$N$36</f>
        <v>33608</v>
      </c>
      <c r="D144" s="210">
        <f>'soust.uk.JMK př.č.2'!$L$36</f>
        <v>1005</v>
      </c>
      <c r="E144" s="210">
        <f t="shared" si="3"/>
        <v>44227</v>
      </c>
      <c r="F144" s="210">
        <f t="shared" si="5"/>
        <v>31781</v>
      </c>
      <c r="G144" s="262"/>
      <c r="I144" s="262"/>
      <c r="J144" s="262"/>
      <c r="K144" s="248"/>
      <c r="L144" s="248"/>
      <c r="M144" s="248"/>
      <c r="N144" s="248"/>
      <c r="O144" s="210">
        <f t="shared" si="4"/>
        <v>11441</v>
      </c>
    </row>
    <row r="145" spans="1:15" x14ac:dyDescent="0.2">
      <c r="A145" s="216">
        <v>145</v>
      </c>
      <c r="B145" s="255">
        <v>12.7</v>
      </c>
      <c r="C145" s="210">
        <f>'soust.uk.JMK př.č.2'!$M$36+'soust.uk.JMK př.č.2'!$N$36</f>
        <v>33608</v>
      </c>
      <c r="D145" s="210">
        <f>'soust.uk.JMK př.č.2'!$L$36</f>
        <v>1005</v>
      </c>
      <c r="E145" s="210">
        <f t="shared" si="3"/>
        <v>44193</v>
      </c>
      <c r="F145" s="210">
        <f t="shared" si="5"/>
        <v>31756</v>
      </c>
      <c r="G145" s="262"/>
      <c r="I145" s="262"/>
      <c r="J145" s="262"/>
      <c r="K145" s="248"/>
      <c r="L145" s="248"/>
      <c r="M145" s="248"/>
      <c r="N145" s="248"/>
      <c r="O145" s="210">
        <f t="shared" si="4"/>
        <v>11432</v>
      </c>
    </row>
    <row r="146" spans="1:15" x14ac:dyDescent="0.2">
      <c r="A146" s="216">
        <v>146</v>
      </c>
      <c r="B146" s="255">
        <v>12.72</v>
      </c>
      <c r="C146" s="210">
        <f>'soust.uk.JMK př.č.2'!$M$36+'soust.uk.JMK př.č.2'!$N$36</f>
        <v>33608</v>
      </c>
      <c r="D146" s="210">
        <f>'soust.uk.JMK př.č.2'!$L$36</f>
        <v>1005</v>
      </c>
      <c r="E146" s="210">
        <f t="shared" si="3"/>
        <v>44125</v>
      </c>
      <c r="F146" s="210">
        <f t="shared" si="5"/>
        <v>31706</v>
      </c>
      <c r="G146" s="262"/>
      <c r="I146" s="262"/>
      <c r="J146" s="262"/>
      <c r="K146" s="248"/>
      <c r="L146" s="248"/>
      <c r="M146" s="248"/>
      <c r="N146" s="248"/>
      <c r="O146" s="210">
        <f t="shared" si="4"/>
        <v>11414</v>
      </c>
    </row>
    <row r="147" spans="1:15" x14ac:dyDescent="0.2">
      <c r="A147" s="216">
        <v>147</v>
      </c>
      <c r="B147" s="255">
        <v>12.73</v>
      </c>
      <c r="C147" s="210">
        <f>'soust.uk.JMK př.č.2'!$M$36+'soust.uk.JMK př.č.2'!$N$36</f>
        <v>33608</v>
      </c>
      <c r="D147" s="210">
        <f>'soust.uk.JMK př.č.2'!$L$36</f>
        <v>1005</v>
      </c>
      <c r="E147" s="210">
        <f t="shared" si="3"/>
        <v>44091</v>
      </c>
      <c r="F147" s="210">
        <f t="shared" si="5"/>
        <v>31681</v>
      </c>
      <c r="G147" s="262"/>
      <c r="I147" s="262"/>
      <c r="J147" s="262"/>
      <c r="K147" s="248"/>
      <c r="L147" s="248"/>
      <c r="M147" s="248"/>
      <c r="N147" s="248"/>
      <c r="O147" s="210">
        <f t="shared" si="4"/>
        <v>11405</v>
      </c>
    </row>
    <row r="148" spans="1:15" x14ac:dyDescent="0.2">
      <c r="A148" s="216">
        <v>148</v>
      </c>
      <c r="B148" s="255">
        <v>12.75</v>
      </c>
      <c r="C148" s="210">
        <f>'soust.uk.JMK př.č.2'!$M$36+'soust.uk.JMK př.č.2'!$N$36</f>
        <v>33608</v>
      </c>
      <c r="D148" s="210">
        <f>'soust.uk.JMK př.č.2'!$L$36</f>
        <v>1005</v>
      </c>
      <c r="E148" s="210">
        <f t="shared" si="3"/>
        <v>44023</v>
      </c>
      <c r="F148" s="210">
        <f t="shared" si="5"/>
        <v>31631</v>
      </c>
      <c r="G148" s="262"/>
      <c r="I148" s="262"/>
      <c r="J148" s="262"/>
      <c r="K148" s="248"/>
      <c r="L148" s="248"/>
      <c r="M148" s="248"/>
      <c r="N148" s="248"/>
      <c r="O148" s="210">
        <f t="shared" si="4"/>
        <v>11387</v>
      </c>
    </row>
    <row r="149" spans="1:15" x14ac:dyDescent="0.2">
      <c r="A149" s="216">
        <v>149</v>
      </c>
      <c r="B149" s="255">
        <v>12.76</v>
      </c>
      <c r="C149" s="210">
        <f>'soust.uk.JMK př.č.2'!$M$36+'soust.uk.JMK př.č.2'!$N$36</f>
        <v>33608</v>
      </c>
      <c r="D149" s="210">
        <f>'soust.uk.JMK př.č.2'!$L$36</f>
        <v>1005</v>
      </c>
      <c r="E149" s="210">
        <f t="shared" si="3"/>
        <v>43989</v>
      </c>
      <c r="F149" s="210">
        <f t="shared" si="5"/>
        <v>31606</v>
      </c>
      <c r="G149" s="262"/>
      <c r="I149" s="262"/>
      <c r="J149" s="262"/>
      <c r="K149" s="248"/>
      <c r="L149" s="248"/>
      <c r="M149" s="248"/>
      <c r="N149" s="248"/>
      <c r="O149" s="210">
        <f t="shared" si="4"/>
        <v>11378</v>
      </c>
    </row>
    <row r="150" spans="1:15" x14ac:dyDescent="0.2">
      <c r="A150" s="216">
        <v>150</v>
      </c>
      <c r="B150" s="255">
        <v>12.78</v>
      </c>
      <c r="C150" s="210">
        <f>'soust.uk.JMK př.č.2'!$M$36+'soust.uk.JMK př.č.2'!$N$36</f>
        <v>33608</v>
      </c>
      <c r="D150" s="210">
        <f>'soust.uk.JMK př.č.2'!$L$36</f>
        <v>1005</v>
      </c>
      <c r="E150" s="210">
        <f t="shared" si="3"/>
        <v>43923</v>
      </c>
      <c r="F150" s="210">
        <f t="shared" si="5"/>
        <v>31557</v>
      </c>
      <c r="G150" s="262"/>
      <c r="I150" s="262"/>
      <c r="J150" s="262"/>
      <c r="K150" s="248"/>
      <c r="L150" s="248"/>
      <c r="M150" s="248"/>
      <c r="N150" s="248"/>
      <c r="O150" s="210">
        <f t="shared" si="4"/>
        <v>11361</v>
      </c>
    </row>
    <row r="151" spans="1:15" x14ac:dyDescent="0.2">
      <c r="A151" s="216">
        <v>151</v>
      </c>
      <c r="B151" s="255">
        <v>12.79</v>
      </c>
      <c r="C151" s="210">
        <f>'soust.uk.JMK př.č.2'!$M$36+'soust.uk.JMK př.č.2'!$N$36</f>
        <v>33608</v>
      </c>
      <c r="D151" s="210">
        <f>'soust.uk.JMK př.č.2'!$L$36</f>
        <v>1005</v>
      </c>
      <c r="E151" s="210">
        <f t="shared" si="3"/>
        <v>43889</v>
      </c>
      <c r="F151" s="210">
        <f t="shared" si="5"/>
        <v>31532</v>
      </c>
      <c r="G151" s="262"/>
      <c r="I151" s="262"/>
      <c r="J151" s="262"/>
      <c r="K151" s="248"/>
      <c r="L151" s="248"/>
      <c r="M151" s="248"/>
      <c r="N151" s="248"/>
      <c r="O151" s="210">
        <f t="shared" si="4"/>
        <v>11352</v>
      </c>
    </row>
    <row r="152" spans="1:15" x14ac:dyDescent="0.2">
      <c r="A152" s="216">
        <v>152</v>
      </c>
      <c r="B152" s="255">
        <v>12.81</v>
      </c>
      <c r="C152" s="210">
        <f>'soust.uk.JMK př.č.2'!$M$36+'soust.uk.JMK př.č.2'!$N$36</f>
        <v>33608</v>
      </c>
      <c r="D152" s="210">
        <f>'soust.uk.JMK př.č.2'!$L$36</f>
        <v>1005</v>
      </c>
      <c r="E152" s="210">
        <f t="shared" si="3"/>
        <v>43822</v>
      </c>
      <c r="F152" s="210">
        <f t="shared" si="5"/>
        <v>31483</v>
      </c>
      <c r="G152" s="262"/>
      <c r="I152" s="262"/>
      <c r="J152" s="262"/>
      <c r="K152" s="248"/>
      <c r="L152" s="248"/>
      <c r="M152" s="248"/>
      <c r="N152" s="248"/>
      <c r="O152" s="210">
        <f t="shared" si="4"/>
        <v>11334</v>
      </c>
    </row>
    <row r="153" spans="1:15" x14ac:dyDescent="0.2">
      <c r="A153" s="216">
        <v>153</v>
      </c>
      <c r="B153" s="255">
        <v>12.82</v>
      </c>
      <c r="C153" s="210">
        <f>'soust.uk.JMK př.č.2'!$M$36+'soust.uk.JMK př.č.2'!$N$36</f>
        <v>33608</v>
      </c>
      <c r="D153" s="210">
        <f>'soust.uk.JMK př.č.2'!$L$36</f>
        <v>1005</v>
      </c>
      <c r="E153" s="210">
        <f t="shared" si="3"/>
        <v>43788</v>
      </c>
      <c r="F153" s="210">
        <f t="shared" si="5"/>
        <v>31458</v>
      </c>
      <c r="G153" s="262"/>
      <c r="I153" s="262"/>
      <c r="J153" s="262"/>
      <c r="K153" s="248"/>
      <c r="L153" s="248"/>
      <c r="M153" s="248"/>
      <c r="N153" s="248"/>
      <c r="O153" s="210">
        <f t="shared" si="4"/>
        <v>11325</v>
      </c>
    </row>
    <row r="154" spans="1:15" x14ac:dyDescent="0.2">
      <c r="A154" s="216">
        <v>154</v>
      </c>
      <c r="B154" s="255">
        <v>12.83</v>
      </c>
      <c r="C154" s="210">
        <f>'soust.uk.JMK př.č.2'!$M$36+'soust.uk.JMK př.č.2'!$N$36</f>
        <v>33608</v>
      </c>
      <c r="D154" s="210">
        <f>'soust.uk.JMK př.č.2'!$L$36</f>
        <v>1005</v>
      </c>
      <c r="E154" s="210">
        <f t="shared" si="3"/>
        <v>43755</v>
      </c>
      <c r="F154" s="210">
        <f t="shared" si="5"/>
        <v>31434</v>
      </c>
      <c r="G154" s="262"/>
      <c r="I154" s="262"/>
      <c r="J154" s="262"/>
      <c r="K154" s="248"/>
      <c r="L154" s="248"/>
      <c r="M154" s="248"/>
      <c r="N154" s="248"/>
      <c r="O154" s="210">
        <f t="shared" si="4"/>
        <v>11316</v>
      </c>
    </row>
    <row r="155" spans="1:15" x14ac:dyDescent="0.2">
      <c r="A155" s="216">
        <v>155</v>
      </c>
      <c r="B155" s="255">
        <v>12.85</v>
      </c>
      <c r="C155" s="210">
        <f>'soust.uk.JMK př.č.2'!$M$36+'soust.uk.JMK př.č.2'!$N$36</f>
        <v>33608</v>
      </c>
      <c r="D155" s="210">
        <f>'soust.uk.JMK př.č.2'!$L$36</f>
        <v>1005</v>
      </c>
      <c r="E155" s="210">
        <f t="shared" si="3"/>
        <v>43689</v>
      </c>
      <c r="F155" s="210">
        <f t="shared" si="5"/>
        <v>31385</v>
      </c>
      <c r="G155" s="262"/>
      <c r="I155" s="262"/>
      <c r="J155" s="262"/>
      <c r="K155" s="248"/>
      <c r="L155" s="248"/>
      <c r="M155" s="248"/>
      <c r="N155" s="248"/>
      <c r="O155" s="210">
        <f t="shared" si="4"/>
        <v>11299</v>
      </c>
    </row>
    <row r="156" spans="1:15" x14ac:dyDescent="0.2">
      <c r="A156" s="216">
        <v>156</v>
      </c>
      <c r="B156" s="255">
        <v>12.86</v>
      </c>
      <c r="C156" s="210">
        <f>'soust.uk.JMK př.č.2'!$M$36+'soust.uk.JMK př.č.2'!$N$36</f>
        <v>33608</v>
      </c>
      <c r="D156" s="210">
        <f>'soust.uk.JMK př.č.2'!$L$36</f>
        <v>1005</v>
      </c>
      <c r="E156" s="210">
        <f t="shared" si="3"/>
        <v>43655</v>
      </c>
      <c r="F156" s="210">
        <f t="shared" si="5"/>
        <v>31360</v>
      </c>
      <c r="G156" s="262"/>
      <c r="I156" s="262"/>
      <c r="J156" s="262"/>
      <c r="K156" s="248"/>
      <c r="L156" s="248"/>
      <c r="M156" s="248"/>
      <c r="N156" s="248"/>
      <c r="O156" s="210">
        <f t="shared" si="4"/>
        <v>11290</v>
      </c>
    </row>
    <row r="157" spans="1:15" x14ac:dyDescent="0.2">
      <c r="A157" s="216">
        <v>157</v>
      </c>
      <c r="B157" s="255">
        <v>12.87</v>
      </c>
      <c r="C157" s="210">
        <f>'soust.uk.JMK př.č.2'!$M$36+'soust.uk.JMK př.č.2'!$N$36</f>
        <v>33608</v>
      </c>
      <c r="D157" s="210">
        <f>'soust.uk.JMK př.č.2'!$L$36</f>
        <v>1005</v>
      </c>
      <c r="E157" s="210">
        <f t="shared" si="3"/>
        <v>43622</v>
      </c>
      <c r="F157" s="210">
        <f t="shared" si="5"/>
        <v>31336</v>
      </c>
      <c r="G157" s="262"/>
      <c r="I157" s="262"/>
      <c r="J157" s="262"/>
      <c r="K157" s="248"/>
      <c r="L157" s="248"/>
      <c r="M157" s="248"/>
      <c r="N157" s="248"/>
      <c r="O157" s="210">
        <f t="shared" si="4"/>
        <v>11281</v>
      </c>
    </row>
    <row r="158" spans="1:15" x14ac:dyDescent="0.2">
      <c r="A158" s="216">
        <v>158</v>
      </c>
      <c r="B158" s="255">
        <v>12.89</v>
      </c>
      <c r="C158" s="210">
        <f>'soust.uk.JMK př.č.2'!$M$36+'soust.uk.JMK př.č.2'!$N$36</f>
        <v>33608</v>
      </c>
      <c r="D158" s="210">
        <f>'soust.uk.JMK př.č.2'!$L$36</f>
        <v>1005</v>
      </c>
      <c r="E158" s="210">
        <f t="shared" si="3"/>
        <v>43557</v>
      </c>
      <c r="F158" s="210">
        <f t="shared" si="5"/>
        <v>31288</v>
      </c>
      <c r="G158" s="262"/>
      <c r="I158" s="262"/>
      <c r="J158" s="262"/>
      <c r="K158" s="248"/>
      <c r="L158" s="248"/>
      <c r="M158" s="248"/>
      <c r="N158" s="248"/>
      <c r="O158" s="210">
        <f t="shared" si="4"/>
        <v>11264</v>
      </c>
    </row>
    <row r="159" spans="1:15" x14ac:dyDescent="0.2">
      <c r="A159" s="216">
        <v>159</v>
      </c>
      <c r="B159" s="255">
        <v>12.9</v>
      </c>
      <c r="C159" s="210">
        <f>'soust.uk.JMK př.č.2'!$M$36+'soust.uk.JMK př.č.2'!$N$36</f>
        <v>33608</v>
      </c>
      <c r="D159" s="210">
        <f>'soust.uk.JMK př.č.2'!$L$36</f>
        <v>1005</v>
      </c>
      <c r="E159" s="210">
        <f t="shared" si="3"/>
        <v>43523</v>
      </c>
      <c r="F159" s="210">
        <f t="shared" si="5"/>
        <v>31263</v>
      </c>
      <c r="G159" s="262"/>
      <c r="I159" s="262"/>
      <c r="J159" s="262"/>
      <c r="K159" s="248"/>
      <c r="L159" s="248"/>
      <c r="M159" s="248"/>
      <c r="N159" s="248"/>
      <c r="O159" s="210">
        <f t="shared" si="4"/>
        <v>11255</v>
      </c>
    </row>
    <row r="160" spans="1:15" x14ac:dyDescent="0.2">
      <c r="A160" s="216">
        <v>160</v>
      </c>
      <c r="B160" s="255">
        <v>12.91</v>
      </c>
      <c r="C160" s="210">
        <f>'soust.uk.JMK př.č.2'!$M$36+'soust.uk.JMK př.č.2'!$N$36</f>
        <v>33608</v>
      </c>
      <c r="D160" s="210">
        <f>'soust.uk.JMK př.č.2'!$L$36</f>
        <v>1005</v>
      </c>
      <c r="E160" s="210">
        <f t="shared" si="3"/>
        <v>43490</v>
      </c>
      <c r="F160" s="210">
        <f t="shared" si="5"/>
        <v>31239</v>
      </c>
      <c r="G160" s="262"/>
      <c r="I160" s="262"/>
      <c r="J160" s="262"/>
      <c r="K160" s="248"/>
      <c r="L160" s="248"/>
      <c r="M160" s="248"/>
      <c r="N160" s="248"/>
      <c r="O160" s="210">
        <f t="shared" si="4"/>
        <v>11246</v>
      </c>
    </row>
    <row r="161" spans="1:15" x14ac:dyDescent="0.2">
      <c r="A161" s="216">
        <v>161</v>
      </c>
      <c r="B161" s="255">
        <v>12.93</v>
      </c>
      <c r="C161" s="210">
        <f>'soust.uk.JMK př.č.2'!$M$36+'soust.uk.JMK př.č.2'!$N$36</f>
        <v>33608</v>
      </c>
      <c r="D161" s="210">
        <f>'soust.uk.JMK př.č.2'!$L$36</f>
        <v>1005</v>
      </c>
      <c r="E161" s="210">
        <f t="shared" si="3"/>
        <v>43425</v>
      </c>
      <c r="F161" s="210">
        <f t="shared" si="5"/>
        <v>31191</v>
      </c>
      <c r="G161" s="262"/>
      <c r="I161" s="262"/>
      <c r="J161" s="262"/>
      <c r="K161" s="248"/>
      <c r="L161" s="248"/>
      <c r="M161" s="248"/>
      <c r="N161" s="248"/>
      <c r="O161" s="210">
        <f t="shared" si="4"/>
        <v>11229</v>
      </c>
    </row>
    <row r="162" spans="1:15" x14ac:dyDescent="0.2">
      <c r="A162" s="216">
        <v>162</v>
      </c>
      <c r="B162" s="255">
        <v>12.94</v>
      </c>
      <c r="C162" s="210">
        <f>'soust.uk.JMK př.č.2'!$M$36+'soust.uk.JMK př.č.2'!$N$36</f>
        <v>33608</v>
      </c>
      <c r="D162" s="210">
        <f>'soust.uk.JMK př.č.2'!$L$36</f>
        <v>1005</v>
      </c>
      <c r="E162" s="210">
        <f t="shared" si="3"/>
        <v>43392</v>
      </c>
      <c r="F162" s="210">
        <f t="shared" si="5"/>
        <v>31167</v>
      </c>
      <c r="G162" s="262"/>
      <c r="I162" s="262"/>
      <c r="J162" s="262"/>
      <c r="K162" s="248"/>
      <c r="L162" s="248"/>
      <c r="M162" s="248"/>
      <c r="N162" s="248"/>
      <c r="O162" s="210">
        <f t="shared" si="4"/>
        <v>11220</v>
      </c>
    </row>
    <row r="163" spans="1:15" x14ac:dyDescent="0.2">
      <c r="A163" s="216">
        <v>163</v>
      </c>
      <c r="B163" s="255">
        <v>12.95</v>
      </c>
      <c r="C163" s="210">
        <f>'soust.uk.JMK př.č.2'!$M$36+'soust.uk.JMK př.č.2'!$N$36</f>
        <v>33608</v>
      </c>
      <c r="D163" s="210">
        <f>'soust.uk.JMK př.č.2'!$L$36</f>
        <v>1005</v>
      </c>
      <c r="E163" s="210">
        <f t="shared" si="3"/>
        <v>43359</v>
      </c>
      <c r="F163" s="210">
        <f t="shared" si="5"/>
        <v>31143</v>
      </c>
      <c r="G163" s="262"/>
      <c r="I163" s="262"/>
      <c r="J163" s="262"/>
      <c r="K163" s="248"/>
      <c r="L163" s="248"/>
      <c r="M163" s="248"/>
      <c r="N163" s="248"/>
      <c r="O163" s="210">
        <f t="shared" si="4"/>
        <v>11211</v>
      </c>
    </row>
    <row r="164" spans="1:15" x14ac:dyDescent="0.2">
      <c r="A164" s="216">
        <v>164</v>
      </c>
      <c r="B164" s="255">
        <v>12.96</v>
      </c>
      <c r="C164" s="210">
        <f>'soust.uk.JMK př.č.2'!$M$36+'soust.uk.JMK př.č.2'!$N$36</f>
        <v>33608</v>
      </c>
      <c r="D164" s="210">
        <f>'soust.uk.JMK př.č.2'!$L$36</f>
        <v>1005</v>
      </c>
      <c r="E164" s="210">
        <f t="shared" si="3"/>
        <v>43327</v>
      </c>
      <c r="F164" s="210">
        <f t="shared" si="5"/>
        <v>31119</v>
      </c>
      <c r="G164" s="262"/>
      <c r="I164" s="262"/>
      <c r="J164" s="262"/>
      <c r="K164" s="248"/>
      <c r="L164" s="248"/>
      <c r="M164" s="248"/>
      <c r="N164" s="248"/>
      <c r="O164" s="210">
        <f t="shared" si="4"/>
        <v>11203</v>
      </c>
    </row>
    <row r="165" spans="1:15" x14ac:dyDescent="0.2">
      <c r="A165" s="216">
        <v>165</v>
      </c>
      <c r="B165" s="255">
        <v>12.97</v>
      </c>
      <c r="C165" s="210">
        <f>'soust.uk.JMK př.č.2'!$M$36+'soust.uk.JMK př.č.2'!$N$36</f>
        <v>33608</v>
      </c>
      <c r="D165" s="210">
        <f>'soust.uk.JMK př.č.2'!$L$36</f>
        <v>1005</v>
      </c>
      <c r="E165" s="210">
        <f t="shared" si="3"/>
        <v>43294</v>
      </c>
      <c r="F165" s="210">
        <f t="shared" si="5"/>
        <v>31095</v>
      </c>
      <c r="G165" s="262"/>
      <c r="I165" s="262"/>
      <c r="J165" s="262"/>
      <c r="K165" s="248"/>
      <c r="L165" s="248"/>
      <c r="M165" s="248"/>
      <c r="N165" s="248"/>
      <c r="O165" s="210">
        <f t="shared" si="4"/>
        <v>11194</v>
      </c>
    </row>
    <row r="166" spans="1:15" x14ac:dyDescent="0.2">
      <c r="A166" s="216">
        <v>166</v>
      </c>
      <c r="B166" s="255">
        <v>12.99</v>
      </c>
      <c r="C166" s="210">
        <f>'soust.uk.JMK př.č.2'!$M$36+'soust.uk.JMK př.č.2'!$N$36</f>
        <v>33608</v>
      </c>
      <c r="D166" s="210">
        <f>'soust.uk.JMK př.č.2'!$L$36</f>
        <v>1005</v>
      </c>
      <c r="E166" s="210">
        <f t="shared" si="3"/>
        <v>43229</v>
      </c>
      <c r="F166" s="210">
        <f t="shared" si="5"/>
        <v>31047</v>
      </c>
      <c r="G166" s="262"/>
      <c r="I166" s="262"/>
      <c r="J166" s="262"/>
      <c r="K166" s="248"/>
      <c r="L166" s="248"/>
      <c r="M166" s="248"/>
      <c r="N166" s="248"/>
      <c r="O166" s="210">
        <f t="shared" si="4"/>
        <v>11177</v>
      </c>
    </row>
    <row r="167" spans="1:15" x14ac:dyDescent="0.2">
      <c r="A167" s="216">
        <v>167</v>
      </c>
      <c r="B167" s="255">
        <v>13</v>
      </c>
      <c r="C167" s="210">
        <f>'soust.uk.JMK př.č.2'!$M$36+'soust.uk.JMK př.č.2'!$N$36</f>
        <v>33608</v>
      </c>
      <c r="D167" s="210">
        <f>'soust.uk.JMK př.č.2'!$L$36</f>
        <v>1005</v>
      </c>
      <c r="E167" s="210">
        <f t="shared" si="3"/>
        <v>43196</v>
      </c>
      <c r="F167" s="210">
        <f t="shared" si="5"/>
        <v>31023</v>
      </c>
      <c r="G167" s="262"/>
      <c r="I167" s="262"/>
      <c r="J167" s="262"/>
      <c r="K167" s="248"/>
      <c r="L167" s="248"/>
      <c r="M167" s="248"/>
      <c r="N167" s="248"/>
      <c r="O167" s="210">
        <f t="shared" si="4"/>
        <v>11168</v>
      </c>
    </row>
    <row r="168" spans="1:15" x14ac:dyDescent="0.2">
      <c r="A168" s="216">
        <v>168</v>
      </c>
      <c r="B168" s="255">
        <v>13.01</v>
      </c>
      <c r="C168" s="210">
        <f>'soust.uk.JMK př.č.2'!$M$36+'soust.uk.JMK př.č.2'!$N$36</f>
        <v>33608</v>
      </c>
      <c r="D168" s="210">
        <f>'soust.uk.JMK př.č.2'!$L$36</f>
        <v>1005</v>
      </c>
      <c r="E168" s="210">
        <f t="shared" si="3"/>
        <v>43164</v>
      </c>
      <c r="F168" s="210">
        <f t="shared" si="5"/>
        <v>30999</v>
      </c>
      <c r="G168" s="262"/>
      <c r="I168" s="262"/>
      <c r="J168" s="262"/>
      <c r="K168" s="248"/>
      <c r="L168" s="248"/>
      <c r="M168" s="248"/>
      <c r="N168" s="248"/>
      <c r="O168" s="210">
        <f t="shared" si="4"/>
        <v>11160</v>
      </c>
    </row>
    <row r="169" spans="1:15" x14ac:dyDescent="0.2">
      <c r="A169" s="216">
        <v>169</v>
      </c>
      <c r="B169" s="255">
        <v>13.02</v>
      </c>
      <c r="C169" s="210">
        <f>'soust.uk.JMK př.č.2'!$M$36+'soust.uk.JMK př.č.2'!$N$36</f>
        <v>33608</v>
      </c>
      <c r="D169" s="210">
        <f>'soust.uk.JMK př.č.2'!$L$36</f>
        <v>1005</v>
      </c>
      <c r="E169" s="210">
        <f t="shared" si="3"/>
        <v>43131</v>
      </c>
      <c r="F169" s="210">
        <f t="shared" si="5"/>
        <v>30975</v>
      </c>
      <c r="G169" s="262"/>
      <c r="I169" s="262"/>
      <c r="J169" s="262"/>
      <c r="K169" s="248"/>
      <c r="L169" s="248"/>
      <c r="M169" s="248"/>
      <c r="N169" s="248"/>
      <c r="O169" s="210">
        <f t="shared" si="4"/>
        <v>11151</v>
      </c>
    </row>
    <row r="170" spans="1:15" x14ac:dyDescent="0.2">
      <c r="A170" s="216">
        <v>170</v>
      </c>
      <c r="B170" s="255">
        <v>13.03</v>
      </c>
      <c r="C170" s="210">
        <f>'soust.uk.JMK př.č.2'!$M$36+'soust.uk.JMK př.č.2'!$N$36</f>
        <v>33608</v>
      </c>
      <c r="D170" s="210">
        <f>'soust.uk.JMK př.č.2'!$L$36</f>
        <v>1005</v>
      </c>
      <c r="E170" s="210">
        <f t="shared" si="3"/>
        <v>43098</v>
      </c>
      <c r="F170" s="210">
        <f t="shared" si="5"/>
        <v>30951</v>
      </c>
      <c r="G170" s="262"/>
      <c r="I170" s="262"/>
      <c r="J170" s="262"/>
      <c r="K170" s="248"/>
      <c r="L170" s="248"/>
      <c r="M170" s="248"/>
      <c r="N170" s="248"/>
      <c r="O170" s="210">
        <f t="shared" si="4"/>
        <v>11142</v>
      </c>
    </row>
    <row r="171" spans="1:15" x14ac:dyDescent="0.2">
      <c r="A171" s="216">
        <v>171</v>
      </c>
      <c r="B171" s="255">
        <v>13.04</v>
      </c>
      <c r="C171" s="210">
        <f>'soust.uk.JMK př.č.2'!$M$36+'soust.uk.JMK př.č.2'!$N$36</f>
        <v>33608</v>
      </c>
      <c r="D171" s="210">
        <f>'soust.uk.JMK př.č.2'!$L$36</f>
        <v>1005</v>
      </c>
      <c r="E171" s="210">
        <f t="shared" si="3"/>
        <v>43067</v>
      </c>
      <c r="F171" s="210">
        <f t="shared" si="5"/>
        <v>30928</v>
      </c>
      <c r="G171" s="262"/>
      <c r="I171" s="262"/>
      <c r="J171" s="262"/>
      <c r="K171" s="248"/>
      <c r="L171" s="248"/>
      <c r="M171" s="248"/>
      <c r="N171" s="248"/>
      <c r="O171" s="210">
        <f t="shared" si="4"/>
        <v>11134</v>
      </c>
    </row>
    <row r="172" spans="1:15" x14ac:dyDescent="0.2">
      <c r="A172" s="216">
        <v>172</v>
      </c>
      <c r="B172" s="255">
        <v>13.05</v>
      </c>
      <c r="C172" s="210">
        <f>'soust.uk.JMK př.č.2'!$M$36+'soust.uk.JMK př.č.2'!$N$36</f>
        <v>33608</v>
      </c>
      <c r="D172" s="210">
        <f>'soust.uk.JMK př.č.2'!$L$36</f>
        <v>1005</v>
      </c>
      <c r="E172" s="210">
        <f t="shared" si="3"/>
        <v>43034</v>
      </c>
      <c r="F172" s="210">
        <f t="shared" si="5"/>
        <v>30904</v>
      </c>
      <c r="G172" s="262"/>
      <c r="I172" s="262"/>
      <c r="J172" s="262"/>
      <c r="K172" s="248"/>
      <c r="L172" s="248"/>
      <c r="M172" s="248"/>
      <c r="N172" s="248"/>
      <c r="O172" s="210">
        <f t="shared" si="4"/>
        <v>11125</v>
      </c>
    </row>
    <row r="173" spans="1:15" x14ac:dyDescent="0.2">
      <c r="A173" s="216">
        <v>173</v>
      </c>
      <c r="B173" s="255">
        <v>13.06</v>
      </c>
      <c r="C173" s="210">
        <f>'soust.uk.JMK př.č.2'!$M$36+'soust.uk.JMK př.č.2'!$N$36</f>
        <v>33608</v>
      </c>
      <c r="D173" s="210">
        <f>'soust.uk.JMK př.č.2'!$L$36</f>
        <v>1005</v>
      </c>
      <c r="E173" s="210">
        <f t="shared" si="3"/>
        <v>43002</v>
      </c>
      <c r="F173" s="210">
        <f t="shared" si="5"/>
        <v>30880</v>
      </c>
      <c r="G173" s="262"/>
      <c r="I173" s="262"/>
      <c r="J173" s="262"/>
      <c r="K173" s="248"/>
      <c r="L173" s="248"/>
      <c r="M173" s="248"/>
      <c r="N173" s="248"/>
      <c r="O173" s="210">
        <f t="shared" si="4"/>
        <v>11117</v>
      </c>
    </row>
    <row r="174" spans="1:15" x14ac:dyDescent="0.2">
      <c r="A174" s="216">
        <v>174</v>
      </c>
      <c r="B174" s="255">
        <v>13.07</v>
      </c>
      <c r="C174" s="210">
        <f>'soust.uk.JMK př.č.2'!$M$36+'soust.uk.JMK př.č.2'!$N$36</f>
        <v>33608</v>
      </c>
      <c r="D174" s="210">
        <f>'soust.uk.JMK př.č.2'!$L$36</f>
        <v>1005</v>
      </c>
      <c r="E174" s="210">
        <f t="shared" si="3"/>
        <v>42971</v>
      </c>
      <c r="F174" s="210">
        <f t="shared" si="5"/>
        <v>30857</v>
      </c>
      <c r="G174" s="262"/>
      <c r="I174" s="262"/>
      <c r="J174" s="262"/>
      <c r="K174" s="248"/>
      <c r="L174" s="248"/>
      <c r="M174" s="248"/>
      <c r="N174" s="248"/>
      <c r="O174" s="210">
        <f t="shared" si="4"/>
        <v>11109</v>
      </c>
    </row>
    <row r="175" spans="1:15" x14ac:dyDescent="0.2">
      <c r="A175" s="216">
        <v>175</v>
      </c>
      <c r="B175" s="255">
        <v>13.08</v>
      </c>
      <c r="C175" s="210">
        <f>'soust.uk.JMK př.č.2'!$M$36+'soust.uk.JMK př.č.2'!$N$36</f>
        <v>33608</v>
      </c>
      <c r="D175" s="210">
        <f>'soust.uk.JMK př.č.2'!$L$36</f>
        <v>1005</v>
      </c>
      <c r="E175" s="210">
        <f t="shared" si="3"/>
        <v>42938</v>
      </c>
      <c r="F175" s="210">
        <f t="shared" si="5"/>
        <v>30833</v>
      </c>
      <c r="G175" s="262"/>
      <c r="I175" s="262"/>
      <c r="J175" s="262"/>
      <c r="K175" s="248"/>
      <c r="L175" s="248"/>
      <c r="M175" s="248"/>
      <c r="N175" s="248"/>
      <c r="O175" s="210">
        <f t="shared" si="4"/>
        <v>11100</v>
      </c>
    </row>
    <row r="176" spans="1:15" x14ac:dyDescent="0.2">
      <c r="A176" s="216">
        <v>176</v>
      </c>
      <c r="B176" s="255">
        <v>13.09</v>
      </c>
      <c r="C176" s="210">
        <f>'soust.uk.JMK př.č.2'!$M$36+'soust.uk.JMK př.č.2'!$N$36</f>
        <v>33608</v>
      </c>
      <c r="D176" s="210">
        <f>'soust.uk.JMK př.č.2'!$L$36</f>
        <v>1005</v>
      </c>
      <c r="E176" s="210">
        <f t="shared" si="3"/>
        <v>42905</v>
      </c>
      <c r="F176" s="210">
        <f t="shared" si="5"/>
        <v>30809</v>
      </c>
      <c r="G176" s="262"/>
      <c r="I176" s="262"/>
      <c r="J176" s="262"/>
      <c r="K176" s="248"/>
      <c r="L176" s="248"/>
      <c r="M176" s="248"/>
      <c r="N176" s="248"/>
      <c r="O176" s="210">
        <f t="shared" si="4"/>
        <v>11091</v>
      </c>
    </row>
    <row r="177" spans="1:15" x14ac:dyDescent="0.2">
      <c r="A177" s="216">
        <v>177</v>
      </c>
      <c r="B177" s="255">
        <v>13.1</v>
      </c>
      <c r="C177" s="210">
        <f>'soust.uk.JMK př.č.2'!$M$36+'soust.uk.JMK př.č.2'!$N$36</f>
        <v>33608</v>
      </c>
      <c r="D177" s="210">
        <f>'soust.uk.JMK př.č.2'!$L$36</f>
        <v>1005</v>
      </c>
      <c r="E177" s="210">
        <f t="shared" si="3"/>
        <v>42874</v>
      </c>
      <c r="F177" s="210">
        <f t="shared" si="5"/>
        <v>30786</v>
      </c>
      <c r="G177" s="262"/>
      <c r="I177" s="262"/>
      <c r="J177" s="262"/>
      <c r="K177" s="248"/>
      <c r="L177" s="248"/>
      <c r="M177" s="248"/>
      <c r="N177" s="248"/>
      <c r="O177" s="210">
        <f t="shared" si="4"/>
        <v>11083</v>
      </c>
    </row>
    <row r="178" spans="1:15" x14ac:dyDescent="0.2">
      <c r="A178" s="216">
        <v>178</v>
      </c>
      <c r="B178" s="255">
        <v>13.11</v>
      </c>
      <c r="C178" s="210">
        <f>'soust.uk.JMK př.č.2'!$M$36+'soust.uk.JMK př.č.2'!$N$36</f>
        <v>33608</v>
      </c>
      <c r="D178" s="210">
        <f>'soust.uk.JMK př.č.2'!$L$36</f>
        <v>1005</v>
      </c>
      <c r="E178" s="210">
        <f t="shared" si="3"/>
        <v>42841</v>
      </c>
      <c r="F178" s="210">
        <f t="shared" si="5"/>
        <v>30762</v>
      </c>
      <c r="G178" s="262"/>
      <c r="I178" s="262"/>
      <c r="J178" s="262"/>
      <c r="K178" s="248"/>
      <c r="L178" s="248"/>
      <c r="M178" s="248"/>
      <c r="N178" s="248"/>
      <c r="O178" s="210">
        <f t="shared" si="4"/>
        <v>11074</v>
      </c>
    </row>
    <row r="179" spans="1:15" x14ac:dyDescent="0.2">
      <c r="A179" s="216">
        <v>179</v>
      </c>
      <c r="B179" s="255">
        <v>13.12</v>
      </c>
      <c r="C179" s="210">
        <f>'soust.uk.JMK př.č.2'!$M$36+'soust.uk.JMK př.č.2'!$N$36</f>
        <v>33608</v>
      </c>
      <c r="D179" s="210">
        <f>'soust.uk.JMK př.č.2'!$L$36</f>
        <v>1005</v>
      </c>
      <c r="E179" s="210">
        <f t="shared" si="3"/>
        <v>42810</v>
      </c>
      <c r="F179" s="210">
        <f t="shared" si="5"/>
        <v>30739</v>
      </c>
      <c r="G179" s="262"/>
      <c r="I179" s="262"/>
      <c r="J179" s="262"/>
      <c r="K179" s="248"/>
      <c r="L179" s="248"/>
      <c r="M179" s="248"/>
      <c r="N179" s="248"/>
      <c r="O179" s="210">
        <f t="shared" si="4"/>
        <v>11066</v>
      </c>
    </row>
    <row r="180" spans="1:15" x14ac:dyDescent="0.2">
      <c r="A180" s="216">
        <v>180</v>
      </c>
      <c r="B180" s="255">
        <v>13.13</v>
      </c>
      <c r="C180" s="210">
        <f>'soust.uk.JMK př.č.2'!$M$36+'soust.uk.JMK př.č.2'!$N$36</f>
        <v>33608</v>
      </c>
      <c r="D180" s="210">
        <f>'soust.uk.JMK př.č.2'!$L$36</f>
        <v>1005</v>
      </c>
      <c r="E180" s="210">
        <f t="shared" si="3"/>
        <v>42779</v>
      </c>
      <c r="F180" s="210">
        <f t="shared" si="5"/>
        <v>30716</v>
      </c>
      <c r="G180" s="262"/>
      <c r="I180" s="262"/>
      <c r="J180" s="262"/>
      <c r="K180" s="248"/>
      <c r="L180" s="248"/>
      <c r="M180" s="248"/>
      <c r="N180" s="248"/>
      <c r="O180" s="210">
        <f t="shared" si="4"/>
        <v>11058</v>
      </c>
    </row>
    <row r="181" spans="1:15" x14ac:dyDescent="0.2">
      <c r="A181" s="216">
        <v>181</v>
      </c>
      <c r="B181" s="255">
        <v>13.14</v>
      </c>
      <c r="C181" s="210">
        <f>'soust.uk.JMK př.č.2'!$M$36+'soust.uk.JMK př.č.2'!$N$36</f>
        <v>33608</v>
      </c>
      <c r="D181" s="210">
        <f>'soust.uk.JMK př.č.2'!$L$36</f>
        <v>1005</v>
      </c>
      <c r="E181" s="210">
        <f t="shared" si="3"/>
        <v>42746</v>
      </c>
      <c r="F181" s="210">
        <f t="shared" si="5"/>
        <v>30692</v>
      </c>
      <c r="G181" s="262"/>
      <c r="I181" s="262"/>
      <c r="J181" s="262"/>
      <c r="K181" s="248"/>
      <c r="L181" s="248"/>
      <c r="M181" s="248"/>
      <c r="N181" s="248"/>
      <c r="O181" s="210">
        <f t="shared" si="4"/>
        <v>11049</v>
      </c>
    </row>
    <row r="182" spans="1:15" x14ac:dyDescent="0.2">
      <c r="A182" s="216">
        <v>182</v>
      </c>
      <c r="B182" s="255">
        <v>13.15</v>
      </c>
      <c r="C182" s="210">
        <f>'soust.uk.JMK př.č.2'!$M$36+'soust.uk.JMK př.č.2'!$N$36</f>
        <v>33608</v>
      </c>
      <c r="D182" s="210">
        <f>'soust.uk.JMK př.č.2'!$L$36</f>
        <v>1005</v>
      </c>
      <c r="E182" s="210">
        <f t="shared" si="3"/>
        <v>42715</v>
      </c>
      <c r="F182" s="210">
        <f t="shared" si="5"/>
        <v>30669</v>
      </c>
      <c r="G182" s="262"/>
      <c r="I182" s="262"/>
      <c r="J182" s="262"/>
      <c r="K182" s="248"/>
      <c r="L182" s="248"/>
      <c r="M182" s="248"/>
      <c r="N182" s="248"/>
      <c r="O182" s="210">
        <f t="shared" si="4"/>
        <v>11041</v>
      </c>
    </row>
    <row r="183" spans="1:15" x14ac:dyDescent="0.2">
      <c r="A183" s="216">
        <v>183</v>
      </c>
      <c r="B183" s="255">
        <v>13.16</v>
      </c>
      <c r="C183" s="210">
        <f>'soust.uk.JMK př.č.2'!$M$36+'soust.uk.JMK př.č.2'!$N$36</f>
        <v>33608</v>
      </c>
      <c r="D183" s="210">
        <f>'soust.uk.JMK př.č.2'!$L$36</f>
        <v>1005</v>
      </c>
      <c r="E183" s="210">
        <f t="shared" ref="E183:E246" si="6">SUM(F183,O183,D183)</f>
        <v>42684</v>
      </c>
      <c r="F183" s="210">
        <f t="shared" si="5"/>
        <v>30646</v>
      </c>
      <c r="G183" s="262"/>
      <c r="I183" s="262"/>
      <c r="J183" s="262"/>
      <c r="K183" s="248"/>
      <c r="L183" s="248"/>
      <c r="M183" s="248"/>
      <c r="N183" s="248"/>
      <c r="O183" s="210">
        <f t="shared" si="4"/>
        <v>11033</v>
      </c>
    </row>
    <row r="184" spans="1:15" x14ac:dyDescent="0.2">
      <c r="A184" s="216">
        <v>184</v>
      </c>
      <c r="B184" s="255">
        <v>13.17</v>
      </c>
      <c r="C184" s="210">
        <f>'soust.uk.JMK př.č.2'!$M$36+'soust.uk.JMK př.č.2'!$N$36</f>
        <v>33608</v>
      </c>
      <c r="D184" s="210">
        <f>'soust.uk.JMK př.č.2'!$L$36</f>
        <v>1005</v>
      </c>
      <c r="E184" s="210">
        <f t="shared" si="6"/>
        <v>42651</v>
      </c>
      <c r="F184" s="210">
        <f t="shared" si="5"/>
        <v>30622</v>
      </c>
      <c r="G184" s="262"/>
      <c r="I184" s="262"/>
      <c r="J184" s="262"/>
      <c r="K184" s="248"/>
      <c r="L184" s="248"/>
      <c r="M184" s="248"/>
      <c r="N184" s="248"/>
      <c r="O184" s="210">
        <f t="shared" ref="O184:O247" si="7">ROUND((F184*36%),0)</f>
        <v>11024</v>
      </c>
    </row>
    <row r="185" spans="1:15" x14ac:dyDescent="0.2">
      <c r="A185" s="216">
        <v>185</v>
      </c>
      <c r="B185" s="255">
        <v>13.18</v>
      </c>
      <c r="C185" s="210">
        <f>'soust.uk.JMK př.č.2'!$M$36+'soust.uk.JMK př.č.2'!$N$36</f>
        <v>33608</v>
      </c>
      <c r="D185" s="210">
        <f>'soust.uk.JMK př.č.2'!$L$36</f>
        <v>1005</v>
      </c>
      <c r="E185" s="210">
        <f t="shared" si="6"/>
        <v>42620</v>
      </c>
      <c r="F185" s="210">
        <f t="shared" si="5"/>
        <v>30599</v>
      </c>
      <c r="G185" s="262"/>
      <c r="I185" s="262"/>
      <c r="J185" s="262"/>
      <c r="K185" s="248"/>
      <c r="L185" s="248"/>
      <c r="M185" s="248"/>
      <c r="N185" s="248"/>
      <c r="O185" s="210">
        <f t="shared" si="7"/>
        <v>11016</v>
      </c>
    </row>
    <row r="186" spans="1:15" x14ac:dyDescent="0.2">
      <c r="A186" s="216">
        <v>186</v>
      </c>
      <c r="B186" s="255">
        <v>13.19</v>
      </c>
      <c r="C186" s="210">
        <f>'soust.uk.JMK př.č.2'!$M$36+'soust.uk.JMK př.č.2'!$N$36</f>
        <v>33608</v>
      </c>
      <c r="D186" s="210">
        <f>'soust.uk.JMK př.č.2'!$L$36</f>
        <v>1005</v>
      </c>
      <c r="E186" s="210">
        <f t="shared" si="6"/>
        <v>42588</v>
      </c>
      <c r="F186" s="210">
        <f t="shared" si="5"/>
        <v>30576</v>
      </c>
      <c r="G186" s="262"/>
      <c r="I186" s="262"/>
      <c r="J186" s="262"/>
      <c r="K186" s="248"/>
      <c r="L186" s="248"/>
      <c r="M186" s="248"/>
      <c r="N186" s="248"/>
      <c r="O186" s="210">
        <f t="shared" si="7"/>
        <v>11007</v>
      </c>
    </row>
    <row r="187" spans="1:15" x14ac:dyDescent="0.2">
      <c r="A187" s="216">
        <v>187</v>
      </c>
      <c r="B187" s="255">
        <v>13.19</v>
      </c>
      <c r="C187" s="210">
        <f>'soust.uk.JMK př.č.2'!$M$36+'soust.uk.JMK př.č.2'!$N$36</f>
        <v>33608</v>
      </c>
      <c r="D187" s="210">
        <f>'soust.uk.JMK př.č.2'!$L$36</f>
        <v>1005</v>
      </c>
      <c r="E187" s="210">
        <f t="shared" si="6"/>
        <v>42588</v>
      </c>
      <c r="F187" s="210">
        <f t="shared" si="5"/>
        <v>30576</v>
      </c>
      <c r="G187" s="262"/>
      <c r="I187" s="262"/>
      <c r="J187" s="262"/>
      <c r="K187" s="248"/>
      <c r="L187" s="248"/>
      <c r="M187" s="248"/>
      <c r="N187" s="248"/>
      <c r="O187" s="210">
        <f t="shared" si="7"/>
        <v>11007</v>
      </c>
    </row>
    <row r="188" spans="1:15" x14ac:dyDescent="0.2">
      <c r="A188" s="216">
        <v>188</v>
      </c>
      <c r="B188" s="255">
        <v>13.2</v>
      </c>
      <c r="C188" s="210">
        <f>'soust.uk.JMK př.č.2'!$M$36+'soust.uk.JMK př.č.2'!$N$36</f>
        <v>33608</v>
      </c>
      <c r="D188" s="210">
        <f>'soust.uk.JMK př.č.2'!$L$36</f>
        <v>1005</v>
      </c>
      <c r="E188" s="210">
        <f t="shared" si="6"/>
        <v>42557</v>
      </c>
      <c r="F188" s="210">
        <f t="shared" ref="F188:F251" si="8">ROUND(1/B188*C188*12,0)</f>
        <v>30553</v>
      </c>
      <c r="G188" s="262"/>
      <c r="I188" s="262"/>
      <c r="J188" s="262"/>
      <c r="K188" s="248"/>
      <c r="L188" s="248"/>
      <c r="M188" s="248"/>
      <c r="N188" s="248"/>
      <c r="O188" s="210">
        <f t="shared" si="7"/>
        <v>10999</v>
      </c>
    </row>
    <row r="189" spans="1:15" x14ac:dyDescent="0.2">
      <c r="A189" s="216">
        <v>189</v>
      </c>
      <c r="B189" s="255">
        <v>13.21</v>
      </c>
      <c r="C189" s="210">
        <f>'soust.uk.JMK př.č.2'!$M$36+'soust.uk.JMK př.č.2'!$N$36</f>
        <v>33608</v>
      </c>
      <c r="D189" s="210">
        <f>'soust.uk.JMK př.č.2'!$L$36</f>
        <v>1005</v>
      </c>
      <c r="E189" s="210">
        <f t="shared" si="6"/>
        <v>42526</v>
      </c>
      <c r="F189" s="210">
        <f t="shared" si="8"/>
        <v>30530</v>
      </c>
      <c r="G189" s="262"/>
      <c r="I189" s="262"/>
      <c r="J189" s="262"/>
      <c r="K189" s="248"/>
      <c r="L189" s="248"/>
      <c r="M189" s="248"/>
      <c r="N189" s="248"/>
      <c r="O189" s="210">
        <f t="shared" si="7"/>
        <v>10991</v>
      </c>
    </row>
    <row r="190" spans="1:15" x14ac:dyDescent="0.2">
      <c r="A190" s="216">
        <v>190</v>
      </c>
      <c r="B190" s="255">
        <v>13.22</v>
      </c>
      <c r="C190" s="210">
        <f>'soust.uk.JMK př.č.2'!$M$36+'soust.uk.JMK př.č.2'!$N$36</f>
        <v>33608</v>
      </c>
      <c r="D190" s="210">
        <f>'soust.uk.JMK př.č.2'!$L$36</f>
        <v>1005</v>
      </c>
      <c r="E190" s="210">
        <f t="shared" si="6"/>
        <v>42495</v>
      </c>
      <c r="F190" s="210">
        <f t="shared" si="8"/>
        <v>30507</v>
      </c>
      <c r="G190" s="262"/>
      <c r="I190" s="262"/>
      <c r="J190" s="262"/>
      <c r="K190" s="248"/>
      <c r="L190" s="248"/>
      <c r="M190" s="248"/>
      <c r="N190" s="248"/>
      <c r="O190" s="210">
        <f t="shared" si="7"/>
        <v>10983</v>
      </c>
    </row>
    <row r="191" spans="1:15" x14ac:dyDescent="0.2">
      <c r="A191" s="216">
        <v>191</v>
      </c>
      <c r="B191" s="255">
        <v>13.23</v>
      </c>
      <c r="C191" s="210">
        <f>'soust.uk.JMK př.č.2'!$M$36+'soust.uk.JMK př.č.2'!$N$36</f>
        <v>33608</v>
      </c>
      <c r="D191" s="210">
        <f>'soust.uk.JMK př.č.2'!$L$36</f>
        <v>1005</v>
      </c>
      <c r="E191" s="210">
        <f t="shared" si="6"/>
        <v>42462</v>
      </c>
      <c r="F191" s="210">
        <f t="shared" si="8"/>
        <v>30483</v>
      </c>
      <c r="G191" s="262"/>
      <c r="I191" s="262"/>
      <c r="J191" s="262"/>
      <c r="K191" s="248"/>
      <c r="L191" s="248"/>
      <c r="M191" s="248"/>
      <c r="N191" s="248"/>
      <c r="O191" s="210">
        <f t="shared" si="7"/>
        <v>10974</v>
      </c>
    </row>
    <row r="192" spans="1:15" x14ac:dyDescent="0.2">
      <c r="A192" s="216">
        <v>192</v>
      </c>
      <c r="B192" s="255">
        <v>13.24</v>
      </c>
      <c r="C192" s="210">
        <f>'soust.uk.JMK př.č.2'!$M$36+'soust.uk.JMK př.č.2'!$N$36</f>
        <v>33608</v>
      </c>
      <c r="D192" s="210">
        <f>'soust.uk.JMK př.č.2'!$L$36</f>
        <v>1005</v>
      </c>
      <c r="E192" s="210">
        <f t="shared" si="6"/>
        <v>42431</v>
      </c>
      <c r="F192" s="210">
        <f t="shared" si="8"/>
        <v>30460</v>
      </c>
      <c r="G192" s="262"/>
      <c r="I192" s="262"/>
      <c r="J192" s="262"/>
      <c r="K192" s="248"/>
      <c r="L192" s="248"/>
      <c r="M192" s="248"/>
      <c r="N192" s="248"/>
      <c r="O192" s="210">
        <f t="shared" si="7"/>
        <v>10966</v>
      </c>
    </row>
    <row r="193" spans="1:15" x14ac:dyDescent="0.2">
      <c r="A193" s="216">
        <v>193</v>
      </c>
      <c r="B193" s="255">
        <v>13.24</v>
      </c>
      <c r="C193" s="210">
        <f>'soust.uk.JMK př.č.2'!$M$36+'soust.uk.JMK př.č.2'!$N$36</f>
        <v>33608</v>
      </c>
      <c r="D193" s="210">
        <f>'soust.uk.JMK př.č.2'!$L$36</f>
        <v>1005</v>
      </c>
      <c r="E193" s="210">
        <f t="shared" si="6"/>
        <v>42431</v>
      </c>
      <c r="F193" s="210">
        <f t="shared" si="8"/>
        <v>30460</v>
      </c>
      <c r="G193" s="262"/>
      <c r="I193" s="262"/>
      <c r="J193" s="262"/>
      <c r="K193" s="248"/>
      <c r="L193" s="248"/>
      <c r="M193" s="248"/>
      <c r="N193" s="248"/>
      <c r="O193" s="210">
        <f t="shared" si="7"/>
        <v>10966</v>
      </c>
    </row>
    <row r="194" spans="1:15" x14ac:dyDescent="0.2">
      <c r="A194" s="216">
        <v>194</v>
      </c>
      <c r="B194" s="255">
        <v>13.25</v>
      </c>
      <c r="C194" s="210">
        <f>'soust.uk.JMK př.č.2'!$M$36+'soust.uk.JMK př.č.2'!$N$36</f>
        <v>33608</v>
      </c>
      <c r="D194" s="210">
        <f>'soust.uk.JMK př.č.2'!$L$36</f>
        <v>1005</v>
      </c>
      <c r="E194" s="210">
        <f t="shared" si="6"/>
        <v>42399</v>
      </c>
      <c r="F194" s="210">
        <f t="shared" si="8"/>
        <v>30437</v>
      </c>
      <c r="G194" s="262"/>
      <c r="I194" s="262"/>
      <c r="J194" s="262"/>
      <c r="K194" s="248"/>
      <c r="L194" s="248"/>
      <c r="M194" s="248"/>
      <c r="N194" s="248"/>
      <c r="O194" s="210">
        <f t="shared" si="7"/>
        <v>10957</v>
      </c>
    </row>
    <row r="195" spans="1:15" x14ac:dyDescent="0.2">
      <c r="A195" s="216">
        <v>195</v>
      </c>
      <c r="B195" s="255">
        <v>13.26</v>
      </c>
      <c r="C195" s="210">
        <f>'soust.uk.JMK př.č.2'!$M$36+'soust.uk.JMK př.č.2'!$N$36</f>
        <v>33608</v>
      </c>
      <c r="D195" s="210">
        <f>'soust.uk.JMK př.č.2'!$L$36</f>
        <v>1005</v>
      </c>
      <c r="E195" s="210">
        <f t="shared" si="6"/>
        <v>42368</v>
      </c>
      <c r="F195" s="210">
        <f t="shared" si="8"/>
        <v>30414</v>
      </c>
      <c r="G195" s="262"/>
      <c r="I195" s="262"/>
      <c r="J195" s="262"/>
      <c r="K195" s="248"/>
      <c r="L195" s="248"/>
      <c r="M195" s="248"/>
      <c r="N195" s="248"/>
      <c r="O195" s="210">
        <f t="shared" si="7"/>
        <v>10949</v>
      </c>
    </row>
    <row r="196" spans="1:15" x14ac:dyDescent="0.2">
      <c r="A196" s="216">
        <v>196</v>
      </c>
      <c r="B196" s="255">
        <v>13.27</v>
      </c>
      <c r="C196" s="210">
        <f>'soust.uk.JMK př.č.2'!$M$36+'soust.uk.JMK př.č.2'!$N$36</f>
        <v>33608</v>
      </c>
      <c r="D196" s="210">
        <f>'soust.uk.JMK př.č.2'!$L$36</f>
        <v>1005</v>
      </c>
      <c r="E196" s="210">
        <f t="shared" si="6"/>
        <v>42338</v>
      </c>
      <c r="F196" s="210">
        <f t="shared" si="8"/>
        <v>30392</v>
      </c>
      <c r="G196" s="262"/>
      <c r="I196" s="262"/>
      <c r="J196" s="262"/>
      <c r="K196" s="248"/>
      <c r="L196" s="248"/>
      <c r="M196" s="248"/>
      <c r="N196" s="248"/>
      <c r="O196" s="210">
        <f t="shared" si="7"/>
        <v>10941</v>
      </c>
    </row>
    <row r="197" spans="1:15" x14ac:dyDescent="0.2">
      <c r="A197" s="216">
        <v>197</v>
      </c>
      <c r="B197" s="255">
        <v>13.28</v>
      </c>
      <c r="C197" s="210">
        <f>'soust.uk.JMK př.č.2'!$M$36+'soust.uk.JMK př.č.2'!$N$36</f>
        <v>33608</v>
      </c>
      <c r="D197" s="210">
        <f>'soust.uk.JMK př.č.2'!$L$36</f>
        <v>1005</v>
      </c>
      <c r="E197" s="210">
        <f t="shared" si="6"/>
        <v>42307</v>
      </c>
      <c r="F197" s="210">
        <f t="shared" si="8"/>
        <v>30369</v>
      </c>
      <c r="G197" s="262"/>
      <c r="I197" s="262"/>
      <c r="J197" s="262"/>
      <c r="K197" s="248"/>
      <c r="L197" s="248"/>
      <c r="M197" s="248"/>
      <c r="N197" s="248"/>
      <c r="O197" s="210">
        <f t="shared" si="7"/>
        <v>10933</v>
      </c>
    </row>
    <row r="198" spans="1:15" x14ac:dyDescent="0.2">
      <c r="A198" s="216">
        <v>198</v>
      </c>
      <c r="B198" s="255">
        <v>13.28</v>
      </c>
      <c r="C198" s="210">
        <f>'soust.uk.JMK př.č.2'!$M$36+'soust.uk.JMK př.č.2'!$N$36</f>
        <v>33608</v>
      </c>
      <c r="D198" s="210">
        <f>'soust.uk.JMK př.č.2'!$L$36</f>
        <v>1005</v>
      </c>
      <c r="E198" s="210">
        <f t="shared" si="6"/>
        <v>42307</v>
      </c>
      <c r="F198" s="210">
        <f t="shared" si="8"/>
        <v>30369</v>
      </c>
      <c r="G198" s="262"/>
      <c r="I198" s="262"/>
      <c r="J198" s="262"/>
      <c r="K198" s="248"/>
      <c r="L198" s="248"/>
      <c r="M198" s="248"/>
      <c r="N198" s="248"/>
      <c r="O198" s="210">
        <f t="shared" si="7"/>
        <v>10933</v>
      </c>
    </row>
    <row r="199" spans="1:15" x14ac:dyDescent="0.2">
      <c r="A199" s="216">
        <v>199</v>
      </c>
      <c r="B199" s="255">
        <v>13.29</v>
      </c>
      <c r="C199" s="210">
        <f>'soust.uk.JMK př.č.2'!$M$36+'soust.uk.JMK př.č.2'!$N$36</f>
        <v>33608</v>
      </c>
      <c r="D199" s="210">
        <f>'soust.uk.JMK př.č.2'!$L$36</f>
        <v>1005</v>
      </c>
      <c r="E199" s="210">
        <f t="shared" si="6"/>
        <v>42276</v>
      </c>
      <c r="F199" s="210">
        <f t="shared" si="8"/>
        <v>30346</v>
      </c>
      <c r="G199" s="262"/>
      <c r="I199" s="262"/>
      <c r="J199" s="262"/>
      <c r="K199" s="248"/>
      <c r="L199" s="248"/>
      <c r="M199" s="248"/>
      <c r="N199" s="248"/>
      <c r="O199" s="210">
        <f t="shared" si="7"/>
        <v>10925</v>
      </c>
    </row>
    <row r="200" spans="1:15" x14ac:dyDescent="0.2">
      <c r="A200" s="216">
        <v>200</v>
      </c>
      <c r="B200" s="255">
        <v>13.3</v>
      </c>
      <c r="C200" s="210">
        <f>'soust.uk.JMK př.č.2'!$M$36+'soust.uk.JMK př.č.2'!$N$36</f>
        <v>33608</v>
      </c>
      <c r="D200" s="210">
        <f>'soust.uk.JMK př.č.2'!$L$36</f>
        <v>1005</v>
      </c>
      <c r="E200" s="210">
        <f t="shared" si="6"/>
        <v>42244</v>
      </c>
      <c r="F200" s="210">
        <f t="shared" si="8"/>
        <v>30323</v>
      </c>
      <c r="G200" s="262"/>
      <c r="I200" s="262"/>
      <c r="J200" s="262"/>
      <c r="K200" s="248"/>
      <c r="L200" s="248"/>
      <c r="M200" s="248"/>
      <c r="N200" s="248"/>
      <c r="O200" s="210">
        <f t="shared" si="7"/>
        <v>10916</v>
      </c>
    </row>
    <row r="201" spans="1:15" x14ac:dyDescent="0.2">
      <c r="A201" s="216">
        <v>201</v>
      </c>
      <c r="B201" s="255">
        <v>13.31</v>
      </c>
      <c r="C201" s="210">
        <f>'soust.uk.JMK př.č.2'!$M$36+'soust.uk.JMK př.č.2'!$N$36</f>
        <v>33608</v>
      </c>
      <c r="D201" s="210">
        <f>'soust.uk.JMK př.č.2'!$L$36</f>
        <v>1005</v>
      </c>
      <c r="E201" s="210">
        <f t="shared" si="6"/>
        <v>42213</v>
      </c>
      <c r="F201" s="210">
        <f t="shared" si="8"/>
        <v>30300</v>
      </c>
      <c r="G201" s="262"/>
      <c r="I201" s="262"/>
      <c r="J201" s="262"/>
      <c r="K201" s="248"/>
      <c r="L201" s="248"/>
      <c r="M201" s="248"/>
      <c r="N201" s="248"/>
      <c r="O201" s="210">
        <f t="shared" si="7"/>
        <v>10908</v>
      </c>
    </row>
    <row r="202" spans="1:15" x14ac:dyDescent="0.2">
      <c r="A202" s="216">
        <v>202</v>
      </c>
      <c r="B202" s="255">
        <v>13.31</v>
      </c>
      <c r="C202" s="210">
        <f>'soust.uk.JMK př.č.2'!$M$36+'soust.uk.JMK př.č.2'!$N$36</f>
        <v>33608</v>
      </c>
      <c r="D202" s="210">
        <f>'soust.uk.JMK př.č.2'!$L$36</f>
        <v>1005</v>
      </c>
      <c r="E202" s="210">
        <f t="shared" si="6"/>
        <v>42213</v>
      </c>
      <c r="F202" s="210">
        <f t="shared" si="8"/>
        <v>30300</v>
      </c>
      <c r="G202" s="262"/>
      <c r="I202" s="262"/>
      <c r="J202" s="262"/>
      <c r="K202" s="248"/>
      <c r="L202" s="248"/>
      <c r="M202" s="248"/>
      <c r="N202" s="248"/>
      <c r="O202" s="210">
        <f t="shared" si="7"/>
        <v>10908</v>
      </c>
    </row>
    <row r="203" spans="1:15" x14ac:dyDescent="0.2">
      <c r="A203" s="216">
        <v>203</v>
      </c>
      <c r="B203" s="255">
        <v>13.32</v>
      </c>
      <c r="C203" s="210">
        <f>'soust.uk.JMK př.č.2'!$M$36+'soust.uk.JMK př.č.2'!$N$36</f>
        <v>33608</v>
      </c>
      <c r="D203" s="210">
        <f>'soust.uk.JMK př.č.2'!$L$36</f>
        <v>1005</v>
      </c>
      <c r="E203" s="210">
        <f t="shared" si="6"/>
        <v>42182</v>
      </c>
      <c r="F203" s="210">
        <f t="shared" si="8"/>
        <v>30277</v>
      </c>
      <c r="G203" s="262"/>
      <c r="I203" s="262"/>
      <c r="J203" s="262"/>
      <c r="K203" s="248"/>
      <c r="L203" s="248"/>
      <c r="M203" s="248"/>
      <c r="N203" s="248"/>
      <c r="O203" s="210">
        <f t="shared" si="7"/>
        <v>10900</v>
      </c>
    </row>
    <row r="204" spans="1:15" x14ac:dyDescent="0.2">
      <c r="A204" s="216">
        <v>204</v>
      </c>
      <c r="B204" s="255">
        <v>13.33</v>
      </c>
      <c r="C204" s="210">
        <f>'soust.uk.JMK př.č.2'!$M$36+'soust.uk.JMK př.č.2'!$N$36</f>
        <v>33608</v>
      </c>
      <c r="D204" s="210">
        <f>'soust.uk.JMK př.č.2'!$L$36</f>
        <v>1005</v>
      </c>
      <c r="E204" s="210">
        <f t="shared" si="6"/>
        <v>42152</v>
      </c>
      <c r="F204" s="210">
        <f t="shared" si="8"/>
        <v>30255</v>
      </c>
      <c r="G204" s="262"/>
      <c r="I204" s="262"/>
      <c r="J204" s="262"/>
      <c r="K204" s="248"/>
      <c r="L204" s="248"/>
      <c r="M204" s="248"/>
      <c r="N204" s="248"/>
      <c r="O204" s="210">
        <f t="shared" si="7"/>
        <v>10892</v>
      </c>
    </row>
    <row r="205" spans="1:15" x14ac:dyDescent="0.2">
      <c r="A205" s="216">
        <v>205</v>
      </c>
      <c r="B205" s="255">
        <v>13.33</v>
      </c>
      <c r="C205" s="210">
        <f>'soust.uk.JMK př.č.2'!$M$36+'soust.uk.JMK př.č.2'!$N$36</f>
        <v>33608</v>
      </c>
      <c r="D205" s="210">
        <f>'soust.uk.JMK př.č.2'!$L$36</f>
        <v>1005</v>
      </c>
      <c r="E205" s="210">
        <f t="shared" si="6"/>
        <v>42152</v>
      </c>
      <c r="F205" s="210">
        <f t="shared" si="8"/>
        <v>30255</v>
      </c>
      <c r="G205" s="262"/>
      <c r="I205" s="262"/>
      <c r="J205" s="262"/>
      <c r="K205" s="248"/>
      <c r="L205" s="248"/>
      <c r="M205" s="248"/>
      <c r="N205" s="248"/>
      <c r="O205" s="210">
        <f t="shared" si="7"/>
        <v>10892</v>
      </c>
    </row>
    <row r="206" spans="1:15" x14ac:dyDescent="0.2">
      <c r="A206" s="216">
        <v>206</v>
      </c>
      <c r="B206" s="255">
        <v>13.34</v>
      </c>
      <c r="C206" s="210">
        <f>'soust.uk.JMK př.č.2'!$M$36+'soust.uk.JMK př.č.2'!$N$36</f>
        <v>33608</v>
      </c>
      <c r="D206" s="210">
        <f>'soust.uk.JMK př.č.2'!$L$36</f>
        <v>1005</v>
      </c>
      <c r="E206" s="210">
        <f t="shared" si="6"/>
        <v>42121</v>
      </c>
      <c r="F206" s="210">
        <f t="shared" si="8"/>
        <v>30232</v>
      </c>
      <c r="G206" s="262"/>
      <c r="I206" s="262"/>
      <c r="J206" s="262"/>
      <c r="K206" s="248"/>
      <c r="L206" s="248"/>
      <c r="M206" s="248"/>
      <c r="N206" s="248"/>
      <c r="O206" s="210">
        <f t="shared" si="7"/>
        <v>10884</v>
      </c>
    </row>
    <row r="207" spans="1:15" x14ac:dyDescent="0.2">
      <c r="A207" s="216">
        <v>207</v>
      </c>
      <c r="B207" s="255">
        <v>13.35</v>
      </c>
      <c r="C207" s="210">
        <f>'soust.uk.JMK př.č.2'!$M$36+'soust.uk.JMK př.č.2'!$N$36</f>
        <v>33608</v>
      </c>
      <c r="D207" s="210">
        <f>'soust.uk.JMK př.č.2'!$L$36</f>
        <v>1005</v>
      </c>
      <c r="E207" s="210">
        <f t="shared" si="6"/>
        <v>42089</v>
      </c>
      <c r="F207" s="210">
        <f t="shared" si="8"/>
        <v>30209</v>
      </c>
      <c r="G207" s="262"/>
      <c r="I207" s="262"/>
      <c r="J207" s="262"/>
      <c r="K207" s="248"/>
      <c r="L207" s="248"/>
      <c r="M207" s="248"/>
      <c r="N207" s="248"/>
      <c r="O207" s="210">
        <f t="shared" si="7"/>
        <v>10875</v>
      </c>
    </row>
    <row r="208" spans="1:15" x14ac:dyDescent="0.2">
      <c r="A208" s="216">
        <v>208</v>
      </c>
      <c r="B208" s="255">
        <v>13.35</v>
      </c>
      <c r="C208" s="210">
        <f>'soust.uk.JMK př.č.2'!$M$36+'soust.uk.JMK př.č.2'!$N$36</f>
        <v>33608</v>
      </c>
      <c r="D208" s="210">
        <f>'soust.uk.JMK př.č.2'!$L$36</f>
        <v>1005</v>
      </c>
      <c r="E208" s="210">
        <f t="shared" si="6"/>
        <v>42089</v>
      </c>
      <c r="F208" s="210">
        <f t="shared" si="8"/>
        <v>30209</v>
      </c>
      <c r="G208" s="262"/>
      <c r="I208" s="262"/>
      <c r="J208" s="262"/>
      <c r="K208" s="248"/>
      <c r="L208" s="248"/>
      <c r="M208" s="248"/>
      <c r="N208" s="248"/>
      <c r="O208" s="210">
        <f t="shared" si="7"/>
        <v>10875</v>
      </c>
    </row>
    <row r="209" spans="1:15" x14ac:dyDescent="0.2">
      <c r="A209" s="216">
        <v>209</v>
      </c>
      <c r="B209" s="255">
        <v>13.36</v>
      </c>
      <c r="C209" s="210">
        <f>'soust.uk.JMK př.č.2'!$M$36+'soust.uk.JMK př.č.2'!$N$36</f>
        <v>33608</v>
      </c>
      <c r="D209" s="210">
        <f>'soust.uk.JMK př.č.2'!$L$36</f>
        <v>1005</v>
      </c>
      <c r="E209" s="210">
        <f t="shared" si="6"/>
        <v>42059</v>
      </c>
      <c r="F209" s="210">
        <f t="shared" si="8"/>
        <v>30187</v>
      </c>
      <c r="G209" s="262"/>
      <c r="I209" s="262"/>
      <c r="J209" s="262"/>
      <c r="K209" s="248"/>
      <c r="L209" s="248"/>
      <c r="M209" s="248"/>
      <c r="N209" s="248"/>
      <c r="O209" s="210">
        <f t="shared" si="7"/>
        <v>10867</v>
      </c>
    </row>
    <row r="210" spans="1:15" x14ac:dyDescent="0.2">
      <c r="A210" s="216">
        <v>210</v>
      </c>
      <c r="B210" s="255">
        <v>13.37</v>
      </c>
      <c r="C210" s="210">
        <f>'soust.uk.JMK př.č.2'!$M$36+'soust.uk.JMK př.č.2'!$N$36</f>
        <v>33608</v>
      </c>
      <c r="D210" s="210">
        <f>'soust.uk.JMK př.č.2'!$L$36</f>
        <v>1005</v>
      </c>
      <c r="E210" s="210">
        <f t="shared" si="6"/>
        <v>42028</v>
      </c>
      <c r="F210" s="210">
        <f t="shared" si="8"/>
        <v>30164</v>
      </c>
      <c r="G210" s="262"/>
      <c r="I210" s="262"/>
      <c r="J210" s="262"/>
      <c r="K210" s="248"/>
      <c r="L210" s="248"/>
      <c r="M210" s="248"/>
      <c r="N210" s="248"/>
      <c r="O210" s="210">
        <f t="shared" si="7"/>
        <v>10859</v>
      </c>
    </row>
    <row r="211" spans="1:15" x14ac:dyDescent="0.2">
      <c r="A211" s="216">
        <v>211</v>
      </c>
      <c r="B211" s="255">
        <v>13.37</v>
      </c>
      <c r="C211" s="210">
        <f>'soust.uk.JMK př.č.2'!$M$36+'soust.uk.JMK př.č.2'!$N$36</f>
        <v>33608</v>
      </c>
      <c r="D211" s="210">
        <f>'soust.uk.JMK př.č.2'!$L$36</f>
        <v>1005</v>
      </c>
      <c r="E211" s="210">
        <f t="shared" si="6"/>
        <v>42028</v>
      </c>
      <c r="F211" s="210">
        <f t="shared" si="8"/>
        <v>30164</v>
      </c>
      <c r="G211" s="262"/>
      <c r="I211" s="262"/>
      <c r="J211" s="262"/>
      <c r="K211" s="248"/>
      <c r="L211" s="248"/>
      <c r="M211" s="248"/>
      <c r="N211" s="248"/>
      <c r="O211" s="210">
        <f t="shared" si="7"/>
        <v>10859</v>
      </c>
    </row>
    <row r="212" spans="1:15" x14ac:dyDescent="0.2">
      <c r="A212" s="216">
        <v>212</v>
      </c>
      <c r="B212" s="255">
        <v>13.38</v>
      </c>
      <c r="C212" s="210">
        <f>'soust.uk.JMK př.č.2'!$M$36+'soust.uk.JMK př.č.2'!$N$36</f>
        <v>33608</v>
      </c>
      <c r="D212" s="210">
        <f>'soust.uk.JMK př.č.2'!$L$36</f>
        <v>1005</v>
      </c>
      <c r="E212" s="210">
        <f t="shared" si="6"/>
        <v>41998</v>
      </c>
      <c r="F212" s="210">
        <f t="shared" si="8"/>
        <v>30142</v>
      </c>
      <c r="G212" s="262"/>
      <c r="I212" s="262"/>
      <c r="J212" s="262"/>
      <c r="K212" s="248"/>
      <c r="L212" s="248"/>
      <c r="M212" s="248"/>
      <c r="N212" s="248"/>
      <c r="O212" s="210">
        <f t="shared" si="7"/>
        <v>10851</v>
      </c>
    </row>
    <row r="213" spans="1:15" x14ac:dyDescent="0.2">
      <c r="A213" s="216">
        <v>213</v>
      </c>
      <c r="B213" s="255">
        <v>13.39</v>
      </c>
      <c r="C213" s="210">
        <f>'soust.uk.JMK př.č.2'!$M$36+'soust.uk.JMK př.č.2'!$N$36</f>
        <v>33608</v>
      </c>
      <c r="D213" s="210">
        <f>'soust.uk.JMK př.č.2'!$L$36</f>
        <v>1005</v>
      </c>
      <c r="E213" s="210">
        <f t="shared" si="6"/>
        <v>41967</v>
      </c>
      <c r="F213" s="210">
        <f t="shared" si="8"/>
        <v>30119</v>
      </c>
      <c r="G213" s="262"/>
      <c r="I213" s="262"/>
      <c r="J213" s="262"/>
      <c r="K213" s="248"/>
      <c r="L213" s="248"/>
      <c r="M213" s="248"/>
      <c r="N213" s="248"/>
      <c r="O213" s="210">
        <f t="shared" si="7"/>
        <v>10843</v>
      </c>
    </row>
    <row r="214" spans="1:15" x14ac:dyDescent="0.2">
      <c r="A214" s="216">
        <v>214</v>
      </c>
      <c r="B214" s="255">
        <v>13.39</v>
      </c>
      <c r="C214" s="210">
        <f>'soust.uk.JMK př.č.2'!$M$36+'soust.uk.JMK př.č.2'!$N$36</f>
        <v>33608</v>
      </c>
      <c r="D214" s="210">
        <f>'soust.uk.JMK př.č.2'!$L$36</f>
        <v>1005</v>
      </c>
      <c r="E214" s="210">
        <f t="shared" si="6"/>
        <v>41967</v>
      </c>
      <c r="F214" s="210">
        <f t="shared" si="8"/>
        <v>30119</v>
      </c>
      <c r="G214" s="262"/>
      <c r="I214" s="262"/>
      <c r="J214" s="262"/>
      <c r="K214" s="248"/>
      <c r="L214" s="248"/>
      <c r="M214" s="248"/>
      <c r="N214" s="248"/>
      <c r="O214" s="210">
        <f t="shared" si="7"/>
        <v>10843</v>
      </c>
    </row>
    <row r="215" spans="1:15" x14ac:dyDescent="0.2">
      <c r="A215" s="216">
        <v>215</v>
      </c>
      <c r="B215" s="255">
        <v>13.4</v>
      </c>
      <c r="C215" s="210">
        <f>'soust.uk.JMK př.č.2'!$M$36+'soust.uk.JMK př.č.2'!$N$36</f>
        <v>33608</v>
      </c>
      <c r="D215" s="210">
        <f>'soust.uk.JMK př.č.2'!$L$36</f>
        <v>1005</v>
      </c>
      <c r="E215" s="210">
        <f t="shared" si="6"/>
        <v>41937</v>
      </c>
      <c r="F215" s="210">
        <f t="shared" si="8"/>
        <v>30097</v>
      </c>
      <c r="G215" s="262"/>
      <c r="I215" s="262"/>
      <c r="J215" s="262"/>
      <c r="K215" s="248"/>
      <c r="L215" s="248"/>
      <c r="M215" s="248"/>
      <c r="N215" s="248"/>
      <c r="O215" s="210">
        <f t="shared" si="7"/>
        <v>10835</v>
      </c>
    </row>
    <row r="216" spans="1:15" x14ac:dyDescent="0.2">
      <c r="A216" s="216">
        <v>216</v>
      </c>
      <c r="B216" s="255">
        <v>13.41</v>
      </c>
      <c r="C216" s="210">
        <f>'soust.uk.JMK př.č.2'!$M$36+'soust.uk.JMK př.č.2'!$N$36</f>
        <v>33608</v>
      </c>
      <c r="D216" s="210">
        <f>'soust.uk.JMK př.č.2'!$L$36</f>
        <v>1005</v>
      </c>
      <c r="E216" s="210">
        <f t="shared" si="6"/>
        <v>41906</v>
      </c>
      <c r="F216" s="210">
        <f t="shared" si="8"/>
        <v>30074</v>
      </c>
      <c r="G216" s="262"/>
      <c r="I216" s="262"/>
      <c r="J216" s="262"/>
      <c r="K216" s="248"/>
      <c r="L216" s="248"/>
      <c r="M216" s="248"/>
      <c r="N216" s="248"/>
      <c r="O216" s="210">
        <f t="shared" si="7"/>
        <v>10827</v>
      </c>
    </row>
    <row r="217" spans="1:15" x14ac:dyDescent="0.2">
      <c r="A217" s="216">
        <v>217</v>
      </c>
      <c r="B217" s="255">
        <v>13.41</v>
      </c>
      <c r="C217" s="210">
        <f>'soust.uk.JMK př.č.2'!$M$36+'soust.uk.JMK př.č.2'!$N$36</f>
        <v>33608</v>
      </c>
      <c r="D217" s="210">
        <f>'soust.uk.JMK př.č.2'!$L$36</f>
        <v>1005</v>
      </c>
      <c r="E217" s="210">
        <f t="shared" si="6"/>
        <v>41906</v>
      </c>
      <c r="F217" s="210">
        <f t="shared" si="8"/>
        <v>30074</v>
      </c>
      <c r="G217" s="262"/>
      <c r="I217" s="262"/>
      <c r="J217" s="262"/>
      <c r="K217" s="248"/>
      <c r="L217" s="248"/>
      <c r="M217" s="248"/>
      <c r="N217" s="248"/>
      <c r="O217" s="210">
        <f t="shared" si="7"/>
        <v>10827</v>
      </c>
    </row>
    <row r="218" spans="1:15" x14ac:dyDescent="0.2">
      <c r="A218" s="216">
        <v>218</v>
      </c>
      <c r="B218" s="255">
        <v>13.42</v>
      </c>
      <c r="C218" s="210">
        <f>'soust.uk.JMK př.č.2'!$M$36+'soust.uk.JMK př.č.2'!$N$36</f>
        <v>33608</v>
      </c>
      <c r="D218" s="210">
        <f>'soust.uk.JMK př.č.2'!$L$36</f>
        <v>1005</v>
      </c>
      <c r="E218" s="210">
        <f t="shared" si="6"/>
        <v>41876</v>
      </c>
      <c r="F218" s="210">
        <f t="shared" si="8"/>
        <v>30052</v>
      </c>
      <c r="G218" s="262"/>
      <c r="I218" s="262"/>
      <c r="J218" s="262"/>
      <c r="K218" s="248"/>
      <c r="L218" s="248"/>
      <c r="M218" s="248"/>
      <c r="N218" s="248"/>
      <c r="O218" s="210">
        <f t="shared" si="7"/>
        <v>10819</v>
      </c>
    </row>
    <row r="219" spans="1:15" x14ac:dyDescent="0.2">
      <c r="A219" s="216">
        <v>219</v>
      </c>
      <c r="B219" s="255">
        <v>13.42</v>
      </c>
      <c r="C219" s="210">
        <f>'soust.uk.JMK př.č.2'!$M$36+'soust.uk.JMK př.č.2'!$N$36</f>
        <v>33608</v>
      </c>
      <c r="D219" s="210">
        <f>'soust.uk.JMK př.č.2'!$L$36</f>
        <v>1005</v>
      </c>
      <c r="E219" s="210">
        <f t="shared" si="6"/>
        <v>41876</v>
      </c>
      <c r="F219" s="210">
        <f t="shared" si="8"/>
        <v>30052</v>
      </c>
      <c r="G219" s="262"/>
      <c r="I219" s="262"/>
      <c r="J219" s="262"/>
      <c r="K219" s="248"/>
      <c r="L219" s="248"/>
      <c r="M219" s="248"/>
      <c r="N219" s="248"/>
      <c r="O219" s="210">
        <f t="shared" si="7"/>
        <v>10819</v>
      </c>
    </row>
    <row r="220" spans="1:15" x14ac:dyDescent="0.2">
      <c r="A220" s="216">
        <v>220</v>
      </c>
      <c r="B220" s="255">
        <v>13.43</v>
      </c>
      <c r="C220" s="210">
        <f>'soust.uk.JMK př.č.2'!$M$36+'soust.uk.JMK př.č.2'!$N$36</f>
        <v>33608</v>
      </c>
      <c r="D220" s="210">
        <f>'soust.uk.JMK př.č.2'!$L$36</f>
        <v>1005</v>
      </c>
      <c r="E220" s="210">
        <f t="shared" si="6"/>
        <v>41844</v>
      </c>
      <c r="F220" s="210">
        <f t="shared" si="8"/>
        <v>30029</v>
      </c>
      <c r="G220" s="262"/>
      <c r="I220" s="262"/>
      <c r="J220" s="262"/>
      <c r="K220" s="248"/>
      <c r="L220" s="248"/>
      <c r="M220" s="248"/>
      <c r="N220" s="248"/>
      <c r="O220" s="210">
        <f t="shared" si="7"/>
        <v>10810</v>
      </c>
    </row>
    <row r="221" spans="1:15" x14ac:dyDescent="0.2">
      <c r="A221" s="216">
        <v>221</v>
      </c>
      <c r="B221" s="255">
        <v>13.44</v>
      </c>
      <c r="C221" s="210">
        <f>'soust.uk.JMK př.č.2'!$M$36+'soust.uk.JMK př.č.2'!$N$36</f>
        <v>33608</v>
      </c>
      <c r="D221" s="210">
        <f>'soust.uk.JMK př.č.2'!$L$36</f>
        <v>1005</v>
      </c>
      <c r="E221" s="210">
        <f t="shared" si="6"/>
        <v>41815</v>
      </c>
      <c r="F221" s="210">
        <f t="shared" si="8"/>
        <v>30007</v>
      </c>
      <c r="G221" s="262"/>
      <c r="I221" s="262"/>
      <c r="J221" s="262"/>
      <c r="K221" s="248"/>
      <c r="L221" s="248"/>
      <c r="M221" s="248"/>
      <c r="N221" s="248"/>
      <c r="O221" s="210">
        <f t="shared" si="7"/>
        <v>10803</v>
      </c>
    </row>
    <row r="222" spans="1:15" x14ac:dyDescent="0.2">
      <c r="A222" s="216">
        <v>222</v>
      </c>
      <c r="B222" s="255">
        <v>13.44</v>
      </c>
      <c r="C222" s="210">
        <f>'soust.uk.JMK př.č.2'!$M$36+'soust.uk.JMK př.č.2'!$N$36</f>
        <v>33608</v>
      </c>
      <c r="D222" s="210">
        <f>'soust.uk.JMK př.č.2'!$L$36</f>
        <v>1005</v>
      </c>
      <c r="E222" s="210">
        <f t="shared" si="6"/>
        <v>41815</v>
      </c>
      <c r="F222" s="210">
        <f t="shared" si="8"/>
        <v>30007</v>
      </c>
      <c r="G222" s="262"/>
      <c r="I222" s="262"/>
      <c r="J222" s="262"/>
      <c r="K222" s="248"/>
      <c r="L222" s="248"/>
      <c r="M222" s="248"/>
      <c r="N222" s="248"/>
      <c r="O222" s="210">
        <f t="shared" si="7"/>
        <v>10803</v>
      </c>
    </row>
    <row r="223" spans="1:15" x14ac:dyDescent="0.2">
      <c r="A223" s="216">
        <v>223</v>
      </c>
      <c r="B223" s="255">
        <v>13.45</v>
      </c>
      <c r="C223" s="210">
        <f>'soust.uk.JMK př.č.2'!$M$36+'soust.uk.JMK př.č.2'!$N$36</f>
        <v>33608</v>
      </c>
      <c r="D223" s="210">
        <f>'soust.uk.JMK př.č.2'!$L$36</f>
        <v>1005</v>
      </c>
      <c r="E223" s="210">
        <f t="shared" si="6"/>
        <v>41785</v>
      </c>
      <c r="F223" s="210">
        <f t="shared" si="8"/>
        <v>29985</v>
      </c>
      <c r="G223" s="262"/>
      <c r="I223" s="262"/>
      <c r="J223" s="262"/>
      <c r="K223" s="248"/>
      <c r="L223" s="248"/>
      <c r="M223" s="248"/>
      <c r="N223" s="248"/>
      <c r="O223" s="210">
        <f t="shared" si="7"/>
        <v>10795</v>
      </c>
    </row>
    <row r="224" spans="1:15" x14ac:dyDescent="0.2">
      <c r="A224" s="216">
        <v>224</v>
      </c>
      <c r="B224" s="255">
        <v>13.45</v>
      </c>
      <c r="C224" s="210">
        <f>'soust.uk.JMK př.č.2'!$M$36+'soust.uk.JMK př.č.2'!$N$36</f>
        <v>33608</v>
      </c>
      <c r="D224" s="210">
        <f>'soust.uk.JMK př.č.2'!$L$36</f>
        <v>1005</v>
      </c>
      <c r="E224" s="210">
        <f t="shared" si="6"/>
        <v>41785</v>
      </c>
      <c r="F224" s="210">
        <f t="shared" si="8"/>
        <v>29985</v>
      </c>
      <c r="G224" s="262"/>
      <c r="I224" s="262"/>
      <c r="J224" s="262"/>
      <c r="K224" s="248"/>
      <c r="L224" s="248"/>
      <c r="M224" s="248"/>
      <c r="N224" s="248"/>
      <c r="O224" s="210">
        <f t="shared" si="7"/>
        <v>10795</v>
      </c>
    </row>
    <row r="225" spans="1:15" x14ac:dyDescent="0.2">
      <c r="A225" s="216">
        <v>225</v>
      </c>
      <c r="B225" s="255">
        <v>13.46</v>
      </c>
      <c r="C225" s="210">
        <f>'soust.uk.JMK př.č.2'!$M$36+'soust.uk.JMK př.č.2'!$N$36</f>
        <v>33608</v>
      </c>
      <c r="D225" s="210">
        <f>'soust.uk.JMK př.č.2'!$L$36</f>
        <v>1005</v>
      </c>
      <c r="E225" s="210">
        <f t="shared" si="6"/>
        <v>41755</v>
      </c>
      <c r="F225" s="210">
        <f t="shared" si="8"/>
        <v>29963</v>
      </c>
      <c r="G225" s="262"/>
      <c r="I225" s="262"/>
      <c r="J225" s="262"/>
      <c r="K225" s="248"/>
      <c r="L225" s="248"/>
      <c r="M225" s="248"/>
      <c r="N225" s="248"/>
      <c r="O225" s="210">
        <f t="shared" si="7"/>
        <v>10787</v>
      </c>
    </row>
    <row r="226" spans="1:15" x14ac:dyDescent="0.2">
      <c r="A226" s="216">
        <v>226</v>
      </c>
      <c r="B226" s="255">
        <v>13.47</v>
      </c>
      <c r="C226" s="210">
        <f>'soust.uk.JMK př.č.2'!$M$36+'soust.uk.JMK př.č.2'!$N$36</f>
        <v>33608</v>
      </c>
      <c r="D226" s="210">
        <f>'soust.uk.JMK př.č.2'!$L$36</f>
        <v>1005</v>
      </c>
      <c r="E226" s="210">
        <f t="shared" si="6"/>
        <v>41723</v>
      </c>
      <c r="F226" s="210">
        <f t="shared" si="8"/>
        <v>29940</v>
      </c>
      <c r="G226" s="262"/>
      <c r="I226" s="262"/>
      <c r="J226" s="262"/>
      <c r="K226" s="248"/>
      <c r="L226" s="248"/>
      <c r="M226" s="248"/>
      <c r="N226" s="248"/>
      <c r="O226" s="210">
        <f t="shared" si="7"/>
        <v>10778</v>
      </c>
    </row>
    <row r="227" spans="1:15" x14ac:dyDescent="0.2">
      <c r="A227" s="216">
        <v>227</v>
      </c>
      <c r="B227" s="255">
        <v>13.47</v>
      </c>
      <c r="C227" s="210">
        <f>'soust.uk.JMK př.č.2'!$M$36+'soust.uk.JMK př.č.2'!$N$36</f>
        <v>33608</v>
      </c>
      <c r="D227" s="210">
        <f>'soust.uk.JMK př.č.2'!$L$36</f>
        <v>1005</v>
      </c>
      <c r="E227" s="210">
        <f t="shared" si="6"/>
        <v>41723</v>
      </c>
      <c r="F227" s="210">
        <f t="shared" si="8"/>
        <v>29940</v>
      </c>
      <c r="G227" s="262"/>
      <c r="I227" s="262"/>
      <c r="J227" s="262"/>
      <c r="K227" s="248"/>
      <c r="L227" s="248"/>
      <c r="M227" s="248"/>
      <c r="N227" s="248"/>
      <c r="O227" s="210">
        <f t="shared" si="7"/>
        <v>10778</v>
      </c>
    </row>
    <row r="228" spans="1:15" x14ac:dyDescent="0.2">
      <c r="A228" s="216">
        <v>228</v>
      </c>
      <c r="B228" s="255">
        <v>13.48</v>
      </c>
      <c r="C228" s="210">
        <f>'soust.uk.JMK př.č.2'!$M$36+'soust.uk.JMK př.č.2'!$N$36</f>
        <v>33608</v>
      </c>
      <c r="D228" s="210">
        <f>'soust.uk.JMK př.č.2'!$L$36</f>
        <v>1005</v>
      </c>
      <c r="E228" s="210">
        <f t="shared" si="6"/>
        <v>41693</v>
      </c>
      <c r="F228" s="210">
        <f t="shared" si="8"/>
        <v>29918</v>
      </c>
      <c r="G228" s="262"/>
      <c r="I228" s="262"/>
      <c r="J228" s="262"/>
      <c r="K228" s="248"/>
      <c r="L228" s="248"/>
      <c r="M228" s="248"/>
      <c r="N228" s="248"/>
      <c r="O228" s="210">
        <f t="shared" si="7"/>
        <v>10770</v>
      </c>
    </row>
    <row r="229" spans="1:15" x14ac:dyDescent="0.2">
      <c r="A229" s="216">
        <v>229</v>
      </c>
      <c r="B229" s="255">
        <v>13.48</v>
      </c>
      <c r="C229" s="210">
        <f>'soust.uk.JMK př.č.2'!$M$36+'soust.uk.JMK př.č.2'!$N$36</f>
        <v>33608</v>
      </c>
      <c r="D229" s="210">
        <f>'soust.uk.JMK př.č.2'!$L$36</f>
        <v>1005</v>
      </c>
      <c r="E229" s="210">
        <f t="shared" si="6"/>
        <v>41693</v>
      </c>
      <c r="F229" s="210">
        <f t="shared" si="8"/>
        <v>29918</v>
      </c>
      <c r="G229" s="262"/>
      <c r="I229" s="262"/>
      <c r="J229" s="262"/>
      <c r="K229" s="248"/>
      <c r="L229" s="248"/>
      <c r="M229" s="248"/>
      <c r="N229" s="248"/>
      <c r="O229" s="210">
        <f t="shared" si="7"/>
        <v>10770</v>
      </c>
    </row>
    <row r="230" spans="1:15" x14ac:dyDescent="0.2">
      <c r="A230" s="216">
        <v>230</v>
      </c>
      <c r="B230" s="255">
        <v>13.49</v>
      </c>
      <c r="C230" s="210">
        <f>'soust.uk.JMK př.č.2'!$M$36+'soust.uk.JMK př.č.2'!$N$36</f>
        <v>33608</v>
      </c>
      <c r="D230" s="210">
        <f>'soust.uk.JMK př.č.2'!$L$36</f>
        <v>1005</v>
      </c>
      <c r="E230" s="210">
        <f t="shared" si="6"/>
        <v>41664</v>
      </c>
      <c r="F230" s="210">
        <f t="shared" si="8"/>
        <v>29896</v>
      </c>
      <c r="G230" s="262"/>
      <c r="I230" s="262"/>
      <c r="J230" s="262"/>
      <c r="K230" s="248"/>
      <c r="L230" s="248"/>
      <c r="M230" s="248"/>
      <c r="N230" s="248"/>
      <c r="O230" s="210">
        <f t="shared" si="7"/>
        <v>10763</v>
      </c>
    </row>
    <row r="231" spans="1:15" x14ac:dyDescent="0.2">
      <c r="A231" s="216">
        <v>231</v>
      </c>
      <c r="B231" s="255">
        <v>13.49</v>
      </c>
      <c r="C231" s="210">
        <f>'soust.uk.JMK př.č.2'!$M$36+'soust.uk.JMK př.č.2'!$N$36</f>
        <v>33608</v>
      </c>
      <c r="D231" s="210">
        <f>'soust.uk.JMK př.č.2'!$L$36</f>
        <v>1005</v>
      </c>
      <c r="E231" s="210">
        <f t="shared" si="6"/>
        <v>41664</v>
      </c>
      <c r="F231" s="210">
        <f t="shared" si="8"/>
        <v>29896</v>
      </c>
      <c r="G231" s="262"/>
      <c r="I231" s="262"/>
      <c r="J231" s="262"/>
      <c r="K231" s="248"/>
      <c r="L231" s="248"/>
      <c r="M231" s="248"/>
      <c r="N231" s="248"/>
      <c r="O231" s="210">
        <f t="shared" si="7"/>
        <v>10763</v>
      </c>
    </row>
    <row r="232" spans="1:15" x14ac:dyDescent="0.2">
      <c r="A232" s="216">
        <v>232</v>
      </c>
      <c r="B232" s="255">
        <v>13.5</v>
      </c>
      <c r="C232" s="210">
        <f>'soust.uk.JMK př.č.2'!$M$36+'soust.uk.JMK př.č.2'!$N$36</f>
        <v>33608</v>
      </c>
      <c r="D232" s="210">
        <f>'soust.uk.JMK př.č.2'!$L$36</f>
        <v>1005</v>
      </c>
      <c r="E232" s="210">
        <f t="shared" si="6"/>
        <v>41634</v>
      </c>
      <c r="F232" s="210">
        <f t="shared" si="8"/>
        <v>29874</v>
      </c>
      <c r="G232" s="262"/>
      <c r="I232" s="262"/>
      <c r="J232" s="262"/>
      <c r="K232" s="248"/>
      <c r="L232" s="248"/>
      <c r="M232" s="248"/>
      <c r="N232" s="248"/>
      <c r="O232" s="210">
        <f t="shared" si="7"/>
        <v>10755</v>
      </c>
    </row>
    <row r="233" spans="1:15" x14ac:dyDescent="0.2">
      <c r="A233" s="216">
        <v>233</v>
      </c>
      <c r="B233" s="255">
        <v>13.51</v>
      </c>
      <c r="C233" s="210">
        <f>'soust.uk.JMK př.č.2'!$M$36+'soust.uk.JMK př.č.2'!$N$36</f>
        <v>33608</v>
      </c>
      <c r="D233" s="210">
        <f>'soust.uk.JMK př.č.2'!$L$36</f>
        <v>1005</v>
      </c>
      <c r="E233" s="210">
        <f t="shared" si="6"/>
        <v>41604</v>
      </c>
      <c r="F233" s="210">
        <f t="shared" si="8"/>
        <v>29852</v>
      </c>
      <c r="G233" s="262"/>
      <c r="I233" s="262"/>
      <c r="J233" s="262"/>
      <c r="K233" s="248"/>
      <c r="L233" s="248"/>
      <c r="M233" s="248"/>
      <c r="N233" s="248"/>
      <c r="O233" s="210">
        <f t="shared" si="7"/>
        <v>10747</v>
      </c>
    </row>
    <row r="234" spans="1:15" x14ac:dyDescent="0.2">
      <c r="A234" s="216">
        <v>234</v>
      </c>
      <c r="B234" s="255">
        <v>13.51</v>
      </c>
      <c r="C234" s="210">
        <f>'soust.uk.JMK př.č.2'!$M$36+'soust.uk.JMK př.č.2'!$N$36</f>
        <v>33608</v>
      </c>
      <c r="D234" s="210">
        <f>'soust.uk.JMK př.č.2'!$L$36</f>
        <v>1005</v>
      </c>
      <c r="E234" s="210">
        <f t="shared" si="6"/>
        <v>41604</v>
      </c>
      <c r="F234" s="210">
        <f t="shared" si="8"/>
        <v>29852</v>
      </c>
      <c r="G234" s="262"/>
      <c r="I234" s="262"/>
      <c r="J234" s="262"/>
      <c r="K234" s="248"/>
      <c r="L234" s="248"/>
      <c r="M234" s="248"/>
      <c r="N234" s="248"/>
      <c r="O234" s="210">
        <f t="shared" si="7"/>
        <v>10747</v>
      </c>
    </row>
    <row r="235" spans="1:15" x14ac:dyDescent="0.2">
      <c r="A235" s="216">
        <v>235</v>
      </c>
      <c r="B235" s="255">
        <v>13.52</v>
      </c>
      <c r="C235" s="210">
        <f>'soust.uk.JMK př.č.2'!$M$36+'soust.uk.JMK př.č.2'!$N$36</f>
        <v>33608</v>
      </c>
      <c r="D235" s="210">
        <f>'soust.uk.JMK př.č.2'!$L$36</f>
        <v>1005</v>
      </c>
      <c r="E235" s="210">
        <f t="shared" si="6"/>
        <v>41574</v>
      </c>
      <c r="F235" s="210">
        <f t="shared" si="8"/>
        <v>29830</v>
      </c>
      <c r="G235" s="262"/>
      <c r="I235" s="262"/>
      <c r="J235" s="262"/>
      <c r="K235" s="248"/>
      <c r="L235" s="248"/>
      <c r="M235" s="248"/>
      <c r="N235" s="248"/>
      <c r="O235" s="210">
        <f t="shared" si="7"/>
        <v>10739</v>
      </c>
    </row>
    <row r="236" spans="1:15" x14ac:dyDescent="0.2">
      <c r="A236" s="216">
        <v>236</v>
      </c>
      <c r="B236" s="255">
        <v>13.52</v>
      </c>
      <c r="C236" s="210">
        <f>'soust.uk.JMK př.č.2'!$M$36+'soust.uk.JMK př.č.2'!$N$36</f>
        <v>33608</v>
      </c>
      <c r="D236" s="210">
        <f>'soust.uk.JMK př.č.2'!$L$36</f>
        <v>1005</v>
      </c>
      <c r="E236" s="210">
        <f t="shared" si="6"/>
        <v>41574</v>
      </c>
      <c r="F236" s="210">
        <f t="shared" si="8"/>
        <v>29830</v>
      </c>
      <c r="G236" s="262"/>
      <c r="I236" s="262"/>
      <c r="J236" s="262"/>
      <c r="K236" s="248"/>
      <c r="L236" s="248"/>
      <c r="M236" s="248"/>
      <c r="N236" s="248"/>
      <c r="O236" s="210">
        <f t="shared" si="7"/>
        <v>10739</v>
      </c>
    </row>
    <row r="237" spans="1:15" x14ac:dyDescent="0.2">
      <c r="A237" s="216">
        <v>237</v>
      </c>
      <c r="B237" s="255">
        <v>13.53</v>
      </c>
      <c r="C237" s="210">
        <f>'soust.uk.JMK př.č.2'!$M$36+'soust.uk.JMK př.č.2'!$N$36</f>
        <v>33608</v>
      </c>
      <c r="D237" s="210">
        <f>'soust.uk.JMK př.č.2'!$L$36</f>
        <v>1005</v>
      </c>
      <c r="E237" s="210">
        <f t="shared" si="6"/>
        <v>41544</v>
      </c>
      <c r="F237" s="210">
        <f t="shared" si="8"/>
        <v>29808</v>
      </c>
      <c r="G237" s="262"/>
      <c r="I237" s="262"/>
      <c r="J237" s="262"/>
      <c r="K237" s="248"/>
      <c r="L237" s="248"/>
      <c r="M237" s="248"/>
      <c r="N237" s="248"/>
      <c r="O237" s="210">
        <f t="shared" si="7"/>
        <v>10731</v>
      </c>
    </row>
    <row r="238" spans="1:15" x14ac:dyDescent="0.2">
      <c r="A238" s="216">
        <v>238</v>
      </c>
      <c r="B238" s="255">
        <v>13.53</v>
      </c>
      <c r="C238" s="210">
        <f>'soust.uk.JMK př.č.2'!$M$36+'soust.uk.JMK př.č.2'!$N$36</f>
        <v>33608</v>
      </c>
      <c r="D238" s="210">
        <f>'soust.uk.JMK př.č.2'!$L$36</f>
        <v>1005</v>
      </c>
      <c r="E238" s="210">
        <f t="shared" si="6"/>
        <v>41544</v>
      </c>
      <c r="F238" s="210">
        <f t="shared" si="8"/>
        <v>29808</v>
      </c>
      <c r="G238" s="262"/>
      <c r="I238" s="262"/>
      <c r="J238" s="262"/>
      <c r="K238" s="248"/>
      <c r="L238" s="248"/>
      <c r="M238" s="248"/>
      <c r="N238" s="248"/>
      <c r="O238" s="210">
        <f t="shared" si="7"/>
        <v>10731</v>
      </c>
    </row>
    <row r="239" spans="1:15" x14ac:dyDescent="0.2">
      <c r="A239" s="216">
        <v>239</v>
      </c>
      <c r="B239" s="255">
        <v>13.54</v>
      </c>
      <c r="C239" s="210">
        <f>'soust.uk.JMK př.č.2'!$M$36+'soust.uk.JMK př.č.2'!$N$36</f>
        <v>33608</v>
      </c>
      <c r="D239" s="210">
        <f>'soust.uk.JMK př.č.2'!$L$36</f>
        <v>1005</v>
      </c>
      <c r="E239" s="210">
        <f t="shared" si="6"/>
        <v>41514</v>
      </c>
      <c r="F239" s="210">
        <f t="shared" si="8"/>
        <v>29786</v>
      </c>
      <c r="G239" s="262"/>
      <c r="I239" s="262"/>
      <c r="J239" s="262"/>
      <c r="K239" s="248"/>
      <c r="L239" s="248"/>
      <c r="M239" s="248"/>
      <c r="N239" s="248"/>
      <c r="O239" s="210">
        <f t="shared" si="7"/>
        <v>10723</v>
      </c>
    </row>
    <row r="240" spans="1:15" x14ac:dyDescent="0.2">
      <c r="A240" s="216">
        <v>240</v>
      </c>
      <c r="B240" s="255">
        <v>13.54</v>
      </c>
      <c r="C240" s="210">
        <f>'soust.uk.JMK př.č.2'!$M$36+'soust.uk.JMK př.č.2'!$N$36</f>
        <v>33608</v>
      </c>
      <c r="D240" s="210">
        <f>'soust.uk.JMK př.č.2'!$L$36</f>
        <v>1005</v>
      </c>
      <c r="E240" s="210">
        <f t="shared" si="6"/>
        <v>41514</v>
      </c>
      <c r="F240" s="210">
        <f t="shared" si="8"/>
        <v>29786</v>
      </c>
      <c r="G240" s="262"/>
      <c r="I240" s="262"/>
      <c r="J240" s="262"/>
      <c r="K240" s="248"/>
      <c r="L240" s="248"/>
      <c r="M240" s="248"/>
      <c r="N240" s="248"/>
      <c r="O240" s="210">
        <f t="shared" si="7"/>
        <v>10723</v>
      </c>
    </row>
    <row r="241" spans="1:15" x14ac:dyDescent="0.2">
      <c r="A241" s="216">
        <v>241</v>
      </c>
      <c r="B241" s="255">
        <v>13.55</v>
      </c>
      <c r="C241" s="210">
        <f>'soust.uk.JMK př.č.2'!$M$36+'soust.uk.JMK př.č.2'!$N$36</f>
        <v>33608</v>
      </c>
      <c r="D241" s="210">
        <f>'soust.uk.JMK př.č.2'!$L$36</f>
        <v>1005</v>
      </c>
      <c r="E241" s="210">
        <f t="shared" si="6"/>
        <v>41484</v>
      </c>
      <c r="F241" s="210">
        <f t="shared" si="8"/>
        <v>29764</v>
      </c>
      <c r="G241" s="262"/>
      <c r="I241" s="262"/>
      <c r="J241" s="262"/>
      <c r="K241" s="248"/>
      <c r="L241" s="248"/>
      <c r="M241" s="248"/>
      <c r="N241" s="248"/>
      <c r="O241" s="210">
        <f t="shared" si="7"/>
        <v>10715</v>
      </c>
    </row>
    <row r="242" spans="1:15" x14ac:dyDescent="0.2">
      <c r="A242" s="216">
        <v>242</v>
      </c>
      <c r="B242" s="255">
        <v>13.55</v>
      </c>
      <c r="C242" s="210">
        <f>'soust.uk.JMK př.č.2'!$M$36+'soust.uk.JMK př.č.2'!$N$36</f>
        <v>33608</v>
      </c>
      <c r="D242" s="210">
        <f>'soust.uk.JMK př.č.2'!$L$36</f>
        <v>1005</v>
      </c>
      <c r="E242" s="210">
        <f t="shared" si="6"/>
        <v>41484</v>
      </c>
      <c r="F242" s="210">
        <f t="shared" si="8"/>
        <v>29764</v>
      </c>
      <c r="G242" s="262"/>
      <c r="I242" s="262"/>
      <c r="J242" s="262"/>
      <c r="K242" s="248"/>
      <c r="L242" s="248"/>
      <c r="M242" s="248"/>
      <c r="N242" s="248"/>
      <c r="O242" s="210">
        <f t="shared" si="7"/>
        <v>10715</v>
      </c>
    </row>
    <row r="243" spans="1:15" x14ac:dyDescent="0.2">
      <c r="A243" s="216">
        <v>243</v>
      </c>
      <c r="B243" s="255">
        <v>13.56</v>
      </c>
      <c r="C243" s="210">
        <f>'soust.uk.JMK př.č.2'!$M$36+'soust.uk.JMK př.č.2'!$N$36</f>
        <v>33608</v>
      </c>
      <c r="D243" s="210">
        <f>'soust.uk.JMK př.č.2'!$L$36</f>
        <v>1005</v>
      </c>
      <c r="E243" s="210">
        <f t="shared" si="6"/>
        <v>41454</v>
      </c>
      <c r="F243" s="210">
        <f t="shared" si="8"/>
        <v>29742</v>
      </c>
      <c r="G243" s="262"/>
      <c r="I243" s="262"/>
      <c r="J243" s="262"/>
      <c r="K243" s="248"/>
      <c r="L243" s="248"/>
      <c r="M243" s="248"/>
      <c r="N243" s="248"/>
      <c r="O243" s="210">
        <f t="shared" si="7"/>
        <v>10707</v>
      </c>
    </row>
    <row r="244" spans="1:15" x14ac:dyDescent="0.2">
      <c r="A244" s="216">
        <v>244</v>
      </c>
      <c r="B244" s="255">
        <v>13.56</v>
      </c>
      <c r="C244" s="210">
        <f>'soust.uk.JMK př.č.2'!$M$36+'soust.uk.JMK př.č.2'!$N$36</f>
        <v>33608</v>
      </c>
      <c r="D244" s="210">
        <f>'soust.uk.JMK př.č.2'!$L$36</f>
        <v>1005</v>
      </c>
      <c r="E244" s="210">
        <f t="shared" si="6"/>
        <v>41454</v>
      </c>
      <c r="F244" s="210">
        <f t="shared" si="8"/>
        <v>29742</v>
      </c>
      <c r="G244" s="262"/>
      <c r="I244" s="262"/>
      <c r="J244" s="262"/>
      <c r="K244" s="248"/>
      <c r="L244" s="248"/>
      <c r="M244" s="248"/>
      <c r="N244" s="248"/>
      <c r="O244" s="210">
        <f t="shared" si="7"/>
        <v>10707</v>
      </c>
    </row>
    <row r="245" spans="1:15" x14ac:dyDescent="0.2">
      <c r="A245" s="216">
        <v>245</v>
      </c>
      <c r="B245" s="255">
        <v>13.57</v>
      </c>
      <c r="C245" s="210">
        <f>'soust.uk.JMK př.č.2'!$M$36+'soust.uk.JMK př.č.2'!$N$36</f>
        <v>33608</v>
      </c>
      <c r="D245" s="210">
        <f>'soust.uk.JMK př.č.2'!$L$36</f>
        <v>1005</v>
      </c>
      <c r="E245" s="210">
        <f t="shared" si="6"/>
        <v>41424</v>
      </c>
      <c r="F245" s="210">
        <f t="shared" si="8"/>
        <v>29720</v>
      </c>
      <c r="G245" s="262"/>
      <c r="I245" s="262"/>
      <c r="J245" s="262"/>
      <c r="K245" s="248"/>
      <c r="L245" s="248"/>
      <c r="M245" s="248"/>
      <c r="N245" s="248"/>
      <c r="O245" s="210">
        <f t="shared" si="7"/>
        <v>10699</v>
      </c>
    </row>
    <row r="246" spans="1:15" x14ac:dyDescent="0.2">
      <c r="A246" s="216">
        <v>246</v>
      </c>
      <c r="B246" s="255">
        <v>13.57</v>
      </c>
      <c r="C246" s="210">
        <f>'soust.uk.JMK př.č.2'!$M$36+'soust.uk.JMK př.č.2'!$N$36</f>
        <v>33608</v>
      </c>
      <c r="D246" s="210">
        <f>'soust.uk.JMK př.č.2'!$L$36</f>
        <v>1005</v>
      </c>
      <c r="E246" s="210">
        <f t="shared" si="6"/>
        <v>41424</v>
      </c>
      <c r="F246" s="210">
        <f t="shared" si="8"/>
        <v>29720</v>
      </c>
      <c r="G246" s="262"/>
      <c r="I246" s="262"/>
      <c r="J246" s="262"/>
      <c r="K246" s="248"/>
      <c r="L246" s="248"/>
      <c r="M246" s="248"/>
      <c r="N246" s="248"/>
      <c r="O246" s="210">
        <f t="shared" si="7"/>
        <v>10699</v>
      </c>
    </row>
    <row r="247" spans="1:15" x14ac:dyDescent="0.2">
      <c r="A247" s="216">
        <v>247</v>
      </c>
      <c r="B247" s="255">
        <v>13.58</v>
      </c>
      <c r="C247" s="210">
        <f>'soust.uk.JMK př.č.2'!$M$36+'soust.uk.JMK př.č.2'!$N$36</f>
        <v>33608</v>
      </c>
      <c r="D247" s="210">
        <f>'soust.uk.JMK př.č.2'!$L$36</f>
        <v>1005</v>
      </c>
      <c r="E247" s="210">
        <f t="shared" ref="E247:E300" si="9">SUM(F247,O247,D247)</f>
        <v>41394</v>
      </c>
      <c r="F247" s="210">
        <f t="shared" si="8"/>
        <v>29698</v>
      </c>
      <c r="G247" s="262"/>
      <c r="I247" s="262"/>
      <c r="J247" s="262"/>
      <c r="K247" s="248"/>
      <c r="L247" s="248"/>
      <c r="M247" s="248"/>
      <c r="N247" s="248"/>
      <c r="O247" s="210">
        <f t="shared" si="7"/>
        <v>10691</v>
      </c>
    </row>
    <row r="248" spans="1:15" x14ac:dyDescent="0.2">
      <c r="A248" s="216">
        <v>248</v>
      </c>
      <c r="B248" s="255">
        <v>13.58</v>
      </c>
      <c r="C248" s="210">
        <f>'soust.uk.JMK př.č.2'!$M$36+'soust.uk.JMK př.č.2'!$N$36</f>
        <v>33608</v>
      </c>
      <c r="D248" s="210">
        <f>'soust.uk.JMK př.č.2'!$L$36</f>
        <v>1005</v>
      </c>
      <c r="E248" s="210">
        <f t="shared" si="9"/>
        <v>41394</v>
      </c>
      <c r="F248" s="210">
        <f t="shared" si="8"/>
        <v>29698</v>
      </c>
      <c r="G248" s="262"/>
      <c r="I248" s="262"/>
      <c r="J248" s="262"/>
      <c r="K248" s="248"/>
      <c r="L248" s="248"/>
      <c r="M248" s="248"/>
      <c r="N248" s="248"/>
      <c r="O248" s="210">
        <f t="shared" ref="O248:O301" si="10">ROUND((F248*36%),0)</f>
        <v>10691</v>
      </c>
    </row>
    <row r="249" spans="1:15" x14ac:dyDescent="0.2">
      <c r="A249" s="216">
        <v>249</v>
      </c>
      <c r="B249" s="255">
        <v>13.59</v>
      </c>
      <c r="C249" s="210">
        <f>'soust.uk.JMK př.č.2'!$M$36+'soust.uk.JMK př.č.2'!$N$36</f>
        <v>33608</v>
      </c>
      <c r="D249" s="210">
        <f>'soust.uk.JMK př.č.2'!$L$36</f>
        <v>1005</v>
      </c>
      <c r="E249" s="210">
        <f t="shared" si="9"/>
        <v>41364</v>
      </c>
      <c r="F249" s="210">
        <f t="shared" si="8"/>
        <v>29676</v>
      </c>
      <c r="G249" s="262"/>
      <c r="I249" s="262"/>
      <c r="J249" s="262"/>
      <c r="K249" s="248"/>
      <c r="L249" s="248"/>
      <c r="M249" s="248"/>
      <c r="N249" s="248"/>
      <c r="O249" s="210">
        <f t="shared" si="10"/>
        <v>10683</v>
      </c>
    </row>
    <row r="250" spans="1:15" x14ac:dyDescent="0.2">
      <c r="A250" s="216">
        <v>250</v>
      </c>
      <c r="B250" s="255">
        <v>13.59</v>
      </c>
      <c r="C250" s="210">
        <f>'soust.uk.JMK př.č.2'!$M$36+'soust.uk.JMK př.č.2'!$N$36</f>
        <v>33608</v>
      </c>
      <c r="D250" s="210">
        <f>'soust.uk.JMK př.č.2'!$L$36</f>
        <v>1005</v>
      </c>
      <c r="E250" s="210">
        <f t="shared" si="9"/>
        <v>41364</v>
      </c>
      <c r="F250" s="210">
        <f t="shared" si="8"/>
        <v>29676</v>
      </c>
      <c r="G250" s="262"/>
      <c r="I250" s="262"/>
      <c r="J250" s="262"/>
      <c r="K250" s="248"/>
      <c r="L250" s="248"/>
      <c r="M250" s="248"/>
      <c r="N250" s="248"/>
      <c r="O250" s="210">
        <f t="shared" si="10"/>
        <v>10683</v>
      </c>
    </row>
    <row r="251" spans="1:15" x14ac:dyDescent="0.2">
      <c r="A251" s="216">
        <v>251</v>
      </c>
      <c r="B251" s="255">
        <v>13.6</v>
      </c>
      <c r="C251" s="210">
        <f>'soust.uk.JMK př.č.2'!$M$36+'soust.uk.JMK př.č.2'!$N$36</f>
        <v>33608</v>
      </c>
      <c r="D251" s="210">
        <f>'soust.uk.JMK př.č.2'!$L$36</f>
        <v>1005</v>
      </c>
      <c r="E251" s="210">
        <f t="shared" si="9"/>
        <v>41334</v>
      </c>
      <c r="F251" s="210">
        <f t="shared" si="8"/>
        <v>29654</v>
      </c>
      <c r="G251" s="262"/>
      <c r="I251" s="262"/>
      <c r="J251" s="262"/>
      <c r="K251" s="248"/>
      <c r="L251" s="248"/>
      <c r="M251" s="248"/>
      <c r="N251" s="248"/>
      <c r="O251" s="210">
        <f t="shared" si="10"/>
        <v>10675</v>
      </c>
    </row>
    <row r="252" spans="1:15" x14ac:dyDescent="0.2">
      <c r="A252" s="216">
        <v>252</v>
      </c>
      <c r="B252" s="255">
        <v>13.6</v>
      </c>
      <c r="C252" s="210">
        <f>'soust.uk.JMK př.č.2'!$M$36+'soust.uk.JMK př.č.2'!$N$36</f>
        <v>33608</v>
      </c>
      <c r="D252" s="210">
        <f>'soust.uk.JMK př.č.2'!$L$36</f>
        <v>1005</v>
      </c>
      <c r="E252" s="210">
        <f t="shared" si="9"/>
        <v>41334</v>
      </c>
      <c r="F252" s="210">
        <f t="shared" ref="F252:F300" si="11">ROUND(1/B252*C252*12,0)</f>
        <v>29654</v>
      </c>
      <c r="G252" s="262"/>
      <c r="I252" s="262"/>
      <c r="J252" s="262"/>
      <c r="K252" s="248"/>
      <c r="L252" s="248"/>
      <c r="M252" s="248"/>
      <c r="N252" s="248"/>
      <c r="O252" s="210">
        <f t="shared" si="10"/>
        <v>10675</v>
      </c>
    </row>
    <row r="253" spans="1:15" x14ac:dyDescent="0.2">
      <c r="A253" s="216">
        <v>253</v>
      </c>
      <c r="B253" s="255">
        <v>13.61</v>
      </c>
      <c r="C253" s="210">
        <f>'soust.uk.JMK př.č.2'!$M$36+'soust.uk.JMK př.č.2'!$N$36</f>
        <v>33608</v>
      </c>
      <c r="D253" s="210">
        <f>'soust.uk.JMK př.č.2'!$L$36</f>
        <v>1005</v>
      </c>
      <c r="E253" s="210">
        <f t="shared" si="9"/>
        <v>41305</v>
      </c>
      <c r="F253" s="210">
        <f t="shared" si="11"/>
        <v>29632</v>
      </c>
      <c r="G253" s="262"/>
      <c r="I253" s="262"/>
      <c r="J253" s="262"/>
      <c r="K253" s="248"/>
      <c r="L253" s="248"/>
      <c r="M253" s="248"/>
      <c r="N253" s="248"/>
      <c r="O253" s="210">
        <f t="shared" si="10"/>
        <v>10668</v>
      </c>
    </row>
    <row r="254" spans="1:15" x14ac:dyDescent="0.2">
      <c r="A254" s="216">
        <v>254</v>
      </c>
      <c r="B254" s="255">
        <v>13.61</v>
      </c>
      <c r="C254" s="210">
        <f>'soust.uk.JMK př.č.2'!$M$36+'soust.uk.JMK př.č.2'!$N$36</f>
        <v>33608</v>
      </c>
      <c r="D254" s="210">
        <f>'soust.uk.JMK př.č.2'!$L$36</f>
        <v>1005</v>
      </c>
      <c r="E254" s="210">
        <f t="shared" si="9"/>
        <v>41305</v>
      </c>
      <c r="F254" s="210">
        <f t="shared" si="11"/>
        <v>29632</v>
      </c>
      <c r="G254" s="262"/>
      <c r="I254" s="262"/>
      <c r="J254" s="262"/>
      <c r="K254" s="248"/>
      <c r="L254" s="248"/>
      <c r="M254" s="248"/>
      <c r="N254" s="248"/>
      <c r="O254" s="210">
        <f t="shared" si="10"/>
        <v>10668</v>
      </c>
    </row>
    <row r="255" spans="1:15" x14ac:dyDescent="0.2">
      <c r="A255" s="216">
        <v>255</v>
      </c>
      <c r="B255" s="255">
        <v>13.62</v>
      </c>
      <c r="C255" s="210">
        <f>'soust.uk.JMK př.č.2'!$M$36+'soust.uk.JMK př.č.2'!$N$36</f>
        <v>33608</v>
      </c>
      <c r="D255" s="210">
        <f>'soust.uk.JMK př.č.2'!$L$36</f>
        <v>1005</v>
      </c>
      <c r="E255" s="210">
        <f t="shared" si="9"/>
        <v>41276</v>
      </c>
      <c r="F255" s="210">
        <f t="shared" si="11"/>
        <v>29611</v>
      </c>
      <c r="G255" s="262"/>
      <c r="I255" s="262"/>
      <c r="J255" s="262"/>
      <c r="K255" s="248"/>
      <c r="L255" s="248"/>
      <c r="M255" s="248"/>
      <c r="N255" s="248"/>
      <c r="O255" s="210">
        <f t="shared" si="10"/>
        <v>10660</v>
      </c>
    </row>
    <row r="256" spans="1:15" x14ac:dyDescent="0.2">
      <c r="A256" s="216">
        <v>256</v>
      </c>
      <c r="B256" s="255">
        <v>13.62</v>
      </c>
      <c r="C256" s="210">
        <f>'soust.uk.JMK př.č.2'!$M$36+'soust.uk.JMK př.č.2'!$N$36</f>
        <v>33608</v>
      </c>
      <c r="D256" s="210">
        <f>'soust.uk.JMK př.č.2'!$L$36</f>
        <v>1005</v>
      </c>
      <c r="E256" s="210">
        <f t="shared" si="9"/>
        <v>41276</v>
      </c>
      <c r="F256" s="210">
        <f t="shared" si="11"/>
        <v>29611</v>
      </c>
      <c r="G256" s="262"/>
      <c r="I256" s="262"/>
      <c r="J256" s="262"/>
      <c r="K256" s="248"/>
      <c r="L256" s="248"/>
      <c r="M256" s="248"/>
      <c r="N256" s="248"/>
      <c r="O256" s="210">
        <f t="shared" si="10"/>
        <v>10660</v>
      </c>
    </row>
    <row r="257" spans="1:15" x14ac:dyDescent="0.2">
      <c r="A257" s="216">
        <v>257</v>
      </c>
      <c r="B257" s="255">
        <v>13.63</v>
      </c>
      <c r="C257" s="210">
        <f>'soust.uk.JMK př.č.2'!$M$36+'soust.uk.JMK př.č.2'!$N$36</f>
        <v>33608</v>
      </c>
      <c r="D257" s="210">
        <f>'soust.uk.JMK př.č.2'!$L$36</f>
        <v>1005</v>
      </c>
      <c r="E257" s="210">
        <f t="shared" si="9"/>
        <v>41246</v>
      </c>
      <c r="F257" s="210">
        <f t="shared" si="11"/>
        <v>29589</v>
      </c>
      <c r="G257" s="262"/>
      <c r="I257" s="262"/>
      <c r="J257" s="262"/>
      <c r="K257" s="248"/>
      <c r="L257" s="248"/>
      <c r="M257" s="248"/>
      <c r="N257" s="248"/>
      <c r="O257" s="210">
        <f t="shared" si="10"/>
        <v>10652</v>
      </c>
    </row>
    <row r="258" spans="1:15" x14ac:dyDescent="0.2">
      <c r="A258" s="216">
        <v>258</v>
      </c>
      <c r="B258" s="255">
        <v>13.63</v>
      </c>
      <c r="C258" s="210">
        <f>'soust.uk.JMK př.č.2'!$M$36+'soust.uk.JMK př.č.2'!$N$36</f>
        <v>33608</v>
      </c>
      <c r="D258" s="210">
        <f>'soust.uk.JMK př.č.2'!$L$36</f>
        <v>1005</v>
      </c>
      <c r="E258" s="210">
        <f t="shared" si="9"/>
        <v>41246</v>
      </c>
      <c r="F258" s="210">
        <f t="shared" si="11"/>
        <v>29589</v>
      </c>
      <c r="G258" s="262"/>
      <c r="I258" s="262"/>
      <c r="J258" s="262"/>
      <c r="K258" s="248"/>
      <c r="L258" s="248"/>
      <c r="M258" s="248"/>
      <c r="N258" s="248"/>
      <c r="O258" s="210">
        <f t="shared" si="10"/>
        <v>10652</v>
      </c>
    </row>
    <row r="259" spans="1:15" x14ac:dyDescent="0.2">
      <c r="A259" s="216">
        <v>259</v>
      </c>
      <c r="B259" s="255">
        <v>13.63</v>
      </c>
      <c r="C259" s="210">
        <f>'soust.uk.JMK př.č.2'!$M$36+'soust.uk.JMK př.č.2'!$N$36</f>
        <v>33608</v>
      </c>
      <c r="D259" s="210">
        <f>'soust.uk.JMK př.č.2'!$L$36</f>
        <v>1005</v>
      </c>
      <c r="E259" s="210">
        <f t="shared" si="9"/>
        <v>41246</v>
      </c>
      <c r="F259" s="210">
        <f t="shared" si="11"/>
        <v>29589</v>
      </c>
      <c r="G259" s="262"/>
      <c r="I259" s="262"/>
      <c r="J259" s="262"/>
      <c r="K259" s="248"/>
      <c r="L259" s="248"/>
      <c r="M259" s="248"/>
      <c r="N259" s="248"/>
      <c r="O259" s="210">
        <f t="shared" si="10"/>
        <v>10652</v>
      </c>
    </row>
    <row r="260" spans="1:15" x14ac:dyDescent="0.2">
      <c r="A260" s="216">
        <v>260</v>
      </c>
      <c r="B260" s="255">
        <v>13.64</v>
      </c>
      <c r="C260" s="210">
        <f>'soust.uk.JMK př.č.2'!$M$36+'soust.uk.JMK př.č.2'!$N$36</f>
        <v>33608</v>
      </c>
      <c r="D260" s="210">
        <f>'soust.uk.JMK př.č.2'!$L$36</f>
        <v>1005</v>
      </c>
      <c r="E260" s="210">
        <f t="shared" si="9"/>
        <v>41216</v>
      </c>
      <c r="F260" s="210">
        <f t="shared" si="11"/>
        <v>29567</v>
      </c>
      <c r="G260" s="262"/>
      <c r="I260" s="262"/>
      <c r="J260" s="262"/>
      <c r="K260" s="248"/>
      <c r="L260" s="248"/>
      <c r="M260" s="248"/>
      <c r="N260" s="248"/>
      <c r="O260" s="210">
        <f t="shared" si="10"/>
        <v>10644</v>
      </c>
    </row>
    <row r="261" spans="1:15" x14ac:dyDescent="0.2">
      <c r="A261" s="216">
        <v>261</v>
      </c>
      <c r="B261" s="255">
        <v>13.64</v>
      </c>
      <c r="C261" s="210">
        <f>'soust.uk.JMK př.č.2'!$M$36+'soust.uk.JMK př.č.2'!$N$36</f>
        <v>33608</v>
      </c>
      <c r="D261" s="210">
        <f>'soust.uk.JMK př.č.2'!$L$36</f>
        <v>1005</v>
      </c>
      <c r="E261" s="210">
        <f t="shared" si="9"/>
        <v>41216</v>
      </c>
      <c r="F261" s="210">
        <f t="shared" si="11"/>
        <v>29567</v>
      </c>
      <c r="G261" s="262"/>
      <c r="I261" s="262"/>
      <c r="J261" s="262"/>
      <c r="K261" s="248"/>
      <c r="L261" s="248"/>
      <c r="M261" s="248"/>
      <c r="N261" s="248"/>
      <c r="O261" s="210">
        <f t="shared" si="10"/>
        <v>10644</v>
      </c>
    </row>
    <row r="262" spans="1:15" x14ac:dyDescent="0.2">
      <c r="A262" s="216">
        <v>262</v>
      </c>
      <c r="B262" s="255">
        <v>13.65</v>
      </c>
      <c r="C262" s="210">
        <f>'soust.uk.JMK př.č.2'!$M$36+'soust.uk.JMK př.č.2'!$N$36</f>
        <v>33608</v>
      </c>
      <c r="D262" s="210">
        <f>'soust.uk.JMK př.č.2'!$L$36</f>
        <v>1005</v>
      </c>
      <c r="E262" s="210">
        <f t="shared" si="9"/>
        <v>41186</v>
      </c>
      <c r="F262" s="210">
        <f t="shared" si="11"/>
        <v>29545</v>
      </c>
      <c r="G262" s="262"/>
      <c r="I262" s="262"/>
      <c r="J262" s="262"/>
      <c r="K262" s="248"/>
      <c r="L262" s="248"/>
      <c r="M262" s="248"/>
      <c r="N262" s="248"/>
      <c r="O262" s="210">
        <f t="shared" si="10"/>
        <v>10636</v>
      </c>
    </row>
    <row r="263" spans="1:15" x14ac:dyDescent="0.2">
      <c r="A263" s="216">
        <v>263</v>
      </c>
      <c r="B263" s="255">
        <v>13.65</v>
      </c>
      <c r="C263" s="210">
        <f>'soust.uk.JMK př.č.2'!$M$36+'soust.uk.JMK př.č.2'!$N$36</f>
        <v>33608</v>
      </c>
      <c r="D263" s="210">
        <f>'soust.uk.JMK př.č.2'!$L$36</f>
        <v>1005</v>
      </c>
      <c r="E263" s="210">
        <f t="shared" si="9"/>
        <v>41186</v>
      </c>
      <c r="F263" s="210">
        <f t="shared" si="11"/>
        <v>29545</v>
      </c>
      <c r="G263" s="262"/>
      <c r="I263" s="262"/>
      <c r="J263" s="262"/>
      <c r="K263" s="248"/>
      <c r="L263" s="248"/>
      <c r="M263" s="248"/>
      <c r="N263" s="248"/>
      <c r="O263" s="210">
        <f t="shared" si="10"/>
        <v>10636</v>
      </c>
    </row>
    <row r="264" spans="1:15" x14ac:dyDescent="0.2">
      <c r="A264" s="216">
        <v>264</v>
      </c>
      <c r="B264" s="255">
        <v>13.66</v>
      </c>
      <c r="C264" s="210">
        <f>'soust.uk.JMK př.č.2'!$M$36+'soust.uk.JMK př.č.2'!$N$36</f>
        <v>33608</v>
      </c>
      <c r="D264" s="210">
        <f>'soust.uk.JMK př.č.2'!$L$36</f>
        <v>1005</v>
      </c>
      <c r="E264" s="210">
        <f t="shared" si="9"/>
        <v>41158</v>
      </c>
      <c r="F264" s="210">
        <f t="shared" si="11"/>
        <v>29524</v>
      </c>
      <c r="G264" s="262"/>
      <c r="I264" s="262"/>
      <c r="J264" s="262"/>
      <c r="K264" s="248"/>
      <c r="L264" s="248"/>
      <c r="M264" s="248"/>
      <c r="N264" s="248"/>
      <c r="O264" s="210">
        <f t="shared" si="10"/>
        <v>10629</v>
      </c>
    </row>
    <row r="265" spans="1:15" x14ac:dyDescent="0.2">
      <c r="A265" s="216">
        <v>265</v>
      </c>
      <c r="B265" s="255">
        <v>13.66</v>
      </c>
      <c r="C265" s="210">
        <f>'soust.uk.JMK př.č.2'!$M$36+'soust.uk.JMK př.č.2'!$N$36</f>
        <v>33608</v>
      </c>
      <c r="D265" s="210">
        <f>'soust.uk.JMK př.č.2'!$L$36</f>
        <v>1005</v>
      </c>
      <c r="E265" s="210">
        <f t="shared" si="9"/>
        <v>41158</v>
      </c>
      <c r="F265" s="210">
        <f t="shared" si="11"/>
        <v>29524</v>
      </c>
      <c r="G265" s="262"/>
      <c r="I265" s="262"/>
      <c r="J265" s="262"/>
      <c r="K265" s="248"/>
      <c r="L265" s="248"/>
      <c r="M265" s="248"/>
      <c r="N265" s="248"/>
      <c r="O265" s="210">
        <f t="shared" si="10"/>
        <v>10629</v>
      </c>
    </row>
    <row r="266" spans="1:15" x14ac:dyDescent="0.2">
      <c r="A266" s="216">
        <v>266</v>
      </c>
      <c r="B266" s="255">
        <v>13.67</v>
      </c>
      <c r="C266" s="210">
        <f>'soust.uk.JMK př.č.2'!$M$36+'soust.uk.JMK př.č.2'!$N$36</f>
        <v>33608</v>
      </c>
      <c r="D266" s="210">
        <f>'soust.uk.JMK př.č.2'!$L$36</f>
        <v>1005</v>
      </c>
      <c r="E266" s="210">
        <f t="shared" si="9"/>
        <v>41128</v>
      </c>
      <c r="F266" s="210">
        <f t="shared" si="11"/>
        <v>29502</v>
      </c>
      <c r="G266" s="262"/>
      <c r="I266" s="262"/>
      <c r="J266" s="262"/>
      <c r="K266" s="248"/>
      <c r="L266" s="248"/>
      <c r="M266" s="248"/>
      <c r="N266" s="248"/>
      <c r="O266" s="210">
        <f t="shared" si="10"/>
        <v>10621</v>
      </c>
    </row>
    <row r="267" spans="1:15" x14ac:dyDescent="0.2">
      <c r="A267" s="216">
        <v>267</v>
      </c>
      <c r="B267" s="255">
        <v>13.67</v>
      </c>
      <c r="C267" s="210">
        <f>'soust.uk.JMK př.č.2'!$M$36+'soust.uk.JMK př.č.2'!$N$36</f>
        <v>33608</v>
      </c>
      <c r="D267" s="210">
        <f>'soust.uk.JMK př.č.2'!$L$36</f>
        <v>1005</v>
      </c>
      <c r="E267" s="210">
        <f t="shared" si="9"/>
        <v>41128</v>
      </c>
      <c r="F267" s="210">
        <f t="shared" si="11"/>
        <v>29502</v>
      </c>
      <c r="G267" s="262"/>
      <c r="I267" s="262"/>
      <c r="J267" s="262"/>
      <c r="K267" s="248"/>
      <c r="L267" s="248"/>
      <c r="M267" s="248"/>
      <c r="N267" s="248"/>
      <c r="O267" s="210">
        <f t="shared" si="10"/>
        <v>10621</v>
      </c>
    </row>
    <row r="268" spans="1:15" x14ac:dyDescent="0.2">
      <c r="A268" s="216">
        <v>268</v>
      </c>
      <c r="B268" s="255">
        <v>13.68</v>
      </c>
      <c r="C268" s="210">
        <f>'soust.uk.JMK př.č.2'!$M$36+'soust.uk.JMK př.č.2'!$N$36</f>
        <v>33608</v>
      </c>
      <c r="D268" s="210">
        <f>'soust.uk.JMK př.č.2'!$L$36</f>
        <v>1005</v>
      </c>
      <c r="E268" s="210">
        <f t="shared" si="9"/>
        <v>41099</v>
      </c>
      <c r="F268" s="210">
        <f t="shared" si="11"/>
        <v>29481</v>
      </c>
      <c r="G268" s="262"/>
      <c r="I268" s="262"/>
      <c r="J268" s="262"/>
      <c r="K268" s="248"/>
      <c r="L268" s="248"/>
      <c r="M268" s="248"/>
      <c r="N268" s="248"/>
      <c r="O268" s="210">
        <f t="shared" si="10"/>
        <v>10613</v>
      </c>
    </row>
    <row r="269" spans="1:15" x14ac:dyDescent="0.2">
      <c r="A269" s="216">
        <v>269</v>
      </c>
      <c r="B269" s="255">
        <v>13.68</v>
      </c>
      <c r="C269" s="210">
        <f>'soust.uk.JMK př.č.2'!$M$36+'soust.uk.JMK př.č.2'!$N$36</f>
        <v>33608</v>
      </c>
      <c r="D269" s="210">
        <f>'soust.uk.JMK př.č.2'!$L$36</f>
        <v>1005</v>
      </c>
      <c r="E269" s="210">
        <f t="shared" si="9"/>
        <v>41099</v>
      </c>
      <c r="F269" s="210">
        <f t="shared" si="11"/>
        <v>29481</v>
      </c>
      <c r="G269" s="262"/>
      <c r="I269" s="262"/>
      <c r="J269" s="262"/>
      <c r="K269" s="248"/>
      <c r="L269" s="248"/>
      <c r="M269" s="248"/>
      <c r="N269" s="248"/>
      <c r="O269" s="210">
        <f t="shared" si="10"/>
        <v>10613</v>
      </c>
    </row>
    <row r="270" spans="1:15" x14ac:dyDescent="0.2">
      <c r="A270" s="216">
        <v>270</v>
      </c>
      <c r="B270" s="255">
        <v>13.68</v>
      </c>
      <c r="C270" s="210">
        <f>'soust.uk.JMK př.č.2'!$M$36+'soust.uk.JMK př.č.2'!$N$36</f>
        <v>33608</v>
      </c>
      <c r="D270" s="210">
        <f>'soust.uk.JMK př.č.2'!$L$36</f>
        <v>1005</v>
      </c>
      <c r="E270" s="210">
        <f t="shared" si="9"/>
        <v>41099</v>
      </c>
      <c r="F270" s="210">
        <f t="shared" si="11"/>
        <v>29481</v>
      </c>
      <c r="G270" s="262"/>
      <c r="I270" s="262"/>
      <c r="J270" s="262"/>
      <c r="K270" s="248"/>
      <c r="L270" s="248"/>
      <c r="M270" s="248"/>
      <c r="N270" s="248"/>
      <c r="O270" s="210">
        <f t="shared" si="10"/>
        <v>10613</v>
      </c>
    </row>
    <row r="271" spans="1:15" x14ac:dyDescent="0.2">
      <c r="A271" s="216">
        <v>271</v>
      </c>
      <c r="B271" s="255">
        <v>13.69</v>
      </c>
      <c r="C271" s="210">
        <f>'soust.uk.JMK př.č.2'!$M$36+'soust.uk.JMK př.č.2'!$N$36</f>
        <v>33608</v>
      </c>
      <c r="D271" s="210">
        <f>'soust.uk.JMK př.č.2'!$L$36</f>
        <v>1005</v>
      </c>
      <c r="E271" s="210">
        <f t="shared" si="9"/>
        <v>41069</v>
      </c>
      <c r="F271" s="210">
        <f t="shared" si="11"/>
        <v>29459</v>
      </c>
      <c r="G271" s="262"/>
      <c r="I271" s="262"/>
      <c r="J271" s="262"/>
      <c r="K271" s="248"/>
      <c r="L271" s="248"/>
      <c r="M271" s="248"/>
      <c r="N271" s="248"/>
      <c r="O271" s="210">
        <f t="shared" si="10"/>
        <v>10605</v>
      </c>
    </row>
    <row r="272" spans="1:15" x14ac:dyDescent="0.2">
      <c r="A272" s="216">
        <v>272</v>
      </c>
      <c r="B272" s="255">
        <v>13.69</v>
      </c>
      <c r="C272" s="210">
        <f>'soust.uk.JMK př.č.2'!$M$36+'soust.uk.JMK př.č.2'!$N$36</f>
        <v>33608</v>
      </c>
      <c r="D272" s="210">
        <f>'soust.uk.JMK př.č.2'!$L$36</f>
        <v>1005</v>
      </c>
      <c r="E272" s="210">
        <f t="shared" si="9"/>
        <v>41069</v>
      </c>
      <c r="F272" s="210">
        <f t="shared" si="11"/>
        <v>29459</v>
      </c>
      <c r="G272" s="262"/>
      <c r="I272" s="262"/>
      <c r="J272" s="262"/>
      <c r="K272" s="248"/>
      <c r="L272" s="248"/>
      <c r="M272" s="248"/>
      <c r="N272" s="248"/>
      <c r="O272" s="210">
        <f t="shared" si="10"/>
        <v>10605</v>
      </c>
    </row>
    <row r="273" spans="1:15" x14ac:dyDescent="0.2">
      <c r="A273" s="216">
        <v>273</v>
      </c>
      <c r="B273" s="255">
        <v>13.7</v>
      </c>
      <c r="C273" s="210">
        <f>'soust.uk.JMK př.č.2'!$M$36+'soust.uk.JMK př.č.2'!$N$36</f>
        <v>33608</v>
      </c>
      <c r="D273" s="210">
        <f>'soust.uk.JMK př.č.2'!$L$36</f>
        <v>1005</v>
      </c>
      <c r="E273" s="210">
        <f t="shared" si="9"/>
        <v>41041</v>
      </c>
      <c r="F273" s="210">
        <f t="shared" si="11"/>
        <v>29438</v>
      </c>
      <c r="G273" s="262"/>
      <c r="I273" s="262"/>
      <c r="J273" s="262"/>
      <c r="K273" s="248"/>
      <c r="L273" s="248"/>
      <c r="M273" s="248"/>
      <c r="N273" s="248"/>
      <c r="O273" s="210">
        <f t="shared" si="10"/>
        <v>10598</v>
      </c>
    </row>
    <row r="274" spans="1:15" x14ac:dyDescent="0.2">
      <c r="A274" s="216">
        <v>274</v>
      </c>
      <c r="B274" s="255">
        <v>13.7</v>
      </c>
      <c r="C274" s="210">
        <f>'soust.uk.JMK př.č.2'!$M$36+'soust.uk.JMK př.č.2'!$N$36</f>
        <v>33608</v>
      </c>
      <c r="D274" s="210">
        <f>'soust.uk.JMK př.č.2'!$L$36</f>
        <v>1005</v>
      </c>
      <c r="E274" s="210">
        <f t="shared" si="9"/>
        <v>41041</v>
      </c>
      <c r="F274" s="210">
        <f t="shared" si="11"/>
        <v>29438</v>
      </c>
      <c r="G274" s="262"/>
      <c r="I274" s="262"/>
      <c r="J274" s="262"/>
      <c r="K274" s="248"/>
      <c r="L274" s="248"/>
      <c r="M274" s="248"/>
      <c r="N274" s="248"/>
      <c r="O274" s="210">
        <f t="shared" si="10"/>
        <v>10598</v>
      </c>
    </row>
    <row r="275" spans="1:15" x14ac:dyDescent="0.2">
      <c r="A275" s="216">
        <v>275</v>
      </c>
      <c r="B275" s="255">
        <v>13.71</v>
      </c>
      <c r="C275" s="210">
        <f>'soust.uk.JMK př.č.2'!$M$36+'soust.uk.JMK př.č.2'!$N$36</f>
        <v>33608</v>
      </c>
      <c r="D275" s="210">
        <f>'soust.uk.JMK př.č.2'!$L$36</f>
        <v>1005</v>
      </c>
      <c r="E275" s="210">
        <f t="shared" si="9"/>
        <v>41011</v>
      </c>
      <c r="F275" s="210">
        <f t="shared" si="11"/>
        <v>29416</v>
      </c>
      <c r="G275" s="262"/>
      <c r="I275" s="262"/>
      <c r="J275" s="262"/>
      <c r="K275" s="248"/>
      <c r="L275" s="248"/>
      <c r="M275" s="248"/>
      <c r="N275" s="248"/>
      <c r="O275" s="210">
        <f t="shared" si="10"/>
        <v>10590</v>
      </c>
    </row>
    <row r="276" spans="1:15" x14ac:dyDescent="0.2">
      <c r="A276" s="216">
        <v>276</v>
      </c>
      <c r="B276" s="255">
        <v>13.71</v>
      </c>
      <c r="C276" s="210">
        <f>'soust.uk.JMK př.č.2'!$M$36+'soust.uk.JMK př.č.2'!$N$36</f>
        <v>33608</v>
      </c>
      <c r="D276" s="210">
        <f>'soust.uk.JMK př.č.2'!$L$36</f>
        <v>1005</v>
      </c>
      <c r="E276" s="210">
        <f t="shared" si="9"/>
        <v>41011</v>
      </c>
      <c r="F276" s="210">
        <f t="shared" si="11"/>
        <v>29416</v>
      </c>
      <c r="G276" s="262"/>
      <c r="I276" s="262"/>
      <c r="J276" s="262"/>
      <c r="K276" s="248"/>
      <c r="L276" s="248"/>
      <c r="M276" s="248"/>
      <c r="N276" s="248"/>
      <c r="O276" s="210">
        <f t="shared" si="10"/>
        <v>10590</v>
      </c>
    </row>
    <row r="277" spans="1:15" x14ac:dyDescent="0.2">
      <c r="A277" s="216">
        <v>277</v>
      </c>
      <c r="B277" s="255">
        <v>13.71</v>
      </c>
      <c r="C277" s="210">
        <f>'soust.uk.JMK př.č.2'!$M$36+'soust.uk.JMK př.č.2'!$N$36</f>
        <v>33608</v>
      </c>
      <c r="D277" s="210">
        <f>'soust.uk.JMK př.č.2'!$L$36</f>
        <v>1005</v>
      </c>
      <c r="E277" s="210">
        <f t="shared" si="9"/>
        <v>41011</v>
      </c>
      <c r="F277" s="210">
        <f t="shared" si="11"/>
        <v>29416</v>
      </c>
      <c r="G277" s="262"/>
      <c r="I277" s="262"/>
      <c r="J277" s="262"/>
      <c r="K277" s="248"/>
      <c r="L277" s="248"/>
      <c r="M277" s="248"/>
      <c r="N277" s="248"/>
      <c r="O277" s="210">
        <f t="shared" si="10"/>
        <v>10590</v>
      </c>
    </row>
    <row r="278" spans="1:15" x14ac:dyDescent="0.2">
      <c r="A278" s="216">
        <v>278</v>
      </c>
      <c r="B278" s="255">
        <v>13.72</v>
      </c>
      <c r="C278" s="210">
        <f>'soust.uk.JMK př.č.2'!$M$36+'soust.uk.JMK př.č.2'!$N$36</f>
        <v>33608</v>
      </c>
      <c r="D278" s="210">
        <f>'soust.uk.JMK př.č.2'!$L$36</f>
        <v>1005</v>
      </c>
      <c r="E278" s="210">
        <f t="shared" si="9"/>
        <v>40982</v>
      </c>
      <c r="F278" s="210">
        <f t="shared" si="11"/>
        <v>29395</v>
      </c>
      <c r="G278" s="262"/>
      <c r="I278" s="262"/>
      <c r="J278" s="262"/>
      <c r="K278" s="248"/>
      <c r="L278" s="248"/>
      <c r="M278" s="248"/>
      <c r="N278" s="248"/>
      <c r="O278" s="210">
        <f t="shared" si="10"/>
        <v>10582</v>
      </c>
    </row>
    <row r="279" spans="1:15" x14ac:dyDescent="0.2">
      <c r="A279" s="216">
        <v>279</v>
      </c>
      <c r="B279" s="255">
        <v>13.72</v>
      </c>
      <c r="C279" s="210">
        <f>'soust.uk.JMK př.č.2'!$M$36+'soust.uk.JMK př.č.2'!$N$36</f>
        <v>33608</v>
      </c>
      <c r="D279" s="210">
        <f>'soust.uk.JMK př.č.2'!$L$36</f>
        <v>1005</v>
      </c>
      <c r="E279" s="210">
        <f t="shared" si="9"/>
        <v>40982</v>
      </c>
      <c r="F279" s="210">
        <f t="shared" si="11"/>
        <v>29395</v>
      </c>
      <c r="G279" s="262"/>
      <c r="I279" s="262"/>
      <c r="J279" s="262"/>
      <c r="K279" s="248"/>
      <c r="L279" s="248"/>
      <c r="M279" s="248"/>
      <c r="N279" s="248"/>
      <c r="O279" s="210">
        <f t="shared" si="10"/>
        <v>10582</v>
      </c>
    </row>
    <row r="280" spans="1:15" x14ac:dyDescent="0.2">
      <c r="A280" s="216">
        <v>280</v>
      </c>
      <c r="B280" s="255">
        <v>13.73</v>
      </c>
      <c r="C280" s="210">
        <f>'soust.uk.JMK př.č.2'!$M$36+'soust.uk.JMK př.č.2'!$N$36</f>
        <v>33608</v>
      </c>
      <c r="D280" s="210">
        <f>'soust.uk.JMK př.č.2'!$L$36</f>
        <v>1005</v>
      </c>
      <c r="E280" s="210">
        <f t="shared" si="9"/>
        <v>40952</v>
      </c>
      <c r="F280" s="210">
        <f t="shared" si="11"/>
        <v>29373</v>
      </c>
      <c r="G280" s="262"/>
      <c r="I280" s="262"/>
      <c r="J280" s="262"/>
      <c r="K280" s="248"/>
      <c r="L280" s="248"/>
      <c r="M280" s="248"/>
      <c r="N280" s="248"/>
      <c r="O280" s="210">
        <f t="shared" si="10"/>
        <v>10574</v>
      </c>
    </row>
    <row r="281" spans="1:15" x14ac:dyDescent="0.2">
      <c r="A281" s="216">
        <v>281</v>
      </c>
      <c r="B281" s="255">
        <v>13.73</v>
      </c>
      <c r="C281" s="210">
        <f>'soust.uk.JMK př.č.2'!$M$36+'soust.uk.JMK př.č.2'!$N$36</f>
        <v>33608</v>
      </c>
      <c r="D281" s="210">
        <f>'soust.uk.JMK př.č.2'!$L$36</f>
        <v>1005</v>
      </c>
      <c r="E281" s="210">
        <f t="shared" si="9"/>
        <v>40952</v>
      </c>
      <c r="F281" s="210">
        <f t="shared" si="11"/>
        <v>29373</v>
      </c>
      <c r="G281" s="262"/>
      <c r="I281" s="262"/>
      <c r="J281" s="262"/>
      <c r="K281" s="248"/>
      <c r="L281" s="248"/>
      <c r="M281" s="248"/>
      <c r="N281" s="248"/>
      <c r="O281" s="210">
        <f t="shared" si="10"/>
        <v>10574</v>
      </c>
    </row>
    <row r="282" spans="1:15" x14ac:dyDescent="0.2">
      <c r="A282" s="216">
        <v>282</v>
      </c>
      <c r="B282" s="255">
        <v>13.73</v>
      </c>
      <c r="C282" s="210">
        <f>'soust.uk.JMK př.č.2'!$M$36+'soust.uk.JMK př.č.2'!$N$36</f>
        <v>33608</v>
      </c>
      <c r="D282" s="210">
        <f>'soust.uk.JMK př.č.2'!$L$36</f>
        <v>1005</v>
      </c>
      <c r="E282" s="210">
        <f t="shared" si="9"/>
        <v>40952</v>
      </c>
      <c r="F282" s="210">
        <f t="shared" si="11"/>
        <v>29373</v>
      </c>
      <c r="G282" s="262"/>
      <c r="I282" s="262"/>
      <c r="J282" s="262"/>
      <c r="K282" s="248"/>
      <c r="L282" s="248"/>
      <c r="M282" s="248"/>
      <c r="N282" s="248"/>
      <c r="O282" s="210">
        <f t="shared" si="10"/>
        <v>10574</v>
      </c>
    </row>
    <row r="283" spans="1:15" x14ac:dyDescent="0.2">
      <c r="A283" s="216">
        <v>283</v>
      </c>
      <c r="B283" s="255">
        <v>13.74</v>
      </c>
      <c r="C283" s="210">
        <f>'soust.uk.JMK př.č.2'!$M$36+'soust.uk.JMK př.č.2'!$N$36</f>
        <v>33608</v>
      </c>
      <c r="D283" s="210">
        <f>'soust.uk.JMK př.č.2'!$L$36</f>
        <v>1005</v>
      </c>
      <c r="E283" s="210">
        <f t="shared" si="9"/>
        <v>40924</v>
      </c>
      <c r="F283" s="210">
        <f t="shared" si="11"/>
        <v>29352</v>
      </c>
      <c r="G283" s="262"/>
      <c r="I283" s="262"/>
      <c r="J283" s="262"/>
      <c r="K283" s="248"/>
      <c r="L283" s="248"/>
      <c r="M283" s="248"/>
      <c r="N283" s="248"/>
      <c r="O283" s="210">
        <f t="shared" si="10"/>
        <v>10567</v>
      </c>
    </row>
    <row r="284" spans="1:15" x14ac:dyDescent="0.2">
      <c r="A284" s="216">
        <v>284</v>
      </c>
      <c r="B284" s="255">
        <v>13.74</v>
      </c>
      <c r="C284" s="210">
        <f>'soust.uk.JMK př.č.2'!$M$36+'soust.uk.JMK př.č.2'!$N$36</f>
        <v>33608</v>
      </c>
      <c r="D284" s="210">
        <f>'soust.uk.JMK př.č.2'!$L$36</f>
        <v>1005</v>
      </c>
      <c r="E284" s="210">
        <f t="shared" si="9"/>
        <v>40924</v>
      </c>
      <c r="F284" s="210">
        <f t="shared" si="11"/>
        <v>29352</v>
      </c>
      <c r="G284" s="262"/>
      <c r="I284" s="262"/>
      <c r="J284" s="262"/>
      <c r="K284" s="248"/>
      <c r="L284" s="248"/>
      <c r="M284" s="248"/>
      <c r="N284" s="248"/>
      <c r="O284" s="210">
        <f t="shared" si="10"/>
        <v>10567</v>
      </c>
    </row>
    <row r="285" spans="1:15" x14ac:dyDescent="0.2">
      <c r="A285" s="216">
        <v>285</v>
      </c>
      <c r="B285" s="255">
        <v>13.75</v>
      </c>
      <c r="C285" s="210">
        <f>'soust.uk.JMK př.č.2'!$M$36+'soust.uk.JMK př.č.2'!$N$36</f>
        <v>33608</v>
      </c>
      <c r="D285" s="210">
        <f>'soust.uk.JMK př.č.2'!$L$36</f>
        <v>1005</v>
      </c>
      <c r="E285" s="210">
        <f t="shared" si="9"/>
        <v>40895</v>
      </c>
      <c r="F285" s="210">
        <f t="shared" si="11"/>
        <v>29331</v>
      </c>
      <c r="G285" s="262"/>
      <c r="I285" s="262"/>
      <c r="J285" s="262"/>
      <c r="K285" s="248"/>
      <c r="L285" s="248"/>
      <c r="M285" s="248"/>
      <c r="N285" s="248"/>
      <c r="O285" s="210">
        <f t="shared" si="10"/>
        <v>10559</v>
      </c>
    </row>
    <row r="286" spans="1:15" x14ac:dyDescent="0.2">
      <c r="A286" s="216">
        <v>286</v>
      </c>
      <c r="B286" s="255">
        <v>13.75</v>
      </c>
      <c r="C286" s="210">
        <f>'soust.uk.JMK př.č.2'!$M$36+'soust.uk.JMK př.č.2'!$N$36</f>
        <v>33608</v>
      </c>
      <c r="D286" s="210">
        <f>'soust.uk.JMK př.č.2'!$L$36</f>
        <v>1005</v>
      </c>
      <c r="E286" s="210">
        <f t="shared" si="9"/>
        <v>40895</v>
      </c>
      <c r="F286" s="210">
        <f t="shared" si="11"/>
        <v>29331</v>
      </c>
      <c r="G286" s="262"/>
      <c r="I286" s="262"/>
      <c r="J286" s="262"/>
      <c r="K286" s="248"/>
      <c r="L286" s="248"/>
      <c r="M286" s="248"/>
      <c r="N286" s="248"/>
      <c r="O286" s="210">
        <f t="shared" si="10"/>
        <v>10559</v>
      </c>
    </row>
    <row r="287" spans="1:15" x14ac:dyDescent="0.2">
      <c r="A287" s="216">
        <v>287</v>
      </c>
      <c r="B287" s="255">
        <v>13.75</v>
      </c>
      <c r="C287" s="210">
        <f>'soust.uk.JMK př.č.2'!$M$36+'soust.uk.JMK př.č.2'!$N$36</f>
        <v>33608</v>
      </c>
      <c r="D287" s="210">
        <f>'soust.uk.JMK př.č.2'!$L$36</f>
        <v>1005</v>
      </c>
      <c r="E287" s="210">
        <f t="shared" si="9"/>
        <v>40895</v>
      </c>
      <c r="F287" s="210">
        <f t="shared" si="11"/>
        <v>29331</v>
      </c>
      <c r="G287" s="262"/>
      <c r="I287" s="262"/>
      <c r="J287" s="262"/>
      <c r="K287" s="248"/>
      <c r="L287" s="248"/>
      <c r="M287" s="248"/>
      <c r="N287" s="248"/>
      <c r="O287" s="210">
        <f t="shared" si="10"/>
        <v>10559</v>
      </c>
    </row>
    <row r="288" spans="1:15" x14ac:dyDescent="0.2">
      <c r="A288" s="216">
        <v>288</v>
      </c>
      <c r="B288" s="255">
        <v>13.76</v>
      </c>
      <c r="C288" s="210">
        <f>'soust.uk.JMK př.č.2'!$M$36+'soust.uk.JMK př.č.2'!$N$36</f>
        <v>33608</v>
      </c>
      <c r="D288" s="210">
        <f>'soust.uk.JMK př.č.2'!$L$36</f>
        <v>1005</v>
      </c>
      <c r="E288" s="210">
        <f t="shared" si="9"/>
        <v>40865</v>
      </c>
      <c r="F288" s="210">
        <f t="shared" si="11"/>
        <v>29309</v>
      </c>
      <c r="G288" s="262"/>
      <c r="I288" s="262"/>
      <c r="J288" s="262"/>
      <c r="K288" s="248"/>
      <c r="L288" s="248"/>
      <c r="M288" s="248"/>
      <c r="N288" s="248"/>
      <c r="O288" s="210">
        <f t="shared" si="10"/>
        <v>10551</v>
      </c>
    </row>
    <row r="289" spans="1:15" x14ac:dyDescent="0.2">
      <c r="A289" s="216">
        <v>289</v>
      </c>
      <c r="B289" s="255">
        <v>13.76</v>
      </c>
      <c r="C289" s="210">
        <f>'soust.uk.JMK př.č.2'!$M$36+'soust.uk.JMK př.č.2'!$N$36</f>
        <v>33608</v>
      </c>
      <c r="D289" s="210">
        <f>'soust.uk.JMK př.č.2'!$L$36</f>
        <v>1005</v>
      </c>
      <c r="E289" s="210">
        <f t="shared" si="9"/>
        <v>40865</v>
      </c>
      <c r="F289" s="210">
        <f t="shared" si="11"/>
        <v>29309</v>
      </c>
      <c r="G289" s="262"/>
      <c r="I289" s="262"/>
      <c r="J289" s="262"/>
      <c r="K289" s="248"/>
      <c r="L289" s="248"/>
      <c r="M289" s="248"/>
      <c r="N289" s="248"/>
      <c r="O289" s="210">
        <f t="shared" si="10"/>
        <v>10551</v>
      </c>
    </row>
    <row r="290" spans="1:15" x14ac:dyDescent="0.2">
      <c r="A290" s="216">
        <v>290</v>
      </c>
      <c r="B290" s="255">
        <v>13.77</v>
      </c>
      <c r="C290" s="210">
        <f>'soust.uk.JMK př.č.2'!$M$36+'soust.uk.JMK př.č.2'!$N$36</f>
        <v>33608</v>
      </c>
      <c r="D290" s="210">
        <f>'soust.uk.JMK př.č.2'!$L$36</f>
        <v>1005</v>
      </c>
      <c r="E290" s="210">
        <f t="shared" si="9"/>
        <v>40837</v>
      </c>
      <c r="F290" s="210">
        <f t="shared" si="11"/>
        <v>29288</v>
      </c>
      <c r="G290" s="262"/>
      <c r="I290" s="262"/>
      <c r="J290" s="262"/>
      <c r="K290" s="248"/>
      <c r="L290" s="248"/>
      <c r="M290" s="248"/>
      <c r="N290" s="248"/>
      <c r="O290" s="210">
        <f t="shared" si="10"/>
        <v>10544</v>
      </c>
    </row>
    <row r="291" spans="1:15" x14ac:dyDescent="0.2">
      <c r="A291" s="216">
        <v>291</v>
      </c>
      <c r="B291" s="255">
        <v>13.77</v>
      </c>
      <c r="C291" s="210">
        <f>'soust.uk.JMK př.č.2'!$M$36+'soust.uk.JMK př.č.2'!$N$36</f>
        <v>33608</v>
      </c>
      <c r="D291" s="210">
        <f>'soust.uk.JMK př.č.2'!$L$36</f>
        <v>1005</v>
      </c>
      <c r="E291" s="210">
        <f t="shared" si="9"/>
        <v>40837</v>
      </c>
      <c r="F291" s="210">
        <f t="shared" si="11"/>
        <v>29288</v>
      </c>
      <c r="G291" s="262"/>
      <c r="I291" s="262"/>
      <c r="J291" s="262"/>
      <c r="K291" s="248"/>
      <c r="L291" s="248"/>
      <c r="M291" s="248"/>
      <c r="N291" s="248"/>
      <c r="O291" s="210">
        <f t="shared" si="10"/>
        <v>10544</v>
      </c>
    </row>
    <row r="292" spans="1:15" x14ac:dyDescent="0.2">
      <c r="A292" s="216">
        <v>292</v>
      </c>
      <c r="B292" s="255">
        <v>13.77</v>
      </c>
      <c r="C292" s="210">
        <f>'soust.uk.JMK př.č.2'!$M$36+'soust.uk.JMK př.č.2'!$N$36</f>
        <v>33608</v>
      </c>
      <c r="D292" s="210">
        <f>'soust.uk.JMK př.č.2'!$L$36</f>
        <v>1005</v>
      </c>
      <c r="E292" s="210">
        <f t="shared" si="9"/>
        <v>40837</v>
      </c>
      <c r="F292" s="210">
        <f t="shared" si="11"/>
        <v>29288</v>
      </c>
      <c r="G292" s="262"/>
      <c r="I292" s="262"/>
      <c r="J292" s="262"/>
      <c r="K292" s="248"/>
      <c r="L292" s="248"/>
      <c r="M292" s="248"/>
      <c r="N292" s="248"/>
      <c r="O292" s="210">
        <f t="shared" si="10"/>
        <v>10544</v>
      </c>
    </row>
    <row r="293" spans="1:15" x14ac:dyDescent="0.2">
      <c r="A293" s="216">
        <v>293</v>
      </c>
      <c r="B293" s="255">
        <v>13.78</v>
      </c>
      <c r="C293" s="210">
        <f>'soust.uk.JMK př.č.2'!$M$36+'soust.uk.JMK př.č.2'!$N$36</f>
        <v>33608</v>
      </c>
      <c r="D293" s="210">
        <f>'soust.uk.JMK př.č.2'!$L$36</f>
        <v>1005</v>
      </c>
      <c r="E293" s="210">
        <f t="shared" si="9"/>
        <v>40808</v>
      </c>
      <c r="F293" s="210">
        <f t="shared" si="11"/>
        <v>29267</v>
      </c>
      <c r="G293" s="262"/>
      <c r="I293" s="262"/>
      <c r="J293" s="262"/>
      <c r="K293" s="248"/>
      <c r="L293" s="248"/>
      <c r="M293" s="248"/>
      <c r="N293" s="248"/>
      <c r="O293" s="210">
        <f t="shared" si="10"/>
        <v>10536</v>
      </c>
    </row>
    <row r="294" spans="1:15" x14ac:dyDescent="0.2">
      <c r="A294" s="216">
        <v>294</v>
      </c>
      <c r="B294" s="255">
        <v>13.78</v>
      </c>
      <c r="C294" s="210">
        <f>'soust.uk.JMK př.č.2'!$M$36+'soust.uk.JMK př.č.2'!$N$36</f>
        <v>33608</v>
      </c>
      <c r="D294" s="210">
        <f>'soust.uk.JMK př.č.2'!$L$36</f>
        <v>1005</v>
      </c>
      <c r="E294" s="210">
        <f t="shared" si="9"/>
        <v>40808</v>
      </c>
      <c r="F294" s="210">
        <f t="shared" si="11"/>
        <v>29267</v>
      </c>
      <c r="G294" s="262"/>
      <c r="I294" s="262"/>
      <c r="J294" s="262"/>
      <c r="K294" s="248"/>
      <c r="L294" s="248"/>
      <c r="M294" s="248"/>
      <c r="N294" s="248"/>
      <c r="O294" s="210">
        <f t="shared" si="10"/>
        <v>10536</v>
      </c>
    </row>
    <row r="295" spans="1:15" x14ac:dyDescent="0.2">
      <c r="A295" s="216">
        <v>295</v>
      </c>
      <c r="B295" s="255">
        <v>13.78</v>
      </c>
      <c r="C295" s="210">
        <f>'soust.uk.JMK př.č.2'!$M$36+'soust.uk.JMK př.č.2'!$N$36</f>
        <v>33608</v>
      </c>
      <c r="D295" s="210">
        <f>'soust.uk.JMK př.č.2'!$L$36</f>
        <v>1005</v>
      </c>
      <c r="E295" s="210">
        <f t="shared" si="9"/>
        <v>40808</v>
      </c>
      <c r="F295" s="210">
        <f t="shared" si="11"/>
        <v>29267</v>
      </c>
      <c r="G295" s="262"/>
      <c r="I295" s="262"/>
      <c r="J295" s="262"/>
      <c r="K295" s="248"/>
      <c r="L295" s="248"/>
      <c r="M295" s="248"/>
      <c r="N295" s="248"/>
      <c r="O295" s="210">
        <f t="shared" si="10"/>
        <v>10536</v>
      </c>
    </row>
    <row r="296" spans="1:15" x14ac:dyDescent="0.2">
      <c r="A296" s="216">
        <v>296</v>
      </c>
      <c r="B296" s="255">
        <v>13.79</v>
      </c>
      <c r="C296" s="210">
        <f>'soust.uk.JMK př.č.2'!$M$36+'soust.uk.JMK př.č.2'!$N$36</f>
        <v>33608</v>
      </c>
      <c r="D296" s="210">
        <f>'soust.uk.JMK př.č.2'!$L$36</f>
        <v>1005</v>
      </c>
      <c r="E296" s="210">
        <f t="shared" si="9"/>
        <v>40780</v>
      </c>
      <c r="F296" s="210">
        <f t="shared" si="11"/>
        <v>29246</v>
      </c>
      <c r="G296" s="262"/>
      <c r="I296" s="262"/>
      <c r="J296" s="262"/>
      <c r="K296" s="248"/>
      <c r="L296" s="248"/>
      <c r="M296" s="248"/>
      <c r="N296" s="248"/>
      <c r="O296" s="210">
        <f t="shared" si="10"/>
        <v>10529</v>
      </c>
    </row>
    <row r="297" spans="1:15" x14ac:dyDescent="0.2">
      <c r="A297" s="216">
        <v>297</v>
      </c>
      <c r="B297" s="255">
        <v>13.79</v>
      </c>
      <c r="C297" s="210">
        <f>'soust.uk.JMK př.č.2'!$M$36+'soust.uk.JMK př.č.2'!$N$36</f>
        <v>33608</v>
      </c>
      <c r="D297" s="210">
        <f>'soust.uk.JMK př.č.2'!$L$36</f>
        <v>1005</v>
      </c>
      <c r="E297" s="210">
        <f t="shared" si="9"/>
        <v>40780</v>
      </c>
      <c r="F297" s="210">
        <f t="shared" si="11"/>
        <v>29246</v>
      </c>
      <c r="G297" s="262"/>
      <c r="I297" s="262"/>
      <c r="J297" s="262"/>
      <c r="K297" s="248"/>
      <c r="L297" s="248"/>
      <c r="M297" s="248"/>
      <c r="N297" s="248"/>
      <c r="O297" s="210">
        <f t="shared" si="10"/>
        <v>10529</v>
      </c>
    </row>
    <row r="298" spans="1:15" x14ac:dyDescent="0.2">
      <c r="A298" s="216">
        <v>298</v>
      </c>
      <c r="B298" s="255">
        <v>13.8</v>
      </c>
      <c r="C298" s="210">
        <f>'soust.uk.JMK př.č.2'!$M$36+'soust.uk.JMK př.č.2'!$N$36</f>
        <v>33608</v>
      </c>
      <c r="D298" s="210">
        <f>'soust.uk.JMK př.č.2'!$L$36</f>
        <v>1005</v>
      </c>
      <c r="E298" s="210">
        <f t="shared" si="9"/>
        <v>40750</v>
      </c>
      <c r="F298" s="210">
        <f t="shared" si="11"/>
        <v>29224</v>
      </c>
      <c r="G298" s="262"/>
      <c r="I298" s="262"/>
      <c r="J298" s="262"/>
      <c r="K298" s="248"/>
      <c r="L298" s="248"/>
      <c r="M298" s="248"/>
      <c r="N298" s="248"/>
      <c r="O298" s="210">
        <f t="shared" si="10"/>
        <v>10521</v>
      </c>
    </row>
    <row r="299" spans="1:15" x14ac:dyDescent="0.2">
      <c r="A299" s="216">
        <v>299</v>
      </c>
      <c r="B299" s="255">
        <v>13.8</v>
      </c>
      <c r="C299" s="210">
        <f>'soust.uk.JMK př.č.2'!$M$36+'soust.uk.JMK př.č.2'!$N$36</f>
        <v>33608</v>
      </c>
      <c r="D299" s="210">
        <f>'soust.uk.JMK př.č.2'!$L$36</f>
        <v>1005</v>
      </c>
      <c r="E299" s="210">
        <f t="shared" si="9"/>
        <v>40750</v>
      </c>
      <c r="F299" s="210">
        <f t="shared" si="11"/>
        <v>29224</v>
      </c>
      <c r="G299" s="262"/>
      <c r="I299" s="262"/>
      <c r="J299" s="262"/>
      <c r="K299" s="248"/>
      <c r="L299" s="248"/>
      <c r="M299" s="248"/>
      <c r="N299" s="248"/>
      <c r="O299" s="210">
        <f t="shared" si="10"/>
        <v>10521</v>
      </c>
    </row>
    <row r="300" spans="1:15" x14ac:dyDescent="0.2">
      <c r="A300" s="216">
        <v>300</v>
      </c>
      <c r="B300" s="255">
        <v>13.8</v>
      </c>
      <c r="C300" s="210">
        <f>'soust.uk.JMK př.č.2'!$M$36+'soust.uk.JMK př.č.2'!$N$36</f>
        <v>33608</v>
      </c>
      <c r="D300" s="210">
        <f>'soust.uk.JMK př.č.2'!$L$36</f>
        <v>1005</v>
      </c>
      <c r="E300" s="210">
        <f t="shared" si="9"/>
        <v>40750</v>
      </c>
      <c r="F300" s="210">
        <f t="shared" si="11"/>
        <v>29224</v>
      </c>
      <c r="G300" s="262"/>
      <c r="I300" s="262"/>
      <c r="J300" s="262"/>
      <c r="K300" s="248"/>
      <c r="L300" s="248"/>
      <c r="M300" s="248"/>
      <c r="N300" s="248"/>
      <c r="O300" s="210">
        <f t="shared" si="10"/>
        <v>10521</v>
      </c>
    </row>
    <row r="301" spans="1:15" x14ac:dyDescent="0.2">
      <c r="A301" s="216" t="s">
        <v>44</v>
      </c>
      <c r="B301" s="255">
        <v>13.81</v>
      </c>
      <c r="C301" s="210">
        <f>'soust.uk.JMK př.č.2'!$M$36+'soust.uk.JMK př.č.2'!$N$36</f>
        <v>33608</v>
      </c>
      <c r="D301" s="210">
        <f>'soust.uk.JMK př.č.2'!$L$36</f>
        <v>1005</v>
      </c>
      <c r="E301" s="210">
        <f>SUM(F301,O301,D301)</f>
        <v>40721</v>
      </c>
      <c r="F301" s="210">
        <f>ROUND(1/B301*C301*12,0)</f>
        <v>29203</v>
      </c>
      <c r="G301" s="262"/>
      <c r="I301" s="262"/>
      <c r="J301" s="262"/>
      <c r="K301" s="248"/>
      <c r="L301" s="248"/>
      <c r="M301" s="248"/>
      <c r="N301" s="248"/>
      <c r="O301" s="210">
        <f t="shared" si="10"/>
        <v>10513</v>
      </c>
    </row>
    <row r="302" spans="1:15" x14ac:dyDescent="0.2">
      <c r="A302" s="198"/>
      <c r="B302" s="222"/>
      <c r="C302" s="198"/>
      <c r="D302" s="198"/>
      <c r="E302" s="222"/>
      <c r="F302" s="198"/>
      <c r="G302" s="198"/>
      <c r="H302" s="222"/>
      <c r="I302" s="198"/>
      <c r="J302" s="248"/>
      <c r="K302" s="248"/>
      <c r="L302" s="248"/>
      <c r="M302" s="248"/>
      <c r="N302" s="248"/>
      <c r="O302" s="211"/>
    </row>
    <row r="303" spans="1:15" x14ac:dyDescent="0.2">
      <c r="A303" s="198"/>
      <c r="B303" s="222"/>
      <c r="C303" s="198"/>
      <c r="D303" s="198"/>
      <c r="E303" s="222"/>
      <c r="F303" s="198"/>
      <c r="G303" s="198"/>
      <c r="H303" s="222"/>
      <c r="I303" s="198"/>
      <c r="J303" s="248"/>
      <c r="K303" s="248"/>
      <c r="L303" s="248"/>
      <c r="M303" s="248"/>
      <c r="N303" s="248"/>
      <c r="O303" s="248"/>
    </row>
    <row r="304" spans="1:15" x14ac:dyDescent="0.2">
      <c r="A304" s="198"/>
      <c r="B304" s="222"/>
      <c r="C304" s="198"/>
      <c r="D304" s="198"/>
      <c r="E304" s="222"/>
      <c r="F304" s="198"/>
      <c r="G304" s="198"/>
      <c r="H304" s="222"/>
      <c r="I304" s="198"/>
      <c r="J304" s="248"/>
      <c r="K304" s="248"/>
      <c r="L304" s="248"/>
      <c r="M304" s="248"/>
      <c r="N304" s="248"/>
      <c r="O304" s="248"/>
    </row>
    <row r="305" spans="1:15" x14ac:dyDescent="0.2">
      <c r="A305" s="198"/>
      <c r="B305" s="222"/>
      <c r="C305" s="198"/>
      <c r="D305" s="198"/>
      <c r="E305" s="222"/>
      <c r="F305" s="198"/>
      <c r="G305" s="198"/>
      <c r="H305" s="222"/>
      <c r="I305" s="198"/>
      <c r="J305" s="248"/>
      <c r="K305" s="248"/>
      <c r="L305" s="248"/>
      <c r="M305" s="248"/>
      <c r="N305" s="248"/>
      <c r="O305" s="248"/>
    </row>
    <row r="306" spans="1:15" s="218" customFormat="1" ht="13.5" thickBot="1" x14ac:dyDescent="0.25">
      <c r="A306" s="218" t="s">
        <v>662</v>
      </c>
      <c r="B306" s="226"/>
      <c r="E306" s="226"/>
      <c r="H306" s="226"/>
      <c r="J306" s="263"/>
      <c r="K306" s="263"/>
      <c r="L306" s="263"/>
      <c r="M306" s="263"/>
      <c r="N306" s="227"/>
      <c r="O306" s="253"/>
    </row>
    <row r="307" spans="1:15" ht="13.5" thickBot="1" x14ac:dyDescent="0.25">
      <c r="A307" s="264" t="s">
        <v>686</v>
      </c>
      <c r="B307" s="643" t="s">
        <v>673</v>
      </c>
      <c r="C307" s="644"/>
      <c r="D307" s="639" t="s">
        <v>674</v>
      </c>
      <c r="E307" s="645"/>
      <c r="F307" s="639" t="s">
        <v>675</v>
      </c>
      <c r="G307" s="644"/>
      <c r="H307" s="639" t="s">
        <v>676</v>
      </c>
      <c r="I307" s="644"/>
      <c r="J307" s="639" t="s">
        <v>677</v>
      </c>
      <c r="K307" s="644"/>
      <c r="L307" s="639" t="s">
        <v>678</v>
      </c>
      <c r="M307" s="640"/>
      <c r="N307" s="198"/>
    </row>
    <row r="308" spans="1:15" x14ac:dyDescent="0.2">
      <c r="A308" s="265" t="s">
        <v>697</v>
      </c>
      <c r="B308" s="641">
        <v>9.89</v>
      </c>
      <c r="C308" s="603"/>
      <c r="D308" s="581"/>
      <c r="E308" s="642"/>
      <c r="F308" s="581"/>
      <c r="G308" s="603"/>
      <c r="H308" s="581"/>
      <c r="I308" s="603"/>
      <c r="J308" s="581"/>
      <c r="K308" s="603"/>
      <c r="L308" s="581"/>
      <c r="M308" s="582"/>
      <c r="N308" s="198"/>
    </row>
    <row r="309" spans="1:15" ht="12.75" customHeight="1" x14ac:dyDescent="0.2">
      <c r="A309" s="266" t="s">
        <v>698</v>
      </c>
      <c r="B309" s="577">
        <v>5.7746330400000003</v>
      </c>
      <c r="C309" s="578"/>
      <c r="D309" s="575">
        <v>9.9534784799999998E-2</v>
      </c>
      <c r="E309" s="579"/>
      <c r="F309" s="575">
        <v>-5.1828413099999995E-4</v>
      </c>
      <c r="G309" s="579"/>
      <c r="H309" s="575">
        <v>1.30043027E-6</v>
      </c>
      <c r="I309" s="579"/>
      <c r="J309" s="575">
        <v>-1.3114709000000001E-9</v>
      </c>
      <c r="K309" s="579"/>
      <c r="L309" s="575">
        <v>1.3343892599999999E-13</v>
      </c>
      <c r="M309" s="579"/>
      <c r="N309" s="198"/>
    </row>
    <row r="310" spans="1:15" ht="13.5" thickBot="1" x14ac:dyDescent="0.25">
      <c r="A310" s="267" t="s">
        <v>44</v>
      </c>
      <c r="B310" s="646">
        <v>13.81</v>
      </c>
      <c r="C310" s="609"/>
      <c r="D310" s="610"/>
      <c r="E310" s="608"/>
      <c r="F310" s="647"/>
      <c r="G310" s="648"/>
      <c r="H310" s="610"/>
      <c r="I310" s="609"/>
      <c r="J310" s="610"/>
      <c r="K310" s="609"/>
      <c r="L310" s="610"/>
      <c r="M310" s="566"/>
      <c r="N310" s="198"/>
    </row>
    <row r="311" spans="1:15" x14ac:dyDescent="0.2">
      <c r="A311" s="198"/>
      <c r="B311" s="222"/>
      <c r="C311" s="198"/>
      <c r="D311" s="198"/>
      <c r="E311" s="222"/>
      <c r="F311" s="198"/>
      <c r="G311" s="198"/>
      <c r="H311" s="222"/>
      <c r="I311" s="198"/>
      <c r="J311" s="248"/>
      <c r="K311" s="248"/>
      <c r="L311" s="248"/>
      <c r="M311" s="248"/>
      <c r="N311" s="248"/>
      <c r="O311" s="248"/>
    </row>
    <row r="312" spans="1:15" x14ac:dyDescent="0.2">
      <c r="A312" s="198"/>
      <c r="B312" s="222"/>
      <c r="C312" s="198"/>
      <c r="D312" s="198"/>
      <c r="E312" s="222"/>
      <c r="F312" s="198"/>
      <c r="G312" s="198"/>
      <c r="H312" s="222"/>
      <c r="I312" s="198"/>
      <c r="J312" s="248"/>
      <c r="K312" s="248"/>
      <c r="L312" s="248"/>
      <c r="M312" s="248"/>
      <c r="N312" s="248"/>
      <c r="O312" s="248"/>
    </row>
    <row r="313" spans="1:15" x14ac:dyDescent="0.2">
      <c r="A313" s="198"/>
      <c r="B313" s="222"/>
      <c r="C313" s="198"/>
      <c r="D313" s="198"/>
      <c r="E313" s="222"/>
      <c r="F313" s="198"/>
      <c r="G313" s="198"/>
      <c r="H313" s="222"/>
      <c r="I313" s="198"/>
      <c r="J313" s="248"/>
      <c r="K313" s="248"/>
      <c r="L313" s="248"/>
      <c r="M313" s="248"/>
      <c r="N313" s="248"/>
      <c r="O313" s="248"/>
    </row>
    <row r="314" spans="1:15" x14ac:dyDescent="0.2">
      <c r="A314" s="198"/>
      <c r="B314" s="222"/>
      <c r="C314" s="198"/>
      <c r="O314" s="194"/>
    </row>
    <row r="315" spans="1:15" x14ac:dyDescent="0.2">
      <c r="A315" s="198"/>
      <c r="B315" s="222"/>
      <c r="C315" s="198"/>
      <c r="O315" s="194"/>
    </row>
    <row r="316" spans="1:15" x14ac:dyDescent="0.2">
      <c r="A316" s="198"/>
      <c r="B316" s="222"/>
      <c r="C316" s="198"/>
      <c r="O316" s="194"/>
    </row>
    <row r="317" spans="1:15" x14ac:dyDescent="0.2">
      <c r="A317" s="198"/>
      <c r="B317" s="222"/>
      <c r="C317" s="198"/>
      <c r="O317" s="194"/>
    </row>
  </sheetData>
  <mergeCells count="26">
    <mergeCell ref="L309:M309"/>
    <mergeCell ref="B310:C310"/>
    <mergeCell ref="D310:E310"/>
    <mergeCell ref="F310:G310"/>
    <mergeCell ref="H310:I310"/>
    <mergeCell ref="J310:K310"/>
    <mergeCell ref="L310:M310"/>
    <mergeCell ref="B309:C309"/>
    <mergeCell ref="D309:E309"/>
    <mergeCell ref="F309:G309"/>
    <mergeCell ref="H309:I309"/>
    <mergeCell ref="J309:K309"/>
    <mergeCell ref="B3:D3"/>
    <mergeCell ref="E3:F3"/>
    <mergeCell ref="L307:M307"/>
    <mergeCell ref="B308:C308"/>
    <mergeCell ref="D308:E308"/>
    <mergeCell ref="F308:G308"/>
    <mergeCell ref="H308:I308"/>
    <mergeCell ref="J308:K308"/>
    <mergeCell ref="L308:M308"/>
    <mergeCell ref="B307:C307"/>
    <mergeCell ref="D307:E307"/>
    <mergeCell ref="F307:G307"/>
    <mergeCell ref="H307:I307"/>
    <mergeCell ref="J307:K307"/>
  </mergeCells>
  <conditionalFormatting sqref="I21:I22 G21:G22 G310:G65053 I310:I65053">
    <cfRule type="cellIs" dxfId="36" priority="2" stopIfTrue="1" operator="greaterThan">
      <formula>0</formula>
    </cfRule>
  </conditionalFormatting>
  <conditionalFormatting sqref="J21:J22 J311:J65053">
    <cfRule type="cellIs" dxfId="35" priority="1" stopIfTrue="1" operator="greaterThan">
      <formula>10</formula>
    </cfRule>
  </conditionalFormatting>
  <conditionalFormatting sqref="I302:I308 I1:I4 G1:G4 I50:I54 G50:G308">
    <cfRule type="cellIs" dxfId="34" priority="22" stopIfTrue="1" operator="greaterThan">
      <formula>0</formula>
    </cfRule>
  </conditionalFormatting>
  <conditionalFormatting sqref="J1:J4 J50:J306">
    <cfRule type="cellIs" dxfId="33" priority="21" stopIfTrue="1" operator="greaterThan">
      <formula>10</formula>
    </cfRule>
  </conditionalFormatting>
  <conditionalFormatting sqref="G44:G49 I44:I49">
    <cfRule type="cellIs" dxfId="32" priority="20" stopIfTrue="1" operator="greaterThan">
      <formula>0</formula>
    </cfRule>
  </conditionalFormatting>
  <conditionalFormatting sqref="J44:J49">
    <cfRule type="cellIs" dxfId="31" priority="19" stopIfTrue="1" operator="greaterThan">
      <formula>10</formula>
    </cfRule>
  </conditionalFormatting>
  <conditionalFormatting sqref="G38:G43 I38:I43">
    <cfRule type="cellIs" dxfId="30" priority="18" stopIfTrue="1" operator="greaterThan">
      <formula>0</formula>
    </cfRule>
  </conditionalFormatting>
  <conditionalFormatting sqref="J38:J43">
    <cfRule type="cellIs" dxfId="29" priority="17" stopIfTrue="1" operator="greaterThan">
      <formula>10</formula>
    </cfRule>
  </conditionalFormatting>
  <conditionalFormatting sqref="G32:G37 I32:I37">
    <cfRule type="cellIs" dxfId="28" priority="16" stopIfTrue="1" operator="greaterThan">
      <formula>0</formula>
    </cfRule>
  </conditionalFormatting>
  <conditionalFormatting sqref="J32:J37">
    <cfRule type="cellIs" dxfId="27" priority="15" stopIfTrue="1" operator="greaterThan">
      <formula>10</formula>
    </cfRule>
  </conditionalFormatting>
  <conditionalFormatting sqref="G29:G31 I29:I31">
    <cfRule type="cellIs" dxfId="26" priority="14" stopIfTrue="1" operator="greaterThan">
      <formula>0</formula>
    </cfRule>
  </conditionalFormatting>
  <conditionalFormatting sqref="J29:J31">
    <cfRule type="cellIs" dxfId="25" priority="13" stopIfTrue="1" operator="greaterThan">
      <formula>10</formula>
    </cfRule>
  </conditionalFormatting>
  <conditionalFormatting sqref="G17:G20 I17:I20 I27:I28 G27:G28">
    <cfRule type="cellIs" dxfId="24" priority="12" stopIfTrue="1" operator="greaterThan">
      <formula>0</formula>
    </cfRule>
  </conditionalFormatting>
  <conditionalFormatting sqref="J17:J20 J27:J28">
    <cfRule type="cellIs" dxfId="23" priority="11" stopIfTrue="1" operator="greaterThan">
      <formula>10</formula>
    </cfRule>
  </conditionalFormatting>
  <conditionalFormatting sqref="G11:G16 I11:I16">
    <cfRule type="cellIs" dxfId="22" priority="10" stopIfTrue="1" operator="greaterThan">
      <formula>0</formula>
    </cfRule>
  </conditionalFormatting>
  <conditionalFormatting sqref="J11:J16">
    <cfRule type="cellIs" dxfId="21" priority="9" stopIfTrue="1" operator="greaterThan">
      <formula>10</formula>
    </cfRule>
  </conditionalFormatting>
  <conditionalFormatting sqref="G5:G10 I5:I10">
    <cfRule type="cellIs" dxfId="20" priority="8" stopIfTrue="1" operator="greaterThan">
      <formula>0</formula>
    </cfRule>
  </conditionalFormatting>
  <conditionalFormatting sqref="J5:J10">
    <cfRule type="cellIs" dxfId="19" priority="7" stopIfTrue="1" operator="greaterThan">
      <formula>10</formula>
    </cfRule>
  </conditionalFormatting>
  <conditionalFormatting sqref="G26 I26">
    <cfRule type="cellIs" dxfId="18" priority="6" stopIfTrue="1" operator="greaterThan">
      <formula>0</formula>
    </cfRule>
  </conditionalFormatting>
  <conditionalFormatting sqref="J26">
    <cfRule type="cellIs" dxfId="17" priority="5" stopIfTrue="1" operator="greaterThan">
      <formula>10</formula>
    </cfRule>
  </conditionalFormatting>
  <conditionalFormatting sqref="G23:G25 I23:I25">
    <cfRule type="cellIs" dxfId="16" priority="4" stopIfTrue="1" operator="greaterThan">
      <formula>0</formula>
    </cfRule>
  </conditionalFormatting>
  <conditionalFormatting sqref="J23:J25">
    <cfRule type="cellIs" dxfId="15" priority="3" stopIfTrue="1" operator="greaterThan">
      <formula>10</formula>
    </cfRule>
  </conditionalFormatting>
  <printOptions horizontalCentered="1"/>
  <pageMargins left="0.59055118110236227" right="0" top="0.31496062992125984" bottom="0.39370078740157483" header="0.11811023622047245" footer="0.11811023622047245"/>
  <pageSetup paperSize="9" scale="79" fitToHeight="2" orientation="portrait" horizontalDpi="300" verticalDpi="300" r:id="rId1"/>
  <headerFooter alignWithMargins="0">
    <oddHeader xml:space="preserve">&amp;R&amp;"Times New Roman,Kurzíva"&amp;12&amp;UPříloha č. 2f 
pracovního postupu  Rozpis rozpočtu přímých výdajů na vzdělávání&amp;"Times New Roman,tučné kurzíva"&amp;U
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O745"/>
  <sheetViews>
    <sheetView zoomScaleNormal="100" zoomScaleSheetLayoutView="100" workbookViewId="0">
      <pane xSplit="1" ySplit="4" topLeftCell="B153" activePane="bottomRight" state="frozen"/>
      <selection activeCell="F269" sqref="F269"/>
      <selection pane="topRight" activeCell="F269" sqref="F269"/>
      <selection pane="bottomLeft" activeCell="F269" sqref="F269"/>
      <selection pane="bottomRight" activeCell="B153" sqref="B153"/>
    </sheetView>
  </sheetViews>
  <sheetFormatPr defaultColWidth="9.140625" defaultRowHeight="12.75" x14ac:dyDescent="0.2"/>
  <cols>
    <col min="1" max="2" width="7.7109375" style="193" customWidth="1"/>
    <col min="3" max="3" width="9.7109375" style="194" customWidth="1"/>
    <col min="4" max="4" width="9.28515625" style="194" customWidth="1"/>
    <col min="5" max="5" width="9.85546875" style="193" customWidth="1"/>
    <col min="6" max="6" width="9.28515625" style="194" customWidth="1"/>
    <col min="7" max="9" width="7.7109375" style="194" customWidth="1"/>
    <col min="10" max="11" width="7.7109375" style="193" customWidth="1"/>
    <col min="12" max="13" width="7.7109375" style="194" customWidth="1"/>
    <col min="14" max="14" width="7.7109375" style="193" customWidth="1"/>
    <col min="15" max="15" width="7.7109375" style="198" customWidth="1"/>
    <col min="16" max="16" width="6.28515625" style="198" customWidth="1"/>
    <col min="17" max="18" width="9.28515625" style="198" bestFit="1" customWidth="1"/>
    <col min="19" max="19" width="10" style="198" customWidth="1"/>
    <col min="20" max="20" width="10.28515625" style="198" customWidth="1"/>
    <col min="21" max="21" width="9.85546875" style="198" customWidth="1"/>
    <col min="22" max="22" width="10.5703125" style="198" customWidth="1"/>
    <col min="23" max="23" width="10.7109375" style="198" customWidth="1"/>
    <col min="24" max="16384" width="9.140625" style="198"/>
  </cols>
  <sheetData>
    <row r="1" spans="1:15" x14ac:dyDescent="0.2">
      <c r="A1" s="246" t="s">
        <v>699</v>
      </c>
    </row>
    <row r="3" spans="1:15" ht="28.5" customHeight="1" x14ac:dyDescent="0.2">
      <c r="A3" s="483"/>
      <c r="B3" s="624" t="s">
        <v>659</v>
      </c>
      <c r="C3" s="624"/>
      <c r="D3" s="624"/>
      <c r="E3" s="552" t="s">
        <v>660</v>
      </c>
      <c r="F3" s="552"/>
    </row>
    <row r="4" spans="1:15" x14ac:dyDescent="0.2">
      <c r="A4" s="481" t="s">
        <v>686</v>
      </c>
      <c r="B4" s="481" t="s">
        <v>663</v>
      </c>
      <c r="C4" s="482" t="s">
        <v>665</v>
      </c>
      <c r="D4" s="482" t="s">
        <v>9</v>
      </c>
      <c r="E4" s="482" t="s">
        <v>666</v>
      </c>
      <c r="F4" s="482" t="s">
        <v>667</v>
      </c>
      <c r="G4" s="240"/>
      <c r="H4" s="201"/>
      <c r="I4" s="240"/>
      <c r="J4" s="240"/>
      <c r="K4" s="240"/>
      <c r="L4" s="195"/>
      <c r="M4" s="240"/>
      <c r="N4" s="240"/>
      <c r="O4" s="247" t="s">
        <v>668</v>
      </c>
    </row>
    <row r="5" spans="1:15" s="194" customFormat="1" hidden="1" x14ac:dyDescent="0.2">
      <c r="A5" s="205"/>
      <c r="B5" s="205"/>
      <c r="C5" s="206"/>
      <c r="D5" s="206"/>
      <c r="E5" s="206"/>
      <c r="F5" s="206"/>
      <c r="G5" s="240"/>
      <c r="H5" s="201"/>
      <c r="I5" s="240"/>
      <c r="J5" s="240"/>
      <c r="K5" s="240"/>
      <c r="L5" s="195"/>
      <c r="M5" s="240"/>
      <c r="N5" s="240"/>
      <c r="O5" s="205"/>
    </row>
    <row r="6" spans="1:15" s="272" customFormat="1" hidden="1" x14ac:dyDescent="0.2">
      <c r="A6" s="268"/>
      <c r="B6" s="268"/>
      <c r="C6" s="269"/>
      <c r="D6" s="269"/>
      <c r="E6" s="269"/>
      <c r="F6" s="269"/>
      <c r="G6" s="270"/>
      <c r="H6" s="239"/>
      <c r="I6" s="270"/>
      <c r="J6" s="270"/>
      <c r="K6" s="270"/>
      <c r="L6" s="271"/>
      <c r="M6" s="270"/>
      <c r="N6" s="270"/>
      <c r="O6" s="268"/>
    </row>
    <row r="7" spans="1:15" s="272" customFormat="1" hidden="1" x14ac:dyDescent="0.2">
      <c r="A7" s="268"/>
      <c r="B7" s="268"/>
      <c r="C7" s="269"/>
      <c r="D7" s="269"/>
      <c r="E7" s="269"/>
      <c r="F7" s="269"/>
      <c r="G7" s="270"/>
      <c r="H7" s="239"/>
      <c r="I7" s="270"/>
      <c r="J7" s="270"/>
      <c r="K7" s="270"/>
      <c r="L7" s="271"/>
      <c r="M7" s="270"/>
      <c r="N7" s="270"/>
      <c r="O7" s="268"/>
    </row>
    <row r="8" spans="1:15" s="272" customFormat="1" hidden="1" x14ac:dyDescent="0.2">
      <c r="A8" s="268"/>
      <c r="B8" s="268"/>
      <c r="C8" s="269"/>
      <c r="D8" s="269"/>
      <c r="E8" s="269"/>
      <c r="F8" s="269"/>
      <c r="G8" s="270"/>
      <c r="H8" s="239"/>
      <c r="I8" s="270"/>
      <c r="J8" s="270"/>
      <c r="K8" s="270"/>
      <c r="L8" s="271"/>
      <c r="M8" s="270"/>
      <c r="N8" s="270"/>
      <c r="O8" s="268"/>
    </row>
    <row r="9" spans="1:15" s="272" customFormat="1" hidden="1" x14ac:dyDescent="0.2">
      <c r="A9" s="268"/>
      <c r="B9" s="268"/>
      <c r="C9" s="269"/>
      <c r="D9" s="269"/>
      <c r="E9" s="269"/>
      <c r="F9" s="269"/>
      <c r="G9" s="270"/>
      <c r="H9" s="239"/>
      <c r="I9" s="270"/>
      <c r="J9" s="270"/>
      <c r="K9" s="270"/>
      <c r="L9" s="271"/>
      <c r="M9" s="270"/>
      <c r="N9" s="270"/>
      <c r="O9" s="268"/>
    </row>
    <row r="10" spans="1:15" s="272" customFormat="1" hidden="1" x14ac:dyDescent="0.2">
      <c r="A10" s="268"/>
      <c r="B10" s="268"/>
      <c r="C10" s="269"/>
      <c r="D10" s="269"/>
      <c r="E10" s="269"/>
      <c r="F10" s="269"/>
      <c r="G10" s="270"/>
      <c r="H10" s="239"/>
      <c r="I10" s="270"/>
      <c r="J10" s="270"/>
      <c r="K10" s="270"/>
      <c r="L10" s="271"/>
      <c r="M10" s="270"/>
      <c r="N10" s="270"/>
      <c r="O10" s="268"/>
    </row>
    <row r="11" spans="1:15" s="272" customFormat="1" hidden="1" x14ac:dyDescent="0.2">
      <c r="A11" s="268"/>
      <c r="B11" s="268"/>
      <c r="C11" s="269"/>
      <c r="D11" s="269"/>
      <c r="E11" s="269"/>
      <c r="F11" s="269"/>
      <c r="G11" s="270"/>
      <c r="H11" s="239"/>
      <c r="I11" s="270"/>
      <c r="J11" s="270"/>
      <c r="K11" s="270"/>
      <c r="L11" s="271"/>
      <c r="M11" s="270"/>
      <c r="N11" s="270"/>
      <c r="O11" s="268"/>
    </row>
    <row r="12" spans="1:15" s="272" customFormat="1" hidden="1" x14ac:dyDescent="0.2">
      <c r="A12" s="268"/>
      <c r="B12" s="268"/>
      <c r="C12" s="269"/>
      <c r="D12" s="269"/>
      <c r="E12" s="269"/>
      <c r="F12" s="269"/>
      <c r="G12" s="270"/>
      <c r="H12" s="239"/>
      <c r="I12" s="270"/>
      <c r="J12" s="270"/>
      <c r="K12" s="270"/>
      <c r="L12" s="271"/>
      <c r="M12" s="270"/>
      <c r="N12" s="270"/>
      <c r="O12" s="268"/>
    </row>
    <row r="13" spans="1:15" s="272" customFormat="1" hidden="1" x14ac:dyDescent="0.2">
      <c r="A13" s="268"/>
      <c r="B13" s="268"/>
      <c r="C13" s="269"/>
      <c r="D13" s="269"/>
      <c r="E13" s="269"/>
      <c r="F13" s="269"/>
      <c r="G13" s="270"/>
      <c r="H13" s="239"/>
      <c r="I13" s="270"/>
      <c r="J13" s="270"/>
      <c r="K13" s="270"/>
      <c r="L13" s="271"/>
      <c r="M13" s="270"/>
      <c r="N13" s="270"/>
      <c r="O13" s="268"/>
    </row>
    <row r="14" spans="1:15" s="272" customFormat="1" hidden="1" x14ac:dyDescent="0.2">
      <c r="A14" s="268"/>
      <c r="B14" s="268"/>
      <c r="C14" s="269"/>
      <c r="D14" s="269"/>
      <c r="E14" s="269"/>
      <c r="F14" s="269"/>
      <c r="G14" s="270"/>
      <c r="H14" s="239"/>
      <c r="I14" s="270"/>
      <c r="J14" s="270"/>
      <c r="K14" s="270"/>
      <c r="L14" s="271"/>
      <c r="M14" s="270"/>
      <c r="N14" s="270"/>
      <c r="O14" s="268"/>
    </row>
    <row r="15" spans="1:15" s="272" customFormat="1" hidden="1" x14ac:dyDescent="0.2">
      <c r="A15" s="268"/>
      <c r="B15" s="268"/>
      <c r="C15" s="269"/>
      <c r="D15" s="269"/>
      <c r="E15" s="269"/>
      <c r="F15" s="269"/>
      <c r="G15" s="270"/>
      <c r="H15" s="239"/>
      <c r="I15" s="270"/>
      <c r="J15" s="270"/>
      <c r="K15" s="270"/>
      <c r="L15" s="271"/>
      <c r="M15" s="270"/>
      <c r="N15" s="270"/>
      <c r="O15" s="268"/>
    </row>
    <row r="16" spans="1:15" s="272" customFormat="1" hidden="1" x14ac:dyDescent="0.2">
      <c r="A16" s="268"/>
      <c r="B16" s="268"/>
      <c r="C16" s="269"/>
      <c r="D16" s="269"/>
      <c r="E16" s="269"/>
      <c r="F16" s="269"/>
      <c r="G16" s="270"/>
      <c r="H16" s="239"/>
      <c r="I16" s="270"/>
      <c r="J16" s="270"/>
      <c r="K16" s="270"/>
      <c r="L16" s="271"/>
      <c r="M16" s="270"/>
      <c r="N16" s="270"/>
      <c r="O16" s="268"/>
    </row>
    <row r="17" spans="1:15" s="272" customFormat="1" hidden="1" x14ac:dyDescent="0.2">
      <c r="A17" s="268"/>
      <c r="B17" s="268"/>
      <c r="C17" s="269"/>
      <c r="D17" s="269"/>
      <c r="E17" s="269"/>
      <c r="F17" s="269"/>
      <c r="G17" s="270"/>
      <c r="H17" s="239"/>
      <c r="I17" s="270"/>
      <c r="J17" s="270"/>
      <c r="K17" s="270"/>
      <c r="L17" s="271"/>
      <c r="M17" s="270"/>
      <c r="N17" s="270"/>
      <c r="O17" s="268"/>
    </row>
    <row r="18" spans="1:15" s="272" customFormat="1" hidden="1" x14ac:dyDescent="0.2">
      <c r="A18" s="268"/>
      <c r="B18" s="268"/>
      <c r="C18" s="269"/>
      <c r="D18" s="269"/>
      <c r="E18" s="269"/>
      <c r="F18" s="269"/>
      <c r="G18" s="270"/>
      <c r="H18" s="239"/>
      <c r="I18" s="270"/>
      <c r="J18" s="270"/>
      <c r="K18" s="270"/>
      <c r="L18" s="271"/>
      <c r="M18" s="270"/>
      <c r="N18" s="270"/>
      <c r="O18" s="268"/>
    </row>
    <row r="19" spans="1:15" s="272" customFormat="1" hidden="1" x14ac:dyDescent="0.2">
      <c r="A19" s="268"/>
      <c r="B19" s="268"/>
      <c r="C19" s="269"/>
      <c r="D19" s="269"/>
      <c r="E19" s="269"/>
      <c r="F19" s="269"/>
      <c r="G19" s="270"/>
      <c r="H19" s="239"/>
      <c r="I19" s="270"/>
      <c r="J19" s="270"/>
      <c r="K19" s="270"/>
      <c r="L19" s="271"/>
      <c r="M19" s="270"/>
      <c r="N19" s="270"/>
      <c r="O19" s="268"/>
    </row>
    <row r="20" spans="1:15" s="272" customFormat="1" hidden="1" x14ac:dyDescent="0.2">
      <c r="A20" s="268"/>
      <c r="B20" s="268"/>
      <c r="C20" s="269"/>
      <c r="D20" s="269"/>
      <c r="E20" s="269"/>
      <c r="F20" s="269"/>
      <c r="G20" s="270"/>
      <c r="H20" s="239"/>
      <c r="I20" s="270"/>
      <c r="J20" s="270"/>
      <c r="K20" s="270"/>
      <c r="L20" s="271"/>
      <c r="M20" s="270"/>
      <c r="N20" s="270"/>
      <c r="O20" s="268"/>
    </row>
    <row r="21" spans="1:15" s="272" customFormat="1" hidden="1" x14ac:dyDescent="0.2">
      <c r="A21" s="268"/>
      <c r="B21" s="268"/>
      <c r="C21" s="269"/>
      <c r="D21" s="269"/>
      <c r="E21" s="269"/>
      <c r="F21" s="269"/>
      <c r="G21" s="270"/>
      <c r="H21" s="239"/>
      <c r="I21" s="270"/>
      <c r="J21" s="270"/>
      <c r="K21" s="270"/>
      <c r="L21" s="271"/>
      <c r="M21" s="270"/>
      <c r="N21" s="270"/>
      <c r="O21" s="268"/>
    </row>
    <row r="22" spans="1:15" s="272" customFormat="1" hidden="1" x14ac:dyDescent="0.2">
      <c r="A22" s="268"/>
      <c r="B22" s="268"/>
      <c r="C22" s="269"/>
      <c r="D22" s="269"/>
      <c r="E22" s="269"/>
      <c r="F22" s="269"/>
      <c r="G22" s="270"/>
      <c r="H22" s="239"/>
      <c r="I22" s="270"/>
      <c r="J22" s="270"/>
      <c r="K22" s="270"/>
      <c r="L22" s="271"/>
      <c r="M22" s="270"/>
      <c r="N22" s="270"/>
      <c r="O22" s="268"/>
    </row>
    <row r="23" spans="1:15" s="272" customFormat="1" hidden="1" x14ac:dyDescent="0.2">
      <c r="A23" s="268"/>
      <c r="B23" s="268"/>
      <c r="C23" s="269"/>
      <c r="D23" s="269"/>
      <c r="E23" s="269"/>
      <c r="F23" s="269"/>
      <c r="G23" s="270"/>
      <c r="H23" s="239"/>
      <c r="I23" s="270"/>
      <c r="J23" s="270"/>
      <c r="K23" s="270"/>
      <c r="L23" s="271"/>
      <c r="M23" s="270"/>
      <c r="N23" s="270"/>
      <c r="O23" s="268"/>
    </row>
    <row r="24" spans="1:15" s="272" customFormat="1" hidden="1" x14ac:dyDescent="0.2">
      <c r="A24" s="268"/>
      <c r="B24" s="268"/>
      <c r="C24" s="269"/>
      <c r="D24" s="269"/>
      <c r="E24" s="269"/>
      <c r="F24" s="269"/>
      <c r="G24" s="270"/>
      <c r="H24" s="239"/>
      <c r="I24" s="270"/>
      <c r="J24" s="270"/>
      <c r="K24" s="270"/>
      <c r="L24" s="271"/>
      <c r="M24" s="270"/>
      <c r="N24" s="270"/>
      <c r="O24" s="268"/>
    </row>
    <row r="25" spans="1:15" s="272" customFormat="1" hidden="1" x14ac:dyDescent="0.2">
      <c r="A25" s="268"/>
      <c r="B25" s="268"/>
      <c r="C25" s="269"/>
      <c r="D25" s="269"/>
      <c r="E25" s="269"/>
      <c r="F25" s="269"/>
      <c r="G25" s="270"/>
      <c r="H25" s="239"/>
      <c r="I25" s="270"/>
      <c r="J25" s="270"/>
      <c r="K25" s="270"/>
      <c r="L25" s="271"/>
      <c r="M25" s="270"/>
      <c r="N25" s="270"/>
      <c r="O25" s="268"/>
    </row>
    <row r="26" spans="1:15" s="272" customFormat="1" hidden="1" x14ac:dyDescent="0.2">
      <c r="A26" s="268"/>
      <c r="B26" s="268"/>
      <c r="C26" s="269"/>
      <c r="D26" s="269"/>
      <c r="E26" s="269"/>
      <c r="F26" s="269"/>
      <c r="G26" s="270"/>
      <c r="H26" s="239"/>
      <c r="I26" s="270"/>
      <c r="J26" s="270"/>
      <c r="K26" s="270"/>
      <c r="L26" s="271"/>
      <c r="M26" s="270"/>
      <c r="N26" s="270"/>
      <c r="O26" s="268"/>
    </row>
    <row r="27" spans="1:15" s="272" customFormat="1" hidden="1" x14ac:dyDescent="0.2">
      <c r="A27" s="268"/>
      <c r="B27" s="268"/>
      <c r="C27" s="269"/>
      <c r="D27" s="269"/>
      <c r="E27" s="269"/>
      <c r="F27" s="269"/>
      <c r="G27" s="270"/>
      <c r="H27" s="239"/>
      <c r="I27" s="270"/>
      <c r="J27" s="270"/>
      <c r="K27" s="270"/>
      <c r="L27" s="271"/>
      <c r="M27" s="270"/>
      <c r="N27" s="270"/>
      <c r="O27" s="268"/>
    </row>
    <row r="28" spans="1:15" s="272" customFormat="1" hidden="1" x14ac:dyDescent="0.2">
      <c r="A28" s="268"/>
      <c r="B28" s="268"/>
      <c r="C28" s="269"/>
      <c r="D28" s="269"/>
      <c r="E28" s="269"/>
      <c r="F28" s="269"/>
      <c r="G28" s="270"/>
      <c r="H28" s="239"/>
      <c r="I28" s="270"/>
      <c r="J28" s="270"/>
      <c r="K28" s="270"/>
      <c r="L28" s="271"/>
      <c r="M28" s="270"/>
      <c r="N28" s="270"/>
      <c r="O28" s="268"/>
    </row>
    <row r="29" spans="1:15" s="272" customFormat="1" hidden="1" x14ac:dyDescent="0.2">
      <c r="A29" s="268"/>
      <c r="B29" s="268"/>
      <c r="C29" s="269"/>
      <c r="D29" s="269"/>
      <c r="E29" s="269"/>
      <c r="F29" s="269"/>
      <c r="G29" s="270"/>
      <c r="H29" s="239"/>
      <c r="I29" s="270"/>
      <c r="J29" s="270"/>
      <c r="K29" s="270"/>
      <c r="L29" s="271"/>
      <c r="M29" s="270"/>
      <c r="N29" s="270"/>
      <c r="O29" s="268"/>
    </row>
    <row r="30" spans="1:15" s="272" customFormat="1" hidden="1" x14ac:dyDescent="0.2">
      <c r="A30" s="268"/>
      <c r="B30" s="268"/>
      <c r="C30" s="269"/>
      <c r="D30" s="269"/>
      <c r="E30" s="269"/>
      <c r="F30" s="269"/>
      <c r="G30" s="270"/>
      <c r="H30" s="239"/>
      <c r="I30" s="270"/>
      <c r="J30" s="270"/>
      <c r="K30" s="270"/>
      <c r="L30" s="271"/>
      <c r="M30" s="270"/>
      <c r="N30" s="270"/>
      <c r="O30" s="268"/>
    </row>
    <row r="31" spans="1:15" s="272" customFormat="1" hidden="1" x14ac:dyDescent="0.2">
      <c r="A31" s="268"/>
      <c r="B31" s="268"/>
      <c r="C31" s="269"/>
      <c r="D31" s="269"/>
      <c r="E31" s="269"/>
      <c r="F31" s="269"/>
      <c r="G31" s="270"/>
      <c r="H31" s="239"/>
      <c r="I31" s="270"/>
      <c r="J31" s="270"/>
      <c r="K31" s="270"/>
      <c r="L31" s="271"/>
      <c r="M31" s="270"/>
      <c r="N31" s="270"/>
      <c r="O31" s="268"/>
    </row>
    <row r="32" spans="1:15" s="272" customFormat="1" hidden="1" x14ac:dyDescent="0.2">
      <c r="A32" s="268"/>
      <c r="B32" s="268"/>
      <c r="C32" s="269"/>
      <c r="D32" s="269"/>
      <c r="E32" s="269"/>
      <c r="F32" s="269"/>
      <c r="G32" s="270"/>
      <c r="H32" s="239"/>
      <c r="I32" s="270"/>
      <c r="J32" s="270"/>
      <c r="K32" s="270"/>
      <c r="L32" s="271"/>
      <c r="M32" s="270"/>
      <c r="N32" s="270"/>
      <c r="O32" s="268"/>
    </row>
    <row r="33" spans="1:15" s="272" customFormat="1" hidden="1" x14ac:dyDescent="0.2">
      <c r="A33" s="268"/>
      <c r="B33" s="268"/>
      <c r="C33" s="269"/>
      <c r="D33" s="269"/>
      <c r="E33" s="269"/>
      <c r="F33" s="269"/>
      <c r="G33" s="270"/>
      <c r="H33" s="239"/>
      <c r="I33" s="270"/>
      <c r="J33" s="270"/>
      <c r="K33" s="270"/>
      <c r="L33" s="271"/>
      <c r="M33" s="270"/>
      <c r="N33" s="270"/>
      <c r="O33" s="268"/>
    </row>
    <row r="34" spans="1:15" s="272" customFormat="1" hidden="1" x14ac:dyDescent="0.2">
      <c r="A34" s="268"/>
      <c r="B34" s="268"/>
      <c r="C34" s="269"/>
      <c r="D34" s="269"/>
      <c r="E34" s="269"/>
      <c r="F34" s="269"/>
      <c r="G34" s="270"/>
      <c r="H34" s="239"/>
      <c r="I34" s="270"/>
      <c r="J34" s="270"/>
      <c r="K34" s="270"/>
      <c r="L34" s="271"/>
      <c r="M34" s="270"/>
      <c r="N34" s="270"/>
      <c r="O34" s="268"/>
    </row>
    <row r="35" spans="1:15" s="272" customFormat="1" hidden="1" x14ac:dyDescent="0.2">
      <c r="A35" s="268"/>
      <c r="B35" s="268"/>
      <c r="C35" s="269"/>
      <c r="D35" s="269"/>
      <c r="E35" s="269"/>
      <c r="F35" s="269"/>
      <c r="G35" s="270"/>
      <c r="H35" s="239"/>
      <c r="I35" s="270"/>
      <c r="J35" s="270"/>
      <c r="K35" s="270"/>
      <c r="L35" s="271"/>
      <c r="M35" s="270"/>
      <c r="N35" s="270"/>
      <c r="O35" s="268"/>
    </row>
    <row r="36" spans="1:15" s="272" customFormat="1" hidden="1" x14ac:dyDescent="0.2">
      <c r="A36" s="268"/>
      <c r="B36" s="268"/>
      <c r="C36" s="269"/>
      <c r="D36" s="269"/>
      <c r="E36" s="269"/>
      <c r="F36" s="269"/>
      <c r="G36" s="270"/>
      <c r="H36" s="239"/>
      <c r="I36" s="270"/>
      <c r="J36" s="270"/>
      <c r="K36" s="270"/>
      <c r="L36" s="271"/>
      <c r="M36" s="270"/>
      <c r="N36" s="270"/>
      <c r="O36" s="268"/>
    </row>
    <row r="37" spans="1:15" s="272" customFormat="1" hidden="1" x14ac:dyDescent="0.2">
      <c r="A37" s="268"/>
      <c r="B37" s="268"/>
      <c r="C37" s="269"/>
      <c r="D37" s="269"/>
      <c r="E37" s="269"/>
      <c r="F37" s="269"/>
      <c r="G37" s="270"/>
      <c r="H37" s="239"/>
      <c r="I37" s="270"/>
      <c r="J37" s="270"/>
      <c r="K37" s="270"/>
      <c r="L37" s="271"/>
      <c r="M37" s="270"/>
      <c r="N37" s="270"/>
      <c r="O37" s="268"/>
    </row>
    <row r="38" spans="1:15" s="272" customFormat="1" hidden="1" x14ac:dyDescent="0.2">
      <c r="A38" s="268"/>
      <c r="B38" s="268"/>
      <c r="C38" s="269"/>
      <c r="D38" s="269"/>
      <c r="E38" s="269"/>
      <c r="F38" s="269"/>
      <c r="G38" s="270"/>
      <c r="H38" s="239"/>
      <c r="I38" s="270"/>
      <c r="J38" s="270"/>
      <c r="K38" s="270"/>
      <c r="L38" s="271"/>
      <c r="M38" s="270"/>
      <c r="N38" s="270"/>
      <c r="O38" s="268"/>
    </row>
    <row r="39" spans="1:15" s="272" customFormat="1" hidden="1" x14ac:dyDescent="0.2">
      <c r="A39" s="268"/>
      <c r="B39" s="268"/>
      <c r="C39" s="269"/>
      <c r="D39" s="269"/>
      <c r="E39" s="269"/>
      <c r="F39" s="269"/>
      <c r="G39" s="270"/>
      <c r="H39" s="239"/>
      <c r="I39" s="270"/>
      <c r="J39" s="270"/>
      <c r="K39" s="270"/>
      <c r="L39" s="271"/>
      <c r="M39" s="270"/>
      <c r="N39" s="270"/>
      <c r="O39" s="268"/>
    </row>
    <row r="40" spans="1:15" s="272" customFormat="1" hidden="1" x14ac:dyDescent="0.2">
      <c r="A40" s="268"/>
      <c r="B40" s="268"/>
      <c r="C40" s="269"/>
      <c r="D40" s="269"/>
      <c r="E40" s="269"/>
      <c r="F40" s="269"/>
      <c r="G40" s="270"/>
      <c r="H40" s="239"/>
      <c r="I40" s="270"/>
      <c r="J40" s="270"/>
      <c r="K40" s="270"/>
      <c r="L40" s="271"/>
      <c r="M40" s="270"/>
      <c r="N40" s="270"/>
      <c r="O40" s="268"/>
    </row>
    <row r="41" spans="1:15" s="272" customFormat="1" hidden="1" x14ac:dyDescent="0.2">
      <c r="A41" s="268"/>
      <c r="B41" s="268"/>
      <c r="C41" s="269"/>
      <c r="D41" s="269"/>
      <c r="E41" s="269"/>
      <c r="F41" s="269"/>
      <c r="G41" s="270"/>
      <c r="H41" s="239"/>
      <c r="I41" s="270"/>
      <c r="J41" s="270"/>
      <c r="K41" s="270"/>
      <c r="L41" s="271"/>
      <c r="M41" s="270"/>
      <c r="N41" s="270"/>
      <c r="O41" s="268"/>
    </row>
    <row r="42" spans="1:15" s="272" customFormat="1" hidden="1" x14ac:dyDescent="0.2">
      <c r="A42" s="268"/>
      <c r="B42" s="268"/>
      <c r="C42" s="269"/>
      <c r="D42" s="269"/>
      <c r="E42" s="269"/>
      <c r="F42" s="269"/>
      <c r="G42" s="270"/>
      <c r="H42" s="239"/>
      <c r="I42" s="270"/>
      <c r="J42" s="270"/>
      <c r="K42" s="270"/>
      <c r="L42" s="271"/>
      <c r="M42" s="270"/>
      <c r="N42" s="270"/>
      <c r="O42" s="268"/>
    </row>
    <row r="43" spans="1:15" s="272" customFormat="1" hidden="1" x14ac:dyDescent="0.2">
      <c r="A43" s="268"/>
      <c r="B43" s="268"/>
      <c r="C43" s="269"/>
      <c r="D43" s="269"/>
      <c r="E43" s="269"/>
      <c r="F43" s="269"/>
      <c r="G43" s="270"/>
      <c r="H43" s="239"/>
      <c r="I43" s="270"/>
      <c r="J43" s="270"/>
      <c r="K43" s="270"/>
      <c r="L43" s="271"/>
      <c r="M43" s="270"/>
      <c r="N43" s="270"/>
      <c r="O43" s="268"/>
    </row>
    <row r="44" spans="1:15" s="272" customFormat="1" hidden="1" x14ac:dyDescent="0.2">
      <c r="A44" s="268"/>
      <c r="B44" s="268"/>
      <c r="C44" s="269"/>
      <c r="D44" s="269"/>
      <c r="E44" s="269"/>
      <c r="F44" s="269"/>
      <c r="G44" s="270"/>
      <c r="H44" s="239"/>
      <c r="I44" s="270"/>
      <c r="J44" s="270"/>
      <c r="K44" s="270"/>
      <c r="L44" s="271"/>
      <c r="M44" s="270"/>
      <c r="N44" s="270"/>
      <c r="O44" s="268"/>
    </row>
    <row r="45" spans="1:15" s="272" customFormat="1" hidden="1" x14ac:dyDescent="0.2">
      <c r="A45" s="268"/>
      <c r="B45" s="268"/>
      <c r="C45" s="269"/>
      <c r="D45" s="269"/>
      <c r="E45" s="269"/>
      <c r="F45" s="269"/>
      <c r="G45" s="270"/>
      <c r="H45" s="239"/>
      <c r="I45" s="270"/>
      <c r="J45" s="270"/>
      <c r="K45" s="270"/>
      <c r="L45" s="271"/>
      <c r="M45" s="270"/>
      <c r="N45" s="270"/>
      <c r="O45" s="268"/>
    </row>
    <row r="46" spans="1:15" s="272" customFormat="1" hidden="1" x14ac:dyDescent="0.2">
      <c r="A46" s="268"/>
      <c r="B46" s="268"/>
      <c r="C46" s="269"/>
      <c r="D46" s="269"/>
      <c r="E46" s="269"/>
      <c r="F46" s="269"/>
      <c r="G46" s="270"/>
      <c r="H46" s="239"/>
      <c r="I46" s="270"/>
      <c r="J46" s="270"/>
      <c r="K46" s="270"/>
      <c r="L46" s="271"/>
      <c r="M46" s="270"/>
      <c r="N46" s="270"/>
      <c r="O46" s="268"/>
    </row>
    <row r="47" spans="1:15" s="272" customFormat="1" hidden="1" x14ac:dyDescent="0.2">
      <c r="A47" s="268"/>
      <c r="B47" s="268"/>
      <c r="C47" s="269"/>
      <c r="D47" s="269"/>
      <c r="E47" s="269"/>
      <c r="F47" s="269"/>
      <c r="G47" s="270"/>
      <c r="H47" s="239"/>
      <c r="I47" s="270"/>
      <c r="J47" s="270"/>
      <c r="K47" s="270"/>
      <c r="L47" s="271"/>
      <c r="M47" s="270"/>
      <c r="N47" s="270"/>
      <c r="O47" s="268"/>
    </row>
    <row r="48" spans="1:15" s="272" customFormat="1" hidden="1" x14ac:dyDescent="0.2">
      <c r="A48" s="268"/>
      <c r="B48" s="268"/>
      <c r="C48" s="269"/>
      <c r="D48" s="269"/>
      <c r="E48" s="269"/>
      <c r="F48" s="269"/>
      <c r="G48" s="270"/>
      <c r="H48" s="239"/>
      <c r="I48" s="270"/>
      <c r="J48" s="270"/>
      <c r="K48" s="270"/>
      <c r="L48" s="271"/>
      <c r="M48" s="270"/>
      <c r="N48" s="270"/>
      <c r="O48" s="268"/>
    </row>
    <row r="49" spans="1:15" s="272" customFormat="1" hidden="1" x14ac:dyDescent="0.2">
      <c r="A49" s="268"/>
      <c r="B49" s="268"/>
      <c r="C49" s="269"/>
      <c r="D49" s="269"/>
      <c r="E49" s="269"/>
      <c r="F49" s="269"/>
      <c r="G49" s="270"/>
      <c r="H49" s="239"/>
      <c r="I49" s="270"/>
      <c r="J49" s="270"/>
      <c r="K49" s="270"/>
      <c r="L49" s="271"/>
      <c r="M49" s="270"/>
      <c r="N49" s="270"/>
      <c r="O49" s="268"/>
    </row>
    <row r="50" spans="1:15" s="272" customFormat="1" hidden="1" x14ac:dyDescent="0.2">
      <c r="A50" s="268"/>
      <c r="B50" s="268"/>
      <c r="C50" s="269"/>
      <c r="D50" s="269"/>
      <c r="E50" s="269"/>
      <c r="F50" s="269"/>
      <c r="G50" s="270"/>
      <c r="H50" s="239"/>
      <c r="I50" s="270"/>
      <c r="J50" s="270"/>
      <c r="K50" s="270"/>
      <c r="L50" s="271"/>
      <c r="M50" s="270"/>
      <c r="N50" s="270"/>
      <c r="O50" s="268"/>
    </row>
    <row r="51" spans="1:15" s="272" customFormat="1" hidden="1" x14ac:dyDescent="0.2">
      <c r="A51" s="268"/>
      <c r="B51" s="268"/>
      <c r="C51" s="269"/>
      <c r="D51" s="269"/>
      <c r="E51" s="269"/>
      <c r="F51" s="269"/>
      <c r="G51" s="270"/>
      <c r="H51" s="239"/>
      <c r="I51" s="270"/>
      <c r="J51" s="270"/>
      <c r="K51" s="270"/>
      <c r="L51" s="271"/>
      <c r="M51" s="270"/>
      <c r="N51" s="270"/>
      <c r="O51" s="268"/>
    </row>
    <row r="52" spans="1:15" s="272" customFormat="1" hidden="1" x14ac:dyDescent="0.2">
      <c r="A52" s="268"/>
      <c r="B52" s="268"/>
      <c r="C52" s="269"/>
      <c r="D52" s="269"/>
      <c r="E52" s="269"/>
      <c r="F52" s="269"/>
      <c r="G52" s="270"/>
      <c r="H52" s="239"/>
      <c r="I52" s="270"/>
      <c r="J52" s="270"/>
      <c r="K52" s="270"/>
      <c r="L52" s="271"/>
      <c r="M52" s="270"/>
      <c r="N52" s="270"/>
      <c r="O52" s="268"/>
    </row>
    <row r="53" spans="1:15" s="272" customFormat="1" hidden="1" x14ac:dyDescent="0.2">
      <c r="A53" s="268"/>
      <c r="B53" s="268"/>
      <c r="C53" s="269"/>
      <c r="D53" s="269"/>
      <c r="E53" s="269"/>
      <c r="F53" s="269"/>
      <c r="G53" s="270"/>
      <c r="H53" s="239"/>
      <c r="I53" s="270"/>
      <c r="J53" s="270"/>
      <c r="K53" s="270"/>
      <c r="L53" s="271"/>
      <c r="M53" s="270"/>
      <c r="N53" s="270"/>
      <c r="O53" s="268"/>
    </row>
    <row r="54" spans="1:15" s="272" customFormat="1" hidden="1" x14ac:dyDescent="0.2">
      <c r="A54" s="268"/>
      <c r="B54" s="268"/>
      <c r="C54" s="269"/>
      <c r="D54" s="269"/>
      <c r="E54" s="269"/>
      <c r="F54" s="269"/>
      <c r="G54" s="270"/>
      <c r="H54" s="239"/>
      <c r="I54" s="270"/>
      <c r="J54" s="270"/>
      <c r="K54" s="270"/>
      <c r="L54" s="271"/>
      <c r="M54" s="270"/>
      <c r="N54" s="270"/>
      <c r="O54" s="268"/>
    </row>
    <row r="55" spans="1:15" s="272" customFormat="1" hidden="1" x14ac:dyDescent="0.2">
      <c r="A55" s="268"/>
      <c r="B55" s="268"/>
      <c r="C55" s="269"/>
      <c r="D55" s="269"/>
      <c r="E55" s="269"/>
      <c r="F55" s="269"/>
      <c r="G55" s="270"/>
      <c r="H55" s="239"/>
      <c r="I55" s="270"/>
      <c r="J55" s="270"/>
      <c r="K55" s="270"/>
      <c r="L55" s="271"/>
      <c r="M55" s="270"/>
      <c r="N55" s="270"/>
      <c r="O55" s="268"/>
    </row>
    <row r="56" spans="1:15" s="272" customFormat="1" hidden="1" x14ac:dyDescent="0.2">
      <c r="A56" s="268"/>
      <c r="B56" s="268"/>
      <c r="C56" s="269"/>
      <c r="D56" s="269"/>
      <c r="E56" s="269"/>
      <c r="F56" s="269"/>
      <c r="G56" s="270"/>
      <c r="H56" s="239"/>
      <c r="I56" s="270"/>
      <c r="J56" s="270"/>
      <c r="K56" s="270"/>
      <c r="L56" s="271"/>
      <c r="M56" s="270"/>
      <c r="N56" s="270"/>
      <c r="O56" s="268"/>
    </row>
    <row r="57" spans="1:15" s="272" customFormat="1" hidden="1" x14ac:dyDescent="0.2">
      <c r="A57" s="268"/>
      <c r="B57" s="268"/>
      <c r="C57" s="269"/>
      <c r="D57" s="269"/>
      <c r="E57" s="269"/>
      <c r="F57" s="269"/>
      <c r="G57" s="270"/>
      <c r="H57" s="239"/>
      <c r="I57" s="270"/>
      <c r="J57" s="270"/>
      <c r="K57" s="270"/>
      <c r="L57" s="271"/>
      <c r="M57" s="270"/>
      <c r="N57" s="270"/>
      <c r="O57" s="268"/>
    </row>
    <row r="58" spans="1:15" s="272" customFormat="1" hidden="1" x14ac:dyDescent="0.2">
      <c r="A58" s="268"/>
      <c r="B58" s="268"/>
      <c r="C58" s="269"/>
      <c r="D58" s="269"/>
      <c r="E58" s="269"/>
      <c r="F58" s="269"/>
      <c r="G58" s="270"/>
      <c r="H58" s="239"/>
      <c r="I58" s="270"/>
      <c r="J58" s="270"/>
      <c r="K58" s="270"/>
      <c r="L58" s="271"/>
      <c r="M58" s="270"/>
      <c r="N58" s="270"/>
      <c r="O58" s="268"/>
    </row>
    <row r="59" spans="1:15" s="272" customFormat="1" hidden="1" x14ac:dyDescent="0.2">
      <c r="A59" s="268"/>
      <c r="B59" s="268"/>
      <c r="C59" s="269"/>
      <c r="D59" s="269"/>
      <c r="E59" s="269"/>
      <c r="F59" s="269"/>
      <c r="G59" s="270"/>
      <c r="H59" s="239"/>
      <c r="I59" s="270"/>
      <c r="J59" s="270"/>
      <c r="K59" s="270"/>
      <c r="L59" s="271"/>
      <c r="M59" s="270"/>
      <c r="N59" s="270"/>
      <c r="O59" s="268"/>
    </row>
    <row r="60" spans="1:15" s="272" customFormat="1" hidden="1" x14ac:dyDescent="0.2">
      <c r="A60" s="268"/>
      <c r="B60" s="268"/>
      <c r="C60" s="269"/>
      <c r="D60" s="269"/>
      <c r="E60" s="269"/>
      <c r="F60" s="269"/>
      <c r="G60" s="270"/>
      <c r="H60" s="239"/>
      <c r="I60" s="270"/>
      <c r="J60" s="270"/>
      <c r="K60" s="270"/>
      <c r="L60" s="271"/>
      <c r="M60" s="270"/>
      <c r="N60" s="270"/>
      <c r="O60" s="268"/>
    </row>
    <row r="61" spans="1:15" s="272" customFormat="1" hidden="1" x14ac:dyDescent="0.2">
      <c r="A61" s="268"/>
      <c r="B61" s="268"/>
      <c r="C61" s="269"/>
      <c r="D61" s="269"/>
      <c r="E61" s="269"/>
      <c r="F61" s="269"/>
      <c r="G61" s="270"/>
      <c r="H61" s="239"/>
      <c r="I61" s="270"/>
      <c r="J61" s="270"/>
      <c r="K61" s="270"/>
      <c r="L61" s="271"/>
      <c r="M61" s="270"/>
      <c r="N61" s="270"/>
      <c r="O61" s="268"/>
    </row>
    <row r="62" spans="1:15" s="272" customFormat="1" hidden="1" x14ac:dyDescent="0.2">
      <c r="A62" s="268"/>
      <c r="B62" s="268"/>
      <c r="C62" s="269"/>
      <c r="D62" s="269"/>
      <c r="E62" s="269"/>
      <c r="F62" s="269"/>
      <c r="G62" s="270"/>
      <c r="H62" s="239"/>
      <c r="I62" s="270"/>
      <c r="J62" s="270"/>
      <c r="K62" s="270"/>
      <c r="L62" s="271"/>
      <c r="M62" s="270"/>
      <c r="N62" s="270"/>
      <c r="O62" s="268"/>
    </row>
    <row r="63" spans="1:15" s="272" customFormat="1" hidden="1" x14ac:dyDescent="0.2">
      <c r="A63" s="268"/>
      <c r="B63" s="268"/>
      <c r="C63" s="269"/>
      <c r="D63" s="269"/>
      <c r="E63" s="269"/>
      <c r="F63" s="269"/>
      <c r="G63" s="270"/>
      <c r="H63" s="239"/>
      <c r="I63" s="270"/>
      <c r="J63" s="270"/>
      <c r="K63" s="270"/>
      <c r="L63" s="271"/>
      <c r="M63" s="270"/>
      <c r="N63" s="270"/>
      <c r="O63" s="268"/>
    </row>
    <row r="64" spans="1:15" s="272" customFormat="1" hidden="1" x14ac:dyDescent="0.2">
      <c r="A64" s="268"/>
      <c r="B64" s="268"/>
      <c r="C64" s="269"/>
      <c r="D64" s="269"/>
      <c r="E64" s="269"/>
      <c r="F64" s="269"/>
      <c r="G64" s="270"/>
      <c r="H64" s="239"/>
      <c r="I64" s="270"/>
      <c r="J64" s="270"/>
      <c r="K64" s="270"/>
      <c r="L64" s="271"/>
      <c r="M64" s="270"/>
      <c r="N64" s="270"/>
      <c r="O64" s="268"/>
    </row>
    <row r="65" spans="1:15" s="272" customFormat="1" hidden="1" x14ac:dyDescent="0.2">
      <c r="A65" s="268"/>
      <c r="B65" s="268"/>
      <c r="C65" s="269"/>
      <c r="D65" s="269"/>
      <c r="E65" s="269"/>
      <c r="F65" s="269"/>
      <c r="G65" s="270"/>
      <c r="H65" s="239"/>
      <c r="I65" s="270"/>
      <c r="J65" s="270"/>
      <c r="K65" s="270"/>
      <c r="L65" s="271"/>
      <c r="M65" s="270"/>
      <c r="N65" s="270"/>
      <c r="O65" s="268"/>
    </row>
    <row r="66" spans="1:15" s="272" customFormat="1" hidden="1" x14ac:dyDescent="0.2">
      <c r="A66" s="268"/>
      <c r="B66" s="268"/>
      <c r="C66" s="269"/>
      <c r="D66" s="269"/>
      <c r="E66" s="269"/>
      <c r="F66" s="269"/>
      <c r="G66" s="270"/>
      <c r="H66" s="239"/>
      <c r="I66" s="270"/>
      <c r="J66" s="270"/>
      <c r="K66" s="270"/>
      <c r="L66" s="271"/>
      <c r="M66" s="270"/>
      <c r="N66" s="270"/>
      <c r="O66" s="268"/>
    </row>
    <row r="67" spans="1:15" s="272" customFormat="1" hidden="1" x14ac:dyDescent="0.2">
      <c r="A67" s="268"/>
      <c r="B67" s="268"/>
      <c r="C67" s="269"/>
      <c r="D67" s="269"/>
      <c r="E67" s="269"/>
      <c r="F67" s="269"/>
      <c r="G67" s="270"/>
      <c r="H67" s="239"/>
      <c r="I67" s="270"/>
      <c r="J67" s="270"/>
      <c r="K67" s="270"/>
      <c r="L67" s="271"/>
      <c r="M67" s="270"/>
      <c r="N67" s="270"/>
      <c r="O67" s="268"/>
    </row>
    <row r="68" spans="1:15" s="272" customFormat="1" hidden="1" x14ac:dyDescent="0.2">
      <c r="A68" s="268"/>
      <c r="B68" s="268"/>
      <c r="C68" s="269"/>
      <c r="D68" s="269"/>
      <c r="E68" s="269"/>
      <c r="F68" s="269"/>
      <c r="G68" s="270"/>
      <c r="H68" s="239"/>
      <c r="I68" s="270"/>
      <c r="J68" s="270"/>
      <c r="K68" s="270"/>
      <c r="L68" s="271"/>
      <c r="M68" s="270"/>
      <c r="N68" s="270"/>
      <c r="O68" s="268"/>
    </row>
    <row r="69" spans="1:15" s="272" customFormat="1" hidden="1" x14ac:dyDescent="0.2">
      <c r="A69" s="268"/>
      <c r="B69" s="268"/>
      <c r="C69" s="269"/>
      <c r="D69" s="269"/>
      <c r="E69" s="269"/>
      <c r="F69" s="269"/>
      <c r="G69" s="270"/>
      <c r="H69" s="239"/>
      <c r="I69" s="270"/>
      <c r="J69" s="270"/>
      <c r="K69" s="270"/>
      <c r="L69" s="271"/>
      <c r="M69" s="270"/>
      <c r="N69" s="270"/>
      <c r="O69" s="268"/>
    </row>
    <row r="70" spans="1:15" s="272" customFormat="1" hidden="1" x14ac:dyDescent="0.2">
      <c r="A70" s="268"/>
      <c r="B70" s="268"/>
      <c r="C70" s="269"/>
      <c r="D70" s="269"/>
      <c r="E70" s="269"/>
      <c r="F70" s="269"/>
      <c r="G70" s="270"/>
      <c r="H70" s="239"/>
      <c r="I70" s="270"/>
      <c r="J70" s="270"/>
      <c r="K70" s="270"/>
      <c r="L70" s="271"/>
      <c r="M70" s="270"/>
      <c r="N70" s="270"/>
      <c r="O70" s="268"/>
    </row>
    <row r="71" spans="1:15" s="272" customFormat="1" hidden="1" x14ac:dyDescent="0.2">
      <c r="A71" s="268"/>
      <c r="B71" s="268"/>
      <c r="C71" s="269"/>
      <c r="D71" s="269"/>
      <c r="E71" s="269"/>
      <c r="F71" s="269"/>
      <c r="G71" s="270"/>
      <c r="H71" s="239"/>
      <c r="I71" s="270"/>
      <c r="J71" s="270"/>
      <c r="K71" s="270"/>
      <c r="L71" s="271"/>
      <c r="M71" s="270"/>
      <c r="N71" s="270"/>
      <c r="O71" s="268"/>
    </row>
    <row r="72" spans="1:15" s="272" customFormat="1" hidden="1" x14ac:dyDescent="0.2">
      <c r="A72" s="268"/>
      <c r="B72" s="268"/>
      <c r="C72" s="269"/>
      <c r="D72" s="269"/>
      <c r="E72" s="269"/>
      <c r="F72" s="269"/>
      <c r="G72" s="270"/>
      <c r="H72" s="239"/>
      <c r="I72" s="270"/>
      <c r="J72" s="270"/>
      <c r="K72" s="270"/>
      <c r="L72" s="271"/>
      <c r="M72" s="270"/>
      <c r="N72" s="270"/>
      <c r="O72" s="268"/>
    </row>
    <row r="73" spans="1:15" s="272" customFormat="1" hidden="1" x14ac:dyDescent="0.2">
      <c r="A73" s="268"/>
      <c r="B73" s="268"/>
      <c r="C73" s="269"/>
      <c r="D73" s="269"/>
      <c r="E73" s="269"/>
      <c r="F73" s="269"/>
      <c r="G73" s="270"/>
      <c r="H73" s="239"/>
      <c r="I73" s="270"/>
      <c r="J73" s="270"/>
      <c r="K73" s="270"/>
      <c r="L73" s="271"/>
      <c r="M73" s="270"/>
      <c r="N73" s="270"/>
      <c r="O73" s="268"/>
    </row>
    <row r="74" spans="1:15" s="272" customFormat="1" hidden="1" x14ac:dyDescent="0.2">
      <c r="A74" s="268"/>
      <c r="B74" s="268"/>
      <c r="C74" s="269"/>
      <c r="D74" s="269"/>
      <c r="E74" s="269"/>
      <c r="F74" s="269"/>
      <c r="G74" s="270"/>
      <c r="H74" s="239"/>
      <c r="I74" s="270"/>
      <c r="J74" s="270"/>
      <c r="K74" s="270"/>
      <c r="L74" s="271"/>
      <c r="M74" s="270"/>
      <c r="N74" s="270"/>
      <c r="O74" s="268"/>
    </row>
    <row r="75" spans="1:15" s="272" customFormat="1" hidden="1" x14ac:dyDescent="0.2">
      <c r="A75" s="268"/>
      <c r="B75" s="268"/>
      <c r="C75" s="269"/>
      <c r="D75" s="269"/>
      <c r="E75" s="269"/>
      <c r="F75" s="269"/>
      <c r="G75" s="270"/>
      <c r="H75" s="239"/>
      <c r="I75" s="270"/>
      <c r="J75" s="270"/>
      <c r="K75" s="270"/>
      <c r="L75" s="271"/>
      <c r="M75" s="270"/>
      <c r="N75" s="270"/>
      <c r="O75" s="268"/>
    </row>
    <row r="76" spans="1:15" s="272" customFormat="1" hidden="1" x14ac:dyDescent="0.2">
      <c r="A76" s="268"/>
      <c r="B76" s="268"/>
      <c r="C76" s="269"/>
      <c r="D76" s="269"/>
      <c r="E76" s="269"/>
      <c r="F76" s="269"/>
      <c r="G76" s="270"/>
      <c r="H76" s="239"/>
      <c r="I76" s="270"/>
      <c r="J76" s="270"/>
      <c r="K76" s="270"/>
      <c r="L76" s="271"/>
      <c r="M76" s="270"/>
      <c r="N76" s="270"/>
      <c r="O76" s="268"/>
    </row>
    <row r="77" spans="1:15" s="272" customFormat="1" hidden="1" x14ac:dyDescent="0.2">
      <c r="A77" s="268"/>
      <c r="B77" s="268"/>
      <c r="C77" s="269"/>
      <c r="D77" s="269"/>
      <c r="E77" s="269"/>
      <c r="F77" s="269"/>
      <c r="G77" s="270"/>
      <c r="H77" s="239"/>
      <c r="I77" s="270"/>
      <c r="J77" s="270"/>
      <c r="K77" s="270"/>
      <c r="L77" s="271"/>
      <c r="M77" s="270"/>
      <c r="N77" s="270"/>
      <c r="O77" s="268"/>
    </row>
    <row r="78" spans="1:15" s="272" customFormat="1" hidden="1" x14ac:dyDescent="0.2">
      <c r="A78" s="268"/>
      <c r="B78" s="268"/>
      <c r="C78" s="269"/>
      <c r="D78" s="269"/>
      <c r="E78" s="269"/>
      <c r="F78" s="269"/>
      <c r="G78" s="270"/>
      <c r="H78" s="239"/>
      <c r="I78" s="270"/>
      <c r="J78" s="270"/>
      <c r="K78" s="270"/>
      <c r="L78" s="271"/>
      <c r="M78" s="270"/>
      <c r="N78" s="270"/>
      <c r="O78" s="268"/>
    </row>
    <row r="79" spans="1:15" s="272" customFormat="1" hidden="1" x14ac:dyDescent="0.2">
      <c r="A79" s="268"/>
      <c r="B79" s="268"/>
      <c r="C79" s="269"/>
      <c r="D79" s="269"/>
      <c r="E79" s="269"/>
      <c r="F79" s="269"/>
      <c r="G79" s="270"/>
      <c r="H79" s="239"/>
      <c r="I79" s="270"/>
      <c r="J79" s="270"/>
      <c r="K79" s="270"/>
      <c r="L79" s="271"/>
      <c r="M79" s="270"/>
      <c r="N79" s="270"/>
      <c r="O79" s="268"/>
    </row>
    <row r="80" spans="1:15" s="272" customFormat="1" hidden="1" x14ac:dyDescent="0.2">
      <c r="A80" s="268"/>
      <c r="B80" s="268"/>
      <c r="C80" s="269"/>
      <c r="D80" s="269"/>
      <c r="E80" s="269"/>
      <c r="F80" s="269"/>
      <c r="G80" s="270"/>
      <c r="H80" s="239"/>
      <c r="I80" s="270"/>
      <c r="J80" s="270"/>
      <c r="K80" s="270"/>
      <c r="L80" s="271"/>
      <c r="M80" s="270"/>
      <c r="N80" s="270"/>
      <c r="O80" s="268"/>
    </row>
    <row r="81" spans="1:15" s="272" customFormat="1" hidden="1" x14ac:dyDescent="0.2">
      <c r="A81" s="268"/>
      <c r="B81" s="268"/>
      <c r="C81" s="269"/>
      <c r="D81" s="269"/>
      <c r="E81" s="269"/>
      <c r="F81" s="269"/>
      <c r="G81" s="270"/>
      <c r="H81" s="239"/>
      <c r="I81" s="270"/>
      <c r="J81" s="270"/>
      <c r="K81" s="270"/>
      <c r="L81" s="271"/>
      <c r="M81" s="270"/>
      <c r="N81" s="270"/>
      <c r="O81" s="268"/>
    </row>
    <row r="82" spans="1:15" s="272" customFormat="1" hidden="1" x14ac:dyDescent="0.2">
      <c r="A82" s="268"/>
      <c r="B82" s="268"/>
      <c r="C82" s="269"/>
      <c r="D82" s="269"/>
      <c r="E82" s="269"/>
      <c r="F82" s="269"/>
      <c r="G82" s="270"/>
      <c r="H82" s="239"/>
      <c r="I82" s="270"/>
      <c r="J82" s="270"/>
      <c r="K82" s="270"/>
      <c r="L82" s="271"/>
      <c r="M82" s="270"/>
      <c r="N82" s="270"/>
      <c r="O82" s="268"/>
    </row>
    <row r="83" spans="1:15" s="272" customFormat="1" hidden="1" x14ac:dyDescent="0.2">
      <c r="A83" s="268"/>
      <c r="B83" s="268"/>
      <c r="C83" s="269"/>
      <c r="D83" s="269"/>
      <c r="E83" s="269"/>
      <c r="F83" s="269"/>
      <c r="G83" s="270"/>
      <c r="H83" s="239"/>
      <c r="I83" s="270"/>
      <c r="J83" s="270"/>
      <c r="K83" s="270"/>
      <c r="L83" s="271"/>
      <c r="M83" s="270"/>
      <c r="N83" s="270"/>
      <c r="O83" s="268"/>
    </row>
    <row r="84" spans="1:15" s="272" customFormat="1" hidden="1" x14ac:dyDescent="0.2">
      <c r="A84" s="268"/>
      <c r="B84" s="268"/>
      <c r="C84" s="269"/>
      <c r="D84" s="269"/>
      <c r="E84" s="269"/>
      <c r="F84" s="269"/>
      <c r="G84" s="270"/>
      <c r="H84" s="239"/>
      <c r="I84" s="270"/>
      <c r="J84" s="270"/>
      <c r="K84" s="270"/>
      <c r="L84" s="271"/>
      <c r="M84" s="270"/>
      <c r="N84" s="270"/>
      <c r="O84" s="268"/>
    </row>
    <row r="85" spans="1:15" s="272" customFormat="1" hidden="1" x14ac:dyDescent="0.2">
      <c r="A85" s="268"/>
      <c r="B85" s="268"/>
      <c r="C85" s="269"/>
      <c r="D85" s="269"/>
      <c r="E85" s="269"/>
      <c r="F85" s="269"/>
      <c r="G85" s="270"/>
      <c r="H85" s="239"/>
      <c r="I85" s="270"/>
      <c r="J85" s="270"/>
      <c r="K85" s="270"/>
      <c r="L85" s="271"/>
      <c r="M85" s="270"/>
      <c r="N85" s="270"/>
      <c r="O85" s="268"/>
    </row>
    <row r="86" spans="1:15" s="272" customFormat="1" hidden="1" x14ac:dyDescent="0.2">
      <c r="A86" s="268"/>
      <c r="B86" s="268"/>
      <c r="C86" s="269"/>
      <c r="D86" s="269"/>
      <c r="E86" s="269"/>
      <c r="F86" s="269"/>
      <c r="G86" s="270"/>
      <c r="H86" s="239"/>
      <c r="I86" s="270"/>
      <c r="J86" s="270"/>
      <c r="K86" s="270"/>
      <c r="L86" s="271"/>
      <c r="M86" s="270"/>
      <c r="N86" s="270"/>
      <c r="O86" s="268"/>
    </row>
    <row r="87" spans="1:15" s="272" customFormat="1" hidden="1" x14ac:dyDescent="0.2">
      <c r="A87" s="268"/>
      <c r="B87" s="268"/>
      <c r="C87" s="269"/>
      <c r="D87" s="269"/>
      <c r="E87" s="269"/>
      <c r="F87" s="269"/>
      <c r="G87" s="270"/>
      <c r="H87" s="239"/>
      <c r="I87" s="270"/>
      <c r="J87" s="270"/>
      <c r="K87" s="270"/>
      <c r="L87" s="271"/>
      <c r="M87" s="270"/>
      <c r="N87" s="270"/>
      <c r="O87" s="268"/>
    </row>
    <row r="88" spans="1:15" s="272" customFormat="1" hidden="1" x14ac:dyDescent="0.2">
      <c r="A88" s="268"/>
      <c r="B88" s="268"/>
      <c r="C88" s="269"/>
      <c r="D88" s="269"/>
      <c r="E88" s="269"/>
      <c r="F88" s="269"/>
      <c r="G88" s="270"/>
      <c r="H88" s="239"/>
      <c r="I88" s="270"/>
      <c r="J88" s="270"/>
      <c r="K88" s="270"/>
      <c r="L88" s="271"/>
      <c r="M88" s="270"/>
      <c r="N88" s="270"/>
      <c r="O88" s="268"/>
    </row>
    <row r="89" spans="1:15" s="272" customFormat="1" hidden="1" x14ac:dyDescent="0.2">
      <c r="A89" s="268"/>
      <c r="B89" s="268"/>
      <c r="C89" s="269"/>
      <c r="D89" s="269"/>
      <c r="E89" s="269"/>
      <c r="F89" s="269"/>
      <c r="G89" s="270"/>
      <c r="H89" s="239"/>
      <c r="I89" s="270"/>
      <c r="J89" s="270"/>
      <c r="K89" s="270"/>
      <c r="L89" s="271"/>
      <c r="M89" s="270"/>
      <c r="N89" s="270"/>
      <c r="O89" s="268"/>
    </row>
    <row r="90" spans="1:15" s="272" customFormat="1" hidden="1" x14ac:dyDescent="0.2">
      <c r="A90" s="268"/>
      <c r="B90" s="268"/>
      <c r="C90" s="269"/>
      <c r="D90" s="269"/>
      <c r="E90" s="269"/>
      <c r="F90" s="269"/>
      <c r="G90" s="270"/>
      <c r="H90" s="239"/>
      <c r="I90" s="270"/>
      <c r="J90" s="270"/>
      <c r="K90" s="270"/>
      <c r="L90" s="271"/>
      <c r="M90" s="270"/>
      <c r="N90" s="270"/>
      <c r="O90" s="268"/>
    </row>
    <row r="91" spans="1:15" s="272" customFormat="1" hidden="1" x14ac:dyDescent="0.2">
      <c r="A91" s="268"/>
      <c r="B91" s="268"/>
      <c r="C91" s="269"/>
      <c r="D91" s="269"/>
      <c r="E91" s="269"/>
      <c r="F91" s="269"/>
      <c r="G91" s="270"/>
      <c r="H91" s="239"/>
      <c r="I91" s="270"/>
      <c r="J91" s="270"/>
      <c r="K91" s="270"/>
      <c r="L91" s="271"/>
      <c r="M91" s="270"/>
      <c r="N91" s="270"/>
      <c r="O91" s="268"/>
    </row>
    <row r="92" spans="1:15" s="272" customFormat="1" hidden="1" x14ac:dyDescent="0.2">
      <c r="A92" s="268"/>
      <c r="B92" s="268"/>
      <c r="C92" s="269"/>
      <c r="D92" s="269"/>
      <c r="E92" s="269"/>
      <c r="F92" s="269"/>
      <c r="G92" s="270"/>
      <c r="H92" s="239"/>
      <c r="I92" s="270"/>
      <c r="J92" s="270"/>
      <c r="K92" s="270"/>
      <c r="L92" s="271"/>
      <c r="M92" s="270"/>
      <c r="N92" s="270"/>
      <c r="O92" s="268"/>
    </row>
    <row r="93" spans="1:15" s="272" customFormat="1" hidden="1" x14ac:dyDescent="0.2">
      <c r="A93" s="268"/>
      <c r="B93" s="268"/>
      <c r="C93" s="269"/>
      <c r="D93" s="269"/>
      <c r="E93" s="269"/>
      <c r="F93" s="269"/>
      <c r="G93" s="270"/>
      <c r="H93" s="239"/>
      <c r="I93" s="270"/>
      <c r="J93" s="270"/>
      <c r="K93" s="270"/>
      <c r="L93" s="271"/>
      <c r="M93" s="270"/>
      <c r="N93" s="270"/>
      <c r="O93" s="268"/>
    </row>
    <row r="94" spans="1:15" s="272" customFormat="1" hidden="1" x14ac:dyDescent="0.2">
      <c r="A94" s="268"/>
      <c r="B94" s="268"/>
      <c r="C94" s="269"/>
      <c r="D94" s="269"/>
      <c r="E94" s="269"/>
      <c r="F94" s="269"/>
      <c r="G94" s="270"/>
      <c r="H94" s="239"/>
      <c r="I94" s="270"/>
      <c r="J94" s="270"/>
      <c r="K94" s="270"/>
      <c r="L94" s="271"/>
      <c r="M94" s="270"/>
      <c r="N94" s="270"/>
      <c r="O94" s="268"/>
    </row>
    <row r="95" spans="1:15" s="272" customFormat="1" hidden="1" x14ac:dyDescent="0.2">
      <c r="A95" s="268"/>
      <c r="B95" s="268"/>
      <c r="C95" s="269"/>
      <c r="D95" s="269"/>
      <c r="E95" s="269"/>
      <c r="F95" s="269"/>
      <c r="G95" s="270"/>
      <c r="H95" s="239"/>
      <c r="I95" s="270"/>
      <c r="J95" s="270"/>
      <c r="K95" s="270"/>
      <c r="L95" s="271"/>
      <c r="M95" s="270"/>
      <c r="N95" s="270"/>
      <c r="O95" s="268"/>
    </row>
    <row r="96" spans="1:15" s="272" customFormat="1" hidden="1" x14ac:dyDescent="0.2">
      <c r="A96" s="268"/>
      <c r="B96" s="268"/>
      <c r="C96" s="269"/>
      <c r="D96" s="269"/>
      <c r="E96" s="269"/>
      <c r="F96" s="269"/>
      <c r="G96" s="270"/>
      <c r="H96" s="239"/>
      <c r="I96" s="270"/>
      <c r="J96" s="270"/>
      <c r="K96" s="270"/>
      <c r="L96" s="271"/>
      <c r="M96" s="270"/>
      <c r="N96" s="270"/>
      <c r="O96" s="268"/>
    </row>
    <row r="97" spans="1:15" s="272" customFormat="1" hidden="1" x14ac:dyDescent="0.2">
      <c r="A97" s="268"/>
      <c r="B97" s="268"/>
      <c r="C97" s="269"/>
      <c r="D97" s="269"/>
      <c r="E97" s="269"/>
      <c r="F97" s="269"/>
      <c r="G97" s="270"/>
      <c r="H97" s="239"/>
      <c r="I97" s="270"/>
      <c r="J97" s="270"/>
      <c r="K97" s="270"/>
      <c r="L97" s="271"/>
      <c r="M97" s="270"/>
      <c r="N97" s="270"/>
      <c r="O97" s="268"/>
    </row>
    <row r="98" spans="1:15" s="272" customFormat="1" hidden="1" x14ac:dyDescent="0.2">
      <c r="A98" s="268"/>
      <c r="B98" s="268"/>
      <c r="C98" s="269"/>
      <c r="D98" s="269"/>
      <c r="E98" s="269"/>
      <c r="F98" s="269"/>
      <c r="G98" s="270"/>
      <c r="H98" s="239"/>
      <c r="I98" s="270"/>
      <c r="J98" s="270"/>
      <c r="K98" s="270"/>
      <c r="L98" s="271"/>
      <c r="M98" s="270"/>
      <c r="N98" s="270"/>
      <c r="O98" s="268"/>
    </row>
    <row r="99" spans="1:15" s="272" customFormat="1" hidden="1" x14ac:dyDescent="0.2">
      <c r="A99" s="268"/>
      <c r="B99" s="268"/>
      <c r="C99" s="269"/>
      <c r="D99" s="269"/>
      <c r="E99" s="269"/>
      <c r="F99" s="269"/>
      <c r="G99" s="270"/>
      <c r="H99" s="239"/>
      <c r="I99" s="270"/>
      <c r="J99" s="270"/>
      <c r="K99" s="270"/>
      <c r="L99" s="271"/>
      <c r="M99" s="270"/>
      <c r="N99" s="270"/>
      <c r="O99" s="268"/>
    </row>
    <row r="100" spans="1:15" s="272" customFormat="1" hidden="1" x14ac:dyDescent="0.2">
      <c r="A100" s="268"/>
      <c r="B100" s="268"/>
      <c r="C100" s="269"/>
      <c r="D100" s="269"/>
      <c r="E100" s="269"/>
      <c r="F100" s="269"/>
      <c r="G100" s="270"/>
      <c r="H100" s="239"/>
      <c r="I100" s="270"/>
      <c r="J100" s="270"/>
      <c r="K100" s="270"/>
      <c r="L100" s="271"/>
      <c r="M100" s="270"/>
      <c r="N100" s="270"/>
      <c r="O100" s="268"/>
    </row>
    <row r="101" spans="1:15" s="272" customFormat="1" hidden="1" x14ac:dyDescent="0.2">
      <c r="A101" s="268"/>
      <c r="B101" s="268"/>
      <c r="C101" s="269"/>
      <c r="D101" s="269"/>
      <c r="E101" s="269"/>
      <c r="F101" s="269"/>
      <c r="G101" s="270"/>
      <c r="H101" s="239"/>
      <c r="I101" s="270"/>
      <c r="J101" s="270"/>
      <c r="K101" s="270"/>
      <c r="L101" s="271"/>
      <c r="M101" s="270"/>
      <c r="N101" s="270"/>
      <c r="O101" s="268"/>
    </row>
    <row r="102" spans="1:15" s="272" customFormat="1" hidden="1" x14ac:dyDescent="0.2">
      <c r="A102" s="268"/>
      <c r="B102" s="268"/>
      <c r="C102" s="269"/>
      <c r="D102" s="269"/>
      <c r="E102" s="269"/>
      <c r="F102" s="269"/>
      <c r="G102" s="270"/>
      <c r="H102" s="239"/>
      <c r="I102" s="270"/>
      <c r="J102" s="270"/>
      <c r="K102" s="270"/>
      <c r="L102" s="271"/>
      <c r="M102" s="270"/>
      <c r="N102" s="270"/>
      <c r="O102" s="268"/>
    </row>
    <row r="103" spans="1:15" s="272" customFormat="1" hidden="1" x14ac:dyDescent="0.2">
      <c r="A103" s="268"/>
      <c r="B103" s="268"/>
      <c r="C103" s="269"/>
      <c r="D103" s="269"/>
      <c r="E103" s="269"/>
      <c r="F103" s="269"/>
      <c r="G103" s="270"/>
      <c r="H103" s="239"/>
      <c r="I103" s="270"/>
      <c r="J103" s="270"/>
      <c r="K103" s="270"/>
      <c r="L103" s="271"/>
      <c r="M103" s="270"/>
      <c r="N103" s="270"/>
      <c r="O103" s="268"/>
    </row>
    <row r="104" spans="1:15" s="272" customFormat="1" hidden="1" x14ac:dyDescent="0.2">
      <c r="A104" s="268"/>
      <c r="B104" s="268"/>
      <c r="C104" s="269"/>
      <c r="D104" s="269"/>
      <c r="E104" s="269"/>
      <c r="F104" s="269"/>
      <c r="G104" s="270"/>
      <c r="H104" s="239"/>
      <c r="I104" s="270"/>
      <c r="J104" s="270"/>
      <c r="K104" s="270"/>
      <c r="L104" s="271"/>
      <c r="M104" s="270"/>
      <c r="N104" s="270"/>
      <c r="O104" s="268"/>
    </row>
    <row r="105" spans="1:15" s="272" customFormat="1" hidden="1" x14ac:dyDescent="0.2">
      <c r="A105" s="268"/>
      <c r="B105" s="268"/>
      <c r="C105" s="269"/>
      <c r="D105" s="269"/>
      <c r="E105" s="269"/>
      <c r="F105" s="269"/>
      <c r="G105" s="270"/>
      <c r="H105" s="239"/>
      <c r="I105" s="270"/>
      <c r="J105" s="270"/>
      <c r="K105" s="270"/>
      <c r="L105" s="271"/>
      <c r="M105" s="270"/>
      <c r="N105" s="270"/>
      <c r="O105" s="268"/>
    </row>
    <row r="106" spans="1:15" s="272" customFormat="1" hidden="1" x14ac:dyDescent="0.2">
      <c r="A106" s="268"/>
      <c r="B106" s="268"/>
      <c r="C106" s="269"/>
      <c r="D106" s="269"/>
      <c r="E106" s="269"/>
      <c r="F106" s="269"/>
      <c r="G106" s="270"/>
      <c r="H106" s="239"/>
      <c r="I106" s="270"/>
      <c r="J106" s="270"/>
      <c r="K106" s="270"/>
      <c r="L106" s="271"/>
      <c r="M106" s="270"/>
      <c r="N106" s="270"/>
      <c r="O106" s="268"/>
    </row>
    <row r="107" spans="1:15" s="272" customFormat="1" hidden="1" x14ac:dyDescent="0.2">
      <c r="A107" s="268"/>
      <c r="B107" s="268"/>
      <c r="C107" s="269"/>
      <c r="D107" s="269"/>
      <c r="E107" s="269"/>
      <c r="F107" s="269"/>
      <c r="G107" s="270"/>
      <c r="H107" s="239"/>
      <c r="I107" s="270"/>
      <c r="J107" s="270"/>
      <c r="K107" s="270"/>
      <c r="L107" s="271"/>
      <c r="M107" s="270"/>
      <c r="N107" s="270"/>
      <c r="O107" s="268"/>
    </row>
    <row r="108" spans="1:15" s="272" customFormat="1" hidden="1" x14ac:dyDescent="0.2">
      <c r="A108" s="268"/>
      <c r="B108" s="268"/>
      <c r="C108" s="269"/>
      <c r="D108" s="269"/>
      <c r="E108" s="269"/>
      <c r="F108" s="269"/>
      <c r="G108" s="270"/>
      <c r="H108" s="239"/>
      <c r="I108" s="270"/>
      <c r="J108" s="270"/>
      <c r="K108" s="270"/>
      <c r="L108" s="271"/>
      <c r="M108" s="270"/>
      <c r="N108" s="270"/>
      <c r="O108" s="268"/>
    </row>
    <row r="109" spans="1:15" s="272" customFormat="1" hidden="1" x14ac:dyDescent="0.2">
      <c r="A109" s="268"/>
      <c r="B109" s="268"/>
      <c r="C109" s="269"/>
      <c r="D109" s="269"/>
      <c r="E109" s="269"/>
      <c r="F109" s="269"/>
      <c r="G109" s="270"/>
      <c r="H109" s="239"/>
      <c r="I109" s="270"/>
      <c r="J109" s="270"/>
      <c r="K109" s="270"/>
      <c r="L109" s="271"/>
      <c r="M109" s="270"/>
      <c r="N109" s="270"/>
      <c r="O109" s="268"/>
    </row>
    <row r="110" spans="1:15" s="272" customFormat="1" hidden="1" x14ac:dyDescent="0.2">
      <c r="A110" s="268"/>
      <c r="B110" s="268"/>
      <c r="C110" s="269"/>
      <c r="D110" s="269"/>
      <c r="E110" s="269"/>
      <c r="F110" s="269"/>
      <c r="G110" s="270"/>
      <c r="H110" s="239"/>
      <c r="I110" s="270"/>
      <c r="J110" s="270"/>
      <c r="K110" s="270"/>
      <c r="L110" s="271"/>
      <c r="M110" s="270"/>
      <c r="N110" s="270"/>
      <c r="O110" s="268"/>
    </row>
    <row r="111" spans="1:15" s="272" customFormat="1" hidden="1" x14ac:dyDescent="0.2">
      <c r="A111" s="268"/>
      <c r="B111" s="268"/>
      <c r="C111" s="269"/>
      <c r="D111" s="269"/>
      <c r="E111" s="269"/>
      <c r="F111" s="269"/>
      <c r="G111" s="270"/>
      <c r="H111" s="239"/>
      <c r="I111" s="270"/>
      <c r="J111" s="270"/>
      <c r="K111" s="270"/>
      <c r="L111" s="271"/>
      <c r="M111" s="270"/>
      <c r="N111" s="270"/>
      <c r="O111" s="268"/>
    </row>
    <row r="112" spans="1:15" s="272" customFormat="1" hidden="1" x14ac:dyDescent="0.2">
      <c r="A112" s="268"/>
      <c r="B112" s="268"/>
      <c r="C112" s="269"/>
      <c r="D112" s="269"/>
      <c r="E112" s="269"/>
      <c r="F112" s="269"/>
      <c r="G112" s="270"/>
      <c r="H112" s="239"/>
      <c r="I112" s="270"/>
      <c r="J112" s="270"/>
      <c r="K112" s="270"/>
      <c r="L112" s="271"/>
      <c r="M112" s="270"/>
      <c r="N112" s="270"/>
      <c r="O112" s="268"/>
    </row>
    <row r="113" spans="1:15" s="272" customFormat="1" hidden="1" x14ac:dyDescent="0.2">
      <c r="A113" s="268"/>
      <c r="B113" s="268"/>
      <c r="C113" s="269"/>
      <c r="D113" s="269"/>
      <c r="E113" s="269"/>
      <c r="F113" s="269"/>
      <c r="G113" s="270"/>
      <c r="H113" s="239"/>
      <c r="I113" s="270"/>
      <c r="J113" s="270"/>
      <c r="K113" s="270"/>
      <c r="L113" s="271"/>
      <c r="M113" s="270"/>
      <c r="N113" s="270"/>
      <c r="O113" s="268"/>
    </row>
    <row r="114" spans="1:15" s="272" customFormat="1" hidden="1" x14ac:dyDescent="0.2">
      <c r="A114" s="268"/>
      <c r="B114" s="268"/>
      <c r="C114" s="269"/>
      <c r="D114" s="269"/>
      <c r="E114" s="269"/>
      <c r="F114" s="269"/>
      <c r="G114" s="270"/>
      <c r="H114" s="239"/>
      <c r="I114" s="270"/>
      <c r="J114" s="270"/>
      <c r="K114" s="270"/>
      <c r="L114" s="271"/>
      <c r="M114" s="270"/>
      <c r="N114" s="270"/>
      <c r="O114" s="268"/>
    </row>
    <row r="115" spans="1:15" s="272" customFormat="1" hidden="1" x14ac:dyDescent="0.2">
      <c r="A115" s="268"/>
      <c r="B115" s="268"/>
      <c r="C115" s="269"/>
      <c r="D115" s="269"/>
      <c r="E115" s="269"/>
      <c r="F115" s="269"/>
      <c r="G115" s="270"/>
      <c r="H115" s="239"/>
      <c r="I115" s="270"/>
      <c r="J115" s="270"/>
      <c r="K115" s="270"/>
      <c r="L115" s="271"/>
      <c r="M115" s="270"/>
      <c r="N115" s="270"/>
      <c r="O115" s="268"/>
    </row>
    <row r="116" spans="1:15" s="272" customFormat="1" hidden="1" x14ac:dyDescent="0.2">
      <c r="A116" s="268"/>
      <c r="B116" s="268"/>
      <c r="C116" s="269"/>
      <c r="D116" s="269"/>
      <c r="E116" s="269"/>
      <c r="F116" s="269"/>
      <c r="G116" s="270"/>
      <c r="H116" s="239"/>
      <c r="I116" s="270"/>
      <c r="J116" s="270"/>
      <c r="K116" s="270"/>
      <c r="L116" s="271"/>
      <c r="M116" s="270"/>
      <c r="N116" s="270"/>
      <c r="O116" s="268"/>
    </row>
    <row r="117" spans="1:15" s="272" customFormat="1" hidden="1" x14ac:dyDescent="0.2">
      <c r="A117" s="268"/>
      <c r="B117" s="268"/>
      <c r="C117" s="269"/>
      <c r="D117" s="269"/>
      <c r="E117" s="269"/>
      <c r="F117" s="269"/>
      <c r="G117" s="270"/>
      <c r="H117" s="239"/>
      <c r="I117" s="270"/>
      <c r="J117" s="270"/>
      <c r="K117" s="270"/>
      <c r="L117" s="271"/>
      <c r="M117" s="270"/>
      <c r="N117" s="270"/>
      <c r="O117" s="268"/>
    </row>
    <row r="118" spans="1:15" s="272" customFormat="1" hidden="1" x14ac:dyDescent="0.2">
      <c r="A118" s="268"/>
      <c r="B118" s="268"/>
      <c r="C118" s="269"/>
      <c r="D118" s="269"/>
      <c r="E118" s="269"/>
      <c r="F118" s="269"/>
      <c r="G118" s="270"/>
      <c r="H118" s="239"/>
      <c r="I118" s="270"/>
      <c r="J118" s="270"/>
      <c r="K118" s="270"/>
      <c r="L118" s="271"/>
      <c r="M118" s="270"/>
      <c r="N118" s="270"/>
      <c r="O118" s="268"/>
    </row>
    <row r="119" spans="1:15" s="272" customFormat="1" hidden="1" x14ac:dyDescent="0.2">
      <c r="A119" s="268"/>
      <c r="B119" s="268"/>
      <c r="C119" s="269"/>
      <c r="D119" s="269"/>
      <c r="E119" s="269"/>
      <c r="F119" s="269"/>
      <c r="G119" s="270"/>
      <c r="H119" s="239"/>
      <c r="I119" s="270"/>
      <c r="J119" s="270"/>
      <c r="K119" s="270"/>
      <c r="L119" s="271"/>
      <c r="M119" s="270"/>
      <c r="N119" s="270"/>
      <c r="O119" s="268"/>
    </row>
    <row r="120" spans="1:15" s="272" customFormat="1" hidden="1" x14ac:dyDescent="0.2">
      <c r="A120" s="268"/>
      <c r="B120" s="268"/>
      <c r="C120" s="269"/>
      <c r="D120" s="269"/>
      <c r="E120" s="269"/>
      <c r="F120" s="269"/>
      <c r="G120" s="270"/>
      <c r="H120" s="239"/>
      <c r="I120" s="270"/>
      <c r="J120" s="270"/>
      <c r="K120" s="270"/>
      <c r="L120" s="271"/>
      <c r="M120" s="270"/>
      <c r="N120" s="270"/>
      <c r="O120" s="268"/>
    </row>
    <row r="121" spans="1:15" s="272" customFormat="1" hidden="1" x14ac:dyDescent="0.2">
      <c r="A121" s="268"/>
      <c r="B121" s="268"/>
      <c r="C121" s="269"/>
      <c r="D121" s="269"/>
      <c r="E121" s="269"/>
      <c r="F121" s="269"/>
      <c r="G121" s="270"/>
      <c r="H121" s="239"/>
      <c r="I121" s="270"/>
      <c r="J121" s="270"/>
      <c r="K121" s="270"/>
      <c r="L121" s="271"/>
      <c r="M121" s="270"/>
      <c r="N121" s="270"/>
      <c r="O121" s="268"/>
    </row>
    <row r="122" spans="1:15" s="272" customFormat="1" hidden="1" x14ac:dyDescent="0.2">
      <c r="A122" s="268"/>
      <c r="B122" s="268"/>
      <c r="C122" s="269"/>
      <c r="D122" s="269"/>
      <c r="E122" s="269"/>
      <c r="F122" s="269"/>
      <c r="G122" s="270"/>
      <c r="H122" s="239"/>
      <c r="I122" s="270"/>
      <c r="J122" s="270"/>
      <c r="K122" s="270"/>
      <c r="L122" s="271"/>
      <c r="M122" s="270"/>
      <c r="N122" s="270"/>
      <c r="O122" s="268"/>
    </row>
    <row r="123" spans="1:15" s="272" customFormat="1" hidden="1" x14ac:dyDescent="0.2">
      <c r="A123" s="268"/>
      <c r="B123" s="268"/>
      <c r="C123" s="269"/>
      <c r="D123" s="269"/>
      <c r="E123" s="269"/>
      <c r="F123" s="269"/>
      <c r="G123" s="270"/>
      <c r="H123" s="239"/>
      <c r="I123" s="270"/>
      <c r="J123" s="270"/>
      <c r="K123" s="270"/>
      <c r="L123" s="271"/>
      <c r="M123" s="270"/>
      <c r="N123" s="270"/>
      <c r="O123" s="268"/>
    </row>
    <row r="124" spans="1:15" s="272" customFormat="1" hidden="1" x14ac:dyDescent="0.2">
      <c r="A124" s="268"/>
      <c r="B124" s="268"/>
      <c r="C124" s="269"/>
      <c r="D124" s="269"/>
      <c r="E124" s="269"/>
      <c r="F124" s="269"/>
      <c r="G124" s="270"/>
      <c r="H124" s="239"/>
      <c r="I124" s="270"/>
      <c r="J124" s="270"/>
      <c r="K124" s="270"/>
      <c r="L124" s="271"/>
      <c r="M124" s="270"/>
      <c r="N124" s="270"/>
      <c r="O124" s="268"/>
    </row>
    <row r="125" spans="1:15" s="272" customFormat="1" hidden="1" x14ac:dyDescent="0.2">
      <c r="A125" s="268"/>
      <c r="B125" s="268"/>
      <c r="C125" s="269"/>
      <c r="D125" s="269"/>
      <c r="E125" s="269"/>
      <c r="F125" s="269"/>
      <c r="G125" s="270"/>
      <c r="H125" s="239"/>
      <c r="I125" s="270"/>
      <c r="J125" s="270"/>
      <c r="K125" s="270"/>
      <c r="L125" s="271"/>
      <c r="M125" s="270"/>
      <c r="N125" s="270"/>
      <c r="O125" s="268"/>
    </row>
    <row r="126" spans="1:15" s="272" customFormat="1" hidden="1" x14ac:dyDescent="0.2">
      <c r="A126" s="268"/>
      <c r="B126" s="268"/>
      <c r="C126" s="269"/>
      <c r="D126" s="269"/>
      <c r="E126" s="269"/>
      <c r="F126" s="269"/>
      <c r="G126" s="270"/>
      <c r="H126" s="239"/>
      <c r="I126" s="270"/>
      <c r="J126" s="270"/>
      <c r="K126" s="270"/>
      <c r="L126" s="271"/>
      <c r="M126" s="270"/>
      <c r="N126" s="270"/>
      <c r="O126" s="268"/>
    </row>
    <row r="127" spans="1:15" s="272" customFormat="1" hidden="1" x14ac:dyDescent="0.2">
      <c r="A127" s="268"/>
      <c r="B127" s="268"/>
      <c r="C127" s="269"/>
      <c r="D127" s="269"/>
      <c r="E127" s="269"/>
      <c r="F127" s="269"/>
      <c r="G127" s="270"/>
      <c r="H127" s="239"/>
      <c r="I127" s="270"/>
      <c r="J127" s="270"/>
      <c r="K127" s="270"/>
      <c r="L127" s="271"/>
      <c r="M127" s="270"/>
      <c r="N127" s="270"/>
      <c r="O127" s="268"/>
    </row>
    <row r="128" spans="1:15" s="272" customFormat="1" hidden="1" x14ac:dyDescent="0.2">
      <c r="A128" s="268"/>
      <c r="B128" s="268"/>
      <c r="C128" s="269"/>
      <c r="D128" s="269"/>
      <c r="E128" s="269"/>
      <c r="F128" s="269"/>
      <c r="G128" s="270"/>
      <c r="H128" s="239"/>
      <c r="I128" s="270"/>
      <c r="J128" s="270"/>
      <c r="K128" s="270"/>
      <c r="L128" s="271"/>
      <c r="M128" s="270"/>
      <c r="N128" s="270"/>
      <c r="O128" s="268"/>
    </row>
    <row r="129" spans="1:15" s="272" customFormat="1" hidden="1" x14ac:dyDescent="0.2">
      <c r="A129" s="268"/>
      <c r="B129" s="268"/>
      <c r="C129" s="269"/>
      <c r="D129" s="269"/>
      <c r="E129" s="269"/>
      <c r="F129" s="269"/>
      <c r="G129" s="270"/>
      <c r="H129" s="239"/>
      <c r="I129" s="270"/>
      <c r="J129" s="270"/>
      <c r="K129" s="270"/>
      <c r="L129" s="271"/>
      <c r="M129" s="270"/>
      <c r="N129" s="270"/>
      <c r="O129" s="268"/>
    </row>
    <row r="130" spans="1:15" s="272" customFormat="1" hidden="1" x14ac:dyDescent="0.2">
      <c r="A130" s="268"/>
      <c r="B130" s="268"/>
      <c r="C130" s="269"/>
      <c r="D130" s="269"/>
      <c r="E130" s="269"/>
      <c r="F130" s="269"/>
      <c r="G130" s="270"/>
      <c r="H130" s="239"/>
      <c r="I130" s="270"/>
      <c r="J130" s="270"/>
      <c r="K130" s="270"/>
      <c r="L130" s="271"/>
      <c r="M130" s="270"/>
      <c r="N130" s="270"/>
      <c r="O130" s="268"/>
    </row>
    <row r="131" spans="1:15" s="272" customFormat="1" hidden="1" x14ac:dyDescent="0.2">
      <c r="A131" s="268"/>
      <c r="B131" s="268"/>
      <c r="C131" s="269"/>
      <c r="D131" s="269"/>
      <c r="E131" s="269"/>
      <c r="F131" s="269"/>
      <c r="G131" s="270"/>
      <c r="H131" s="239"/>
      <c r="I131" s="270"/>
      <c r="J131" s="270"/>
      <c r="K131" s="270"/>
      <c r="L131" s="271"/>
      <c r="M131" s="270"/>
      <c r="N131" s="270"/>
      <c r="O131" s="268"/>
    </row>
    <row r="132" spans="1:15" s="272" customFormat="1" hidden="1" x14ac:dyDescent="0.2">
      <c r="A132" s="268"/>
      <c r="B132" s="268"/>
      <c r="C132" s="269"/>
      <c r="D132" s="269"/>
      <c r="E132" s="269"/>
      <c r="F132" s="269"/>
      <c r="G132" s="270"/>
      <c r="H132" s="239"/>
      <c r="I132" s="270"/>
      <c r="J132" s="270"/>
      <c r="K132" s="270"/>
      <c r="L132" s="271"/>
      <c r="M132" s="270"/>
      <c r="N132" s="270"/>
      <c r="O132" s="268"/>
    </row>
    <row r="133" spans="1:15" s="272" customFormat="1" hidden="1" x14ac:dyDescent="0.2">
      <c r="A133" s="268"/>
      <c r="B133" s="268"/>
      <c r="C133" s="269"/>
      <c r="D133" s="269"/>
      <c r="E133" s="269"/>
      <c r="F133" s="269"/>
      <c r="G133" s="270"/>
      <c r="H133" s="239"/>
      <c r="I133" s="270"/>
      <c r="J133" s="270"/>
      <c r="K133" s="270"/>
      <c r="L133" s="271"/>
      <c r="M133" s="270"/>
      <c r="N133" s="270"/>
      <c r="O133" s="268"/>
    </row>
    <row r="134" spans="1:15" s="272" customFormat="1" hidden="1" x14ac:dyDescent="0.2">
      <c r="A134" s="268"/>
      <c r="B134" s="268"/>
      <c r="C134" s="269"/>
      <c r="D134" s="269"/>
      <c r="E134" s="269"/>
      <c r="F134" s="269"/>
      <c r="G134" s="270"/>
      <c r="H134" s="239"/>
      <c r="I134" s="270"/>
      <c r="J134" s="270"/>
      <c r="K134" s="270"/>
      <c r="L134" s="271"/>
      <c r="M134" s="270"/>
      <c r="N134" s="270"/>
      <c r="O134" s="268"/>
    </row>
    <row r="135" spans="1:15" s="272" customFormat="1" hidden="1" x14ac:dyDescent="0.2">
      <c r="A135" s="268"/>
      <c r="B135" s="268"/>
      <c r="C135" s="269"/>
      <c r="D135" s="269"/>
      <c r="E135" s="269"/>
      <c r="F135" s="269"/>
      <c r="G135" s="270"/>
      <c r="H135" s="239"/>
      <c r="I135" s="270"/>
      <c r="J135" s="270"/>
      <c r="K135" s="270"/>
      <c r="L135" s="271"/>
      <c r="M135" s="270"/>
      <c r="N135" s="270"/>
      <c r="O135" s="268"/>
    </row>
    <row r="136" spans="1:15" s="272" customFormat="1" hidden="1" x14ac:dyDescent="0.2">
      <c r="A136" s="268"/>
      <c r="B136" s="268"/>
      <c r="C136" s="269"/>
      <c r="D136" s="269"/>
      <c r="E136" s="269"/>
      <c r="F136" s="269"/>
      <c r="G136" s="270"/>
      <c r="H136" s="239"/>
      <c r="I136" s="270"/>
      <c r="J136" s="270"/>
      <c r="K136" s="270"/>
      <c r="L136" s="271"/>
      <c r="M136" s="270"/>
      <c r="N136" s="270"/>
      <c r="O136" s="268"/>
    </row>
    <row r="137" spans="1:15" s="272" customFormat="1" hidden="1" x14ac:dyDescent="0.2">
      <c r="A137" s="268"/>
      <c r="B137" s="268"/>
      <c r="C137" s="269"/>
      <c r="D137" s="269"/>
      <c r="E137" s="269"/>
      <c r="F137" s="269"/>
      <c r="G137" s="270"/>
      <c r="H137" s="239"/>
      <c r="I137" s="270"/>
      <c r="J137" s="270"/>
      <c r="K137" s="270"/>
      <c r="L137" s="271"/>
      <c r="M137" s="270"/>
      <c r="N137" s="270"/>
      <c r="O137" s="268"/>
    </row>
    <row r="138" spans="1:15" s="272" customFormat="1" hidden="1" x14ac:dyDescent="0.2">
      <c r="A138" s="268"/>
      <c r="B138" s="268"/>
      <c r="C138" s="269"/>
      <c r="D138" s="269"/>
      <c r="E138" s="269"/>
      <c r="F138" s="269"/>
      <c r="G138" s="270"/>
      <c r="H138" s="239"/>
      <c r="I138" s="270"/>
      <c r="J138" s="270"/>
      <c r="K138" s="270"/>
      <c r="L138" s="271"/>
      <c r="M138" s="270"/>
      <c r="N138" s="270"/>
      <c r="O138" s="268"/>
    </row>
    <row r="139" spans="1:15" s="272" customFormat="1" hidden="1" x14ac:dyDescent="0.2">
      <c r="A139" s="268"/>
      <c r="B139" s="268"/>
      <c r="C139" s="269"/>
      <c r="D139" s="269"/>
      <c r="E139" s="269"/>
      <c r="F139" s="269"/>
      <c r="G139" s="270"/>
      <c r="H139" s="239"/>
      <c r="I139" s="270"/>
      <c r="J139" s="270"/>
      <c r="K139" s="270"/>
      <c r="L139" s="271"/>
      <c r="M139" s="270"/>
      <c r="N139" s="270"/>
      <c r="O139" s="268"/>
    </row>
    <row r="140" spans="1:15" s="272" customFormat="1" hidden="1" x14ac:dyDescent="0.2">
      <c r="A140" s="268"/>
      <c r="B140" s="268"/>
      <c r="C140" s="269"/>
      <c r="D140" s="269"/>
      <c r="E140" s="269"/>
      <c r="F140" s="269"/>
      <c r="G140" s="270"/>
      <c r="H140" s="239"/>
      <c r="I140" s="270"/>
      <c r="J140" s="270"/>
      <c r="K140" s="270"/>
      <c r="L140" s="271"/>
      <c r="M140" s="270"/>
      <c r="N140" s="270"/>
      <c r="O140" s="268"/>
    </row>
    <row r="141" spans="1:15" s="272" customFormat="1" hidden="1" x14ac:dyDescent="0.2">
      <c r="A141" s="268"/>
      <c r="B141" s="268"/>
      <c r="C141" s="269"/>
      <c r="D141" s="269"/>
      <c r="E141" s="269"/>
      <c r="F141" s="269"/>
      <c r="G141" s="270"/>
      <c r="H141" s="239"/>
      <c r="I141" s="270"/>
      <c r="J141" s="270"/>
      <c r="K141" s="270"/>
      <c r="L141" s="271"/>
      <c r="M141" s="270"/>
      <c r="N141" s="270"/>
      <c r="O141" s="268"/>
    </row>
    <row r="142" spans="1:15" s="272" customFormat="1" hidden="1" x14ac:dyDescent="0.2">
      <c r="A142" s="268"/>
      <c r="B142" s="268"/>
      <c r="C142" s="269"/>
      <c r="D142" s="269"/>
      <c r="E142" s="269"/>
      <c r="F142" s="269"/>
      <c r="G142" s="270"/>
      <c r="H142" s="239"/>
      <c r="I142" s="270"/>
      <c r="J142" s="270"/>
      <c r="K142" s="270"/>
      <c r="L142" s="271"/>
      <c r="M142" s="270"/>
      <c r="N142" s="270"/>
      <c r="O142" s="268"/>
    </row>
    <row r="143" spans="1:15" s="272" customFormat="1" hidden="1" x14ac:dyDescent="0.2">
      <c r="A143" s="268"/>
      <c r="B143" s="268"/>
      <c r="C143" s="269"/>
      <c r="D143" s="269"/>
      <c r="E143" s="269"/>
      <c r="F143" s="269"/>
      <c r="G143" s="270"/>
      <c r="H143" s="239"/>
      <c r="I143" s="270"/>
      <c r="J143" s="270"/>
      <c r="K143" s="270"/>
      <c r="L143" s="271"/>
      <c r="M143" s="270"/>
      <c r="N143" s="270"/>
      <c r="O143" s="268"/>
    </row>
    <row r="144" spans="1:15" s="272" customFormat="1" hidden="1" x14ac:dyDescent="0.2">
      <c r="A144" s="268"/>
      <c r="B144" s="268"/>
      <c r="C144" s="269"/>
      <c r="D144" s="269"/>
      <c r="E144" s="269"/>
      <c r="F144" s="269"/>
      <c r="G144" s="270"/>
      <c r="H144" s="239"/>
      <c r="I144" s="270"/>
      <c r="J144" s="270"/>
      <c r="K144" s="270"/>
      <c r="L144" s="271"/>
      <c r="M144" s="270"/>
      <c r="N144" s="270"/>
      <c r="O144" s="268"/>
    </row>
    <row r="145" spans="1:15" s="272" customFormat="1" hidden="1" x14ac:dyDescent="0.2">
      <c r="A145" s="268"/>
      <c r="B145" s="268"/>
      <c r="C145" s="269"/>
      <c r="D145" s="269"/>
      <c r="E145" s="269"/>
      <c r="F145" s="269"/>
      <c r="G145" s="270"/>
      <c r="H145" s="239"/>
      <c r="I145" s="270"/>
      <c r="J145" s="270"/>
      <c r="K145" s="270"/>
      <c r="L145" s="271"/>
      <c r="M145" s="270"/>
      <c r="N145" s="270"/>
      <c r="O145" s="268"/>
    </row>
    <row r="146" spans="1:15" s="272" customFormat="1" hidden="1" x14ac:dyDescent="0.2">
      <c r="A146" s="268"/>
      <c r="B146" s="268"/>
      <c r="C146" s="269"/>
      <c r="D146" s="269"/>
      <c r="E146" s="269"/>
      <c r="F146" s="269"/>
      <c r="G146" s="270"/>
      <c r="H146" s="239"/>
      <c r="I146" s="270"/>
      <c r="J146" s="270"/>
      <c r="K146" s="270"/>
      <c r="L146" s="271"/>
      <c r="M146" s="270"/>
      <c r="N146" s="270"/>
      <c r="O146" s="268"/>
    </row>
    <row r="147" spans="1:15" s="272" customFormat="1" hidden="1" x14ac:dyDescent="0.2">
      <c r="A147" s="268"/>
      <c r="B147" s="268"/>
      <c r="C147" s="269"/>
      <c r="D147" s="269"/>
      <c r="E147" s="269"/>
      <c r="F147" s="269"/>
      <c r="G147" s="270"/>
      <c r="H147" s="239"/>
      <c r="I147" s="270"/>
      <c r="J147" s="270"/>
      <c r="K147" s="270"/>
      <c r="L147" s="271"/>
      <c r="M147" s="270"/>
      <c r="N147" s="270"/>
      <c r="O147" s="268"/>
    </row>
    <row r="148" spans="1:15" s="272" customFormat="1" hidden="1" x14ac:dyDescent="0.2">
      <c r="A148" s="268"/>
      <c r="B148" s="268"/>
      <c r="C148" s="269"/>
      <c r="D148" s="269"/>
      <c r="E148" s="269"/>
      <c r="F148" s="269"/>
      <c r="G148" s="270"/>
      <c r="H148" s="239"/>
      <c r="I148" s="270"/>
      <c r="J148" s="270"/>
      <c r="K148" s="270"/>
      <c r="L148" s="271"/>
      <c r="M148" s="270"/>
      <c r="N148" s="270"/>
      <c r="O148" s="268"/>
    </row>
    <row r="149" spans="1:15" s="272" customFormat="1" hidden="1" x14ac:dyDescent="0.2">
      <c r="A149" s="268"/>
      <c r="B149" s="268"/>
      <c r="C149" s="269"/>
      <c r="D149" s="269"/>
      <c r="E149" s="269"/>
      <c r="F149" s="269"/>
      <c r="G149" s="270"/>
      <c r="H149" s="239"/>
      <c r="I149" s="270"/>
      <c r="J149" s="270"/>
      <c r="K149" s="270"/>
      <c r="L149" s="271"/>
      <c r="M149" s="270"/>
      <c r="N149" s="270"/>
      <c r="O149" s="268"/>
    </row>
    <row r="150" spans="1:15" s="272" customFormat="1" hidden="1" x14ac:dyDescent="0.2">
      <c r="A150" s="268"/>
      <c r="B150" s="268"/>
      <c r="C150" s="269"/>
      <c r="D150" s="269"/>
      <c r="E150" s="269"/>
      <c r="F150" s="269"/>
      <c r="G150" s="270"/>
      <c r="H150" s="239"/>
      <c r="I150" s="270"/>
      <c r="J150" s="270"/>
      <c r="K150" s="270"/>
      <c r="L150" s="271"/>
      <c r="M150" s="270"/>
      <c r="N150" s="270"/>
      <c r="O150" s="268"/>
    </row>
    <row r="151" spans="1:15" s="272" customFormat="1" hidden="1" x14ac:dyDescent="0.2">
      <c r="A151" s="268"/>
      <c r="B151" s="268"/>
      <c r="C151" s="269"/>
      <c r="D151" s="269"/>
      <c r="E151" s="269"/>
      <c r="F151" s="269"/>
      <c r="G151" s="270"/>
      <c r="H151" s="239"/>
      <c r="I151" s="270"/>
      <c r="J151" s="270"/>
      <c r="K151" s="270"/>
      <c r="L151" s="271"/>
      <c r="M151" s="270"/>
      <c r="N151" s="270"/>
      <c r="O151" s="268"/>
    </row>
    <row r="152" spans="1:15" s="272" customFormat="1" hidden="1" x14ac:dyDescent="0.2">
      <c r="A152" s="268"/>
      <c r="B152" s="268"/>
      <c r="C152" s="269"/>
      <c r="D152" s="269"/>
      <c r="E152" s="269"/>
      <c r="F152" s="269"/>
      <c r="G152" s="270"/>
      <c r="H152" s="239"/>
      <c r="I152" s="270"/>
      <c r="J152" s="270"/>
      <c r="K152" s="270"/>
      <c r="L152" s="271"/>
      <c r="M152" s="270"/>
      <c r="N152" s="270"/>
      <c r="O152" s="268"/>
    </row>
    <row r="153" spans="1:15" x14ac:dyDescent="0.2">
      <c r="A153" s="208" t="s">
        <v>700</v>
      </c>
      <c r="B153" s="255">
        <v>46.39</v>
      </c>
      <c r="C153" s="273">
        <f>'soust.uk.JMK př.č.2'!$O$42+'soust.uk.JMK př.č.2'!$P$42</f>
        <v>18284</v>
      </c>
      <c r="D153" s="210">
        <f>'soust.uk.JMK př.č.2'!$L$42</f>
        <v>0</v>
      </c>
      <c r="E153" s="210">
        <f>SUM(F153,O153,D153)</f>
        <v>6433</v>
      </c>
      <c r="F153" s="210">
        <f t="shared" ref="F153:F216" si="0">ROUND(1/B153*C153*12,0)</f>
        <v>4730</v>
      </c>
      <c r="G153" s="262"/>
      <c r="H153" s="248"/>
      <c r="J153" s="274"/>
      <c r="K153" s="275"/>
      <c r="L153" s="248"/>
      <c r="O153" s="210">
        <f>ROUND((F153*36%),0)</f>
        <v>1703</v>
      </c>
    </row>
    <row r="154" spans="1:15" x14ac:dyDescent="0.2">
      <c r="A154" s="216">
        <v>154</v>
      </c>
      <c r="B154" s="255">
        <v>46.4</v>
      </c>
      <c r="C154" s="273">
        <f>'soust.uk.JMK př.č.2'!$O$42+'soust.uk.JMK př.č.2'!$P$42</f>
        <v>18284</v>
      </c>
      <c r="D154" s="210">
        <f>'soust.uk.JMK př.č.2'!$L$42</f>
        <v>0</v>
      </c>
      <c r="E154" s="210">
        <f t="shared" ref="E154:E216" si="1">SUM(F154,O154,D154)</f>
        <v>6431</v>
      </c>
      <c r="F154" s="210">
        <f t="shared" si="0"/>
        <v>4729</v>
      </c>
      <c r="G154" s="262"/>
      <c r="H154" s="248"/>
      <c r="J154" s="274"/>
      <c r="K154" s="275"/>
      <c r="L154" s="248"/>
      <c r="O154" s="210">
        <f t="shared" ref="O154:O217" si="2">ROUND((F154*36%),0)</f>
        <v>1702</v>
      </c>
    </row>
    <row r="155" spans="1:15" x14ac:dyDescent="0.2">
      <c r="A155" s="216">
        <v>155</v>
      </c>
      <c r="B155" s="255">
        <v>46.48</v>
      </c>
      <c r="C155" s="273">
        <f>'soust.uk.JMK př.č.2'!$O$42+'soust.uk.JMK př.č.2'!$P$42</f>
        <v>18284</v>
      </c>
      <c r="D155" s="210">
        <f>'soust.uk.JMK př.č.2'!$L$42</f>
        <v>0</v>
      </c>
      <c r="E155" s="210">
        <f t="shared" si="1"/>
        <v>6419</v>
      </c>
      <c r="F155" s="210">
        <f t="shared" si="0"/>
        <v>4720</v>
      </c>
      <c r="G155" s="262"/>
      <c r="H155" s="248"/>
      <c r="J155" s="274"/>
      <c r="K155" s="275"/>
      <c r="L155" s="248"/>
      <c r="O155" s="210">
        <f t="shared" si="2"/>
        <v>1699</v>
      </c>
    </row>
    <row r="156" spans="1:15" x14ac:dyDescent="0.2">
      <c r="A156" s="216">
        <v>156</v>
      </c>
      <c r="B156" s="255">
        <v>46.56</v>
      </c>
      <c r="C156" s="273">
        <f>'soust.uk.JMK př.č.2'!$O$42+'soust.uk.JMK př.č.2'!$P$42</f>
        <v>18284</v>
      </c>
      <c r="D156" s="210">
        <f>'soust.uk.JMK př.č.2'!$L$42</f>
        <v>0</v>
      </c>
      <c r="E156" s="210">
        <f t="shared" si="1"/>
        <v>6408</v>
      </c>
      <c r="F156" s="210">
        <f t="shared" si="0"/>
        <v>4712</v>
      </c>
      <c r="G156" s="262"/>
      <c r="H156" s="248"/>
      <c r="J156" s="274"/>
      <c r="K156" s="275"/>
      <c r="L156" s="248"/>
      <c r="O156" s="210">
        <f t="shared" si="2"/>
        <v>1696</v>
      </c>
    </row>
    <row r="157" spans="1:15" x14ac:dyDescent="0.2">
      <c r="A157" s="216">
        <v>157</v>
      </c>
      <c r="B157" s="255">
        <v>46.65</v>
      </c>
      <c r="C157" s="273">
        <f>'soust.uk.JMK př.č.2'!$O$42+'soust.uk.JMK př.č.2'!$P$42</f>
        <v>18284</v>
      </c>
      <c r="D157" s="210">
        <f>'soust.uk.JMK př.č.2'!$L$42</f>
        <v>0</v>
      </c>
      <c r="E157" s="210">
        <f t="shared" si="1"/>
        <v>6396</v>
      </c>
      <c r="F157" s="210">
        <f t="shared" si="0"/>
        <v>4703</v>
      </c>
      <c r="G157" s="262"/>
      <c r="H157" s="248"/>
      <c r="J157" s="274"/>
      <c r="K157" s="275"/>
      <c r="L157" s="248"/>
      <c r="O157" s="210">
        <f t="shared" si="2"/>
        <v>1693</v>
      </c>
    </row>
    <row r="158" spans="1:15" x14ac:dyDescent="0.2">
      <c r="A158" s="216">
        <v>158</v>
      </c>
      <c r="B158" s="255">
        <v>46.73</v>
      </c>
      <c r="C158" s="273">
        <f>'soust.uk.JMK př.č.2'!$O$42+'soust.uk.JMK př.č.2'!$P$42</f>
        <v>18284</v>
      </c>
      <c r="D158" s="210">
        <f>'soust.uk.JMK př.č.2'!$L$42</f>
        <v>0</v>
      </c>
      <c r="E158" s="210">
        <f t="shared" si="1"/>
        <v>6385</v>
      </c>
      <c r="F158" s="210">
        <f t="shared" si="0"/>
        <v>4695</v>
      </c>
      <c r="G158" s="262"/>
      <c r="H158" s="248"/>
      <c r="J158" s="274"/>
      <c r="K158" s="275"/>
      <c r="L158" s="248"/>
      <c r="O158" s="210">
        <f t="shared" si="2"/>
        <v>1690</v>
      </c>
    </row>
    <row r="159" spans="1:15" x14ac:dyDescent="0.2">
      <c r="A159" s="216">
        <v>159</v>
      </c>
      <c r="B159" s="255">
        <v>46.81</v>
      </c>
      <c r="C159" s="273">
        <f>'soust.uk.JMK př.č.2'!$O$42+'soust.uk.JMK př.č.2'!$P$42</f>
        <v>18284</v>
      </c>
      <c r="D159" s="210">
        <f>'soust.uk.JMK př.č.2'!$L$42</f>
        <v>0</v>
      </c>
      <c r="E159" s="210">
        <f t="shared" si="1"/>
        <v>6374</v>
      </c>
      <c r="F159" s="210">
        <f t="shared" si="0"/>
        <v>4687</v>
      </c>
      <c r="G159" s="262"/>
      <c r="H159" s="248"/>
      <c r="J159" s="274"/>
      <c r="K159" s="275"/>
      <c r="L159" s="248"/>
      <c r="O159" s="210">
        <f t="shared" si="2"/>
        <v>1687</v>
      </c>
    </row>
    <row r="160" spans="1:15" x14ac:dyDescent="0.2">
      <c r="A160" s="216">
        <v>160</v>
      </c>
      <c r="B160" s="255">
        <v>46.89</v>
      </c>
      <c r="C160" s="273">
        <f>'soust.uk.JMK př.č.2'!$O$42+'soust.uk.JMK př.č.2'!$P$42</f>
        <v>18284</v>
      </c>
      <c r="D160" s="210">
        <f>'soust.uk.JMK př.č.2'!$L$42</f>
        <v>0</v>
      </c>
      <c r="E160" s="210">
        <f t="shared" si="1"/>
        <v>6363</v>
      </c>
      <c r="F160" s="210">
        <f t="shared" si="0"/>
        <v>4679</v>
      </c>
      <c r="G160" s="262"/>
      <c r="H160" s="248"/>
      <c r="J160" s="274"/>
      <c r="K160" s="275"/>
      <c r="L160" s="248"/>
      <c r="O160" s="210">
        <f t="shared" si="2"/>
        <v>1684</v>
      </c>
    </row>
    <row r="161" spans="1:15" x14ac:dyDescent="0.2">
      <c r="A161" s="216">
        <v>161</v>
      </c>
      <c r="B161" s="255">
        <v>46.97</v>
      </c>
      <c r="C161" s="273">
        <f>'soust.uk.JMK př.č.2'!$O$42+'soust.uk.JMK př.č.2'!$P$42</f>
        <v>18284</v>
      </c>
      <c r="D161" s="210">
        <f>'soust.uk.JMK př.č.2'!$L$42</f>
        <v>0</v>
      </c>
      <c r="E161" s="210">
        <f t="shared" si="1"/>
        <v>6353</v>
      </c>
      <c r="F161" s="210">
        <f t="shared" si="0"/>
        <v>4671</v>
      </c>
      <c r="G161" s="262"/>
      <c r="H161" s="248"/>
      <c r="J161" s="274"/>
      <c r="K161" s="275"/>
      <c r="L161" s="248"/>
      <c r="O161" s="210">
        <f t="shared" si="2"/>
        <v>1682</v>
      </c>
    </row>
    <row r="162" spans="1:15" x14ac:dyDescent="0.2">
      <c r="A162" s="216">
        <v>162</v>
      </c>
      <c r="B162" s="255">
        <v>47.05</v>
      </c>
      <c r="C162" s="273">
        <f>'soust.uk.JMK př.č.2'!$O$42+'soust.uk.JMK př.č.2'!$P$42</f>
        <v>18284</v>
      </c>
      <c r="D162" s="210">
        <f>'soust.uk.JMK př.č.2'!$L$42</f>
        <v>0</v>
      </c>
      <c r="E162" s="210">
        <f t="shared" si="1"/>
        <v>6342</v>
      </c>
      <c r="F162" s="210">
        <f t="shared" si="0"/>
        <v>4663</v>
      </c>
      <c r="G162" s="262"/>
      <c r="H162" s="248"/>
      <c r="J162" s="274"/>
      <c r="K162" s="275"/>
      <c r="L162" s="248"/>
      <c r="O162" s="210">
        <f t="shared" si="2"/>
        <v>1679</v>
      </c>
    </row>
    <row r="163" spans="1:15" x14ac:dyDescent="0.2">
      <c r="A163" s="216">
        <v>163</v>
      </c>
      <c r="B163" s="255">
        <v>47.13</v>
      </c>
      <c r="C163" s="273">
        <f>'soust.uk.JMK př.č.2'!$O$42+'soust.uk.JMK př.č.2'!$P$42</f>
        <v>18284</v>
      </c>
      <c r="D163" s="210">
        <f>'soust.uk.JMK př.č.2'!$L$42</f>
        <v>0</v>
      </c>
      <c r="E163" s="210">
        <f t="shared" si="1"/>
        <v>6331</v>
      </c>
      <c r="F163" s="210">
        <f t="shared" si="0"/>
        <v>4655</v>
      </c>
      <c r="G163" s="262"/>
      <c r="H163" s="248"/>
      <c r="J163" s="274"/>
      <c r="K163" s="275"/>
      <c r="L163" s="248"/>
      <c r="O163" s="210">
        <f t="shared" si="2"/>
        <v>1676</v>
      </c>
    </row>
    <row r="164" spans="1:15" x14ac:dyDescent="0.2">
      <c r="A164" s="216">
        <v>164</v>
      </c>
      <c r="B164" s="255">
        <v>47.2</v>
      </c>
      <c r="C164" s="273">
        <f>'soust.uk.JMK př.č.2'!$O$42+'soust.uk.JMK př.č.2'!$P$42</f>
        <v>18284</v>
      </c>
      <c r="D164" s="210">
        <f>'soust.uk.JMK př.č.2'!$L$42</f>
        <v>0</v>
      </c>
      <c r="E164" s="210">
        <f t="shared" si="1"/>
        <v>6321</v>
      </c>
      <c r="F164" s="210">
        <f t="shared" si="0"/>
        <v>4648</v>
      </c>
      <c r="G164" s="262"/>
      <c r="H164" s="248"/>
      <c r="J164" s="274"/>
      <c r="K164" s="275"/>
      <c r="L164" s="248"/>
      <c r="O164" s="210">
        <f t="shared" si="2"/>
        <v>1673</v>
      </c>
    </row>
    <row r="165" spans="1:15" x14ac:dyDescent="0.2">
      <c r="A165" s="216">
        <v>165</v>
      </c>
      <c r="B165" s="255">
        <v>47.28</v>
      </c>
      <c r="C165" s="273">
        <f>'soust.uk.JMK př.č.2'!$O$42+'soust.uk.JMK př.č.2'!$P$42</f>
        <v>18284</v>
      </c>
      <c r="D165" s="210">
        <f>'soust.uk.JMK př.č.2'!$L$42</f>
        <v>0</v>
      </c>
      <c r="E165" s="210">
        <f t="shared" si="1"/>
        <v>6312</v>
      </c>
      <c r="F165" s="210">
        <f t="shared" si="0"/>
        <v>4641</v>
      </c>
      <c r="G165" s="262"/>
      <c r="H165" s="248"/>
      <c r="J165" s="274"/>
      <c r="K165" s="275"/>
      <c r="L165" s="248"/>
      <c r="O165" s="210">
        <f t="shared" si="2"/>
        <v>1671</v>
      </c>
    </row>
    <row r="166" spans="1:15" x14ac:dyDescent="0.2">
      <c r="A166" s="216">
        <v>166</v>
      </c>
      <c r="B166" s="255">
        <v>47.36</v>
      </c>
      <c r="C166" s="273">
        <f>'soust.uk.JMK př.č.2'!$O$42+'soust.uk.JMK př.č.2'!$P$42</f>
        <v>18284</v>
      </c>
      <c r="D166" s="210">
        <f>'soust.uk.JMK př.č.2'!$L$42</f>
        <v>0</v>
      </c>
      <c r="E166" s="210">
        <f t="shared" si="1"/>
        <v>6301</v>
      </c>
      <c r="F166" s="210">
        <f t="shared" si="0"/>
        <v>4633</v>
      </c>
      <c r="G166" s="262"/>
      <c r="H166" s="248"/>
      <c r="J166" s="274"/>
      <c r="K166" s="275"/>
      <c r="L166" s="248"/>
      <c r="O166" s="210">
        <f t="shared" si="2"/>
        <v>1668</v>
      </c>
    </row>
    <row r="167" spans="1:15" x14ac:dyDescent="0.2">
      <c r="A167" s="216">
        <v>167</v>
      </c>
      <c r="B167" s="255">
        <v>47.44</v>
      </c>
      <c r="C167" s="273">
        <f>'soust.uk.JMK př.č.2'!$O$42+'soust.uk.JMK př.č.2'!$P$42</f>
        <v>18284</v>
      </c>
      <c r="D167" s="210">
        <f>'soust.uk.JMK př.č.2'!$L$42</f>
        <v>0</v>
      </c>
      <c r="E167" s="210">
        <f t="shared" si="1"/>
        <v>6290</v>
      </c>
      <c r="F167" s="210">
        <f t="shared" si="0"/>
        <v>4625</v>
      </c>
      <c r="G167" s="262"/>
      <c r="H167" s="248"/>
      <c r="J167" s="274"/>
      <c r="K167" s="275"/>
      <c r="L167" s="248"/>
      <c r="O167" s="210">
        <f t="shared" si="2"/>
        <v>1665</v>
      </c>
    </row>
    <row r="168" spans="1:15" x14ac:dyDescent="0.2">
      <c r="A168" s="216">
        <v>168</v>
      </c>
      <c r="B168" s="255">
        <v>47.52</v>
      </c>
      <c r="C168" s="273">
        <f>'soust.uk.JMK př.č.2'!$O$42+'soust.uk.JMK př.č.2'!$P$42</f>
        <v>18284</v>
      </c>
      <c r="D168" s="210">
        <f>'soust.uk.JMK př.č.2'!$L$42</f>
        <v>0</v>
      </c>
      <c r="E168" s="210">
        <f t="shared" si="1"/>
        <v>6279</v>
      </c>
      <c r="F168" s="210">
        <f t="shared" si="0"/>
        <v>4617</v>
      </c>
      <c r="G168" s="262"/>
      <c r="H168" s="248"/>
      <c r="J168" s="274"/>
      <c r="K168" s="275"/>
      <c r="L168" s="248"/>
      <c r="O168" s="210">
        <f t="shared" si="2"/>
        <v>1662</v>
      </c>
    </row>
    <row r="169" spans="1:15" x14ac:dyDescent="0.2">
      <c r="A169" s="216">
        <v>169</v>
      </c>
      <c r="B169" s="255">
        <v>47.59</v>
      </c>
      <c r="C169" s="273">
        <f>'soust.uk.JMK př.č.2'!$O$42+'soust.uk.JMK př.č.2'!$P$42</f>
        <v>18284</v>
      </c>
      <c r="D169" s="210">
        <f>'soust.uk.JMK př.č.2'!$L$42</f>
        <v>0</v>
      </c>
      <c r="E169" s="210">
        <f t="shared" si="1"/>
        <v>6270</v>
      </c>
      <c r="F169" s="210">
        <f t="shared" si="0"/>
        <v>4610</v>
      </c>
      <c r="G169" s="262"/>
      <c r="H169" s="248"/>
      <c r="J169" s="274"/>
      <c r="K169" s="275"/>
      <c r="L169" s="248"/>
      <c r="O169" s="210">
        <f t="shared" si="2"/>
        <v>1660</v>
      </c>
    </row>
    <row r="170" spans="1:15" x14ac:dyDescent="0.2">
      <c r="A170" s="216">
        <v>170</v>
      </c>
      <c r="B170" s="255">
        <v>47.67</v>
      </c>
      <c r="C170" s="273">
        <f>'soust.uk.JMK př.č.2'!$O$42+'soust.uk.JMK př.č.2'!$P$42</f>
        <v>18284</v>
      </c>
      <c r="D170" s="210">
        <f>'soust.uk.JMK př.č.2'!$L$42</f>
        <v>0</v>
      </c>
      <c r="E170" s="210">
        <f t="shared" si="1"/>
        <v>6260</v>
      </c>
      <c r="F170" s="210">
        <f t="shared" si="0"/>
        <v>4603</v>
      </c>
      <c r="G170" s="262"/>
      <c r="H170" s="248"/>
      <c r="J170" s="274"/>
      <c r="K170" s="275"/>
      <c r="L170" s="248"/>
      <c r="O170" s="210">
        <f t="shared" si="2"/>
        <v>1657</v>
      </c>
    </row>
    <row r="171" spans="1:15" x14ac:dyDescent="0.2">
      <c r="A171" s="216">
        <v>171</v>
      </c>
      <c r="B171" s="255">
        <v>47.74</v>
      </c>
      <c r="C171" s="273">
        <f>'soust.uk.JMK př.č.2'!$O$42+'soust.uk.JMK př.č.2'!$P$42</f>
        <v>18284</v>
      </c>
      <c r="D171" s="210">
        <f>'soust.uk.JMK př.č.2'!$L$42</f>
        <v>0</v>
      </c>
      <c r="E171" s="210">
        <f t="shared" si="1"/>
        <v>6251</v>
      </c>
      <c r="F171" s="210">
        <f t="shared" si="0"/>
        <v>4596</v>
      </c>
      <c r="G171" s="262"/>
      <c r="H171" s="248"/>
      <c r="J171" s="274"/>
      <c r="K171" s="275"/>
      <c r="L171" s="248"/>
      <c r="O171" s="210">
        <f t="shared" si="2"/>
        <v>1655</v>
      </c>
    </row>
    <row r="172" spans="1:15" x14ac:dyDescent="0.2">
      <c r="A172" s="216">
        <v>172</v>
      </c>
      <c r="B172" s="255">
        <v>47.82</v>
      </c>
      <c r="C172" s="273">
        <f>'soust.uk.JMK př.č.2'!$O$42+'soust.uk.JMK př.č.2'!$P$42</f>
        <v>18284</v>
      </c>
      <c r="D172" s="210">
        <f>'soust.uk.JMK př.č.2'!$L$42</f>
        <v>0</v>
      </c>
      <c r="E172" s="210">
        <f t="shared" si="1"/>
        <v>6240</v>
      </c>
      <c r="F172" s="210">
        <f t="shared" si="0"/>
        <v>4588</v>
      </c>
      <c r="G172" s="262"/>
      <c r="H172" s="248"/>
      <c r="J172" s="274"/>
      <c r="K172" s="275"/>
      <c r="L172" s="248"/>
      <c r="O172" s="210">
        <f t="shared" si="2"/>
        <v>1652</v>
      </c>
    </row>
    <row r="173" spans="1:15" x14ac:dyDescent="0.2">
      <c r="A173" s="216">
        <v>173</v>
      </c>
      <c r="B173" s="255">
        <v>47.9</v>
      </c>
      <c r="C173" s="273">
        <f>'soust.uk.JMK př.č.2'!$O$42+'soust.uk.JMK př.č.2'!$P$42</f>
        <v>18284</v>
      </c>
      <c r="D173" s="210">
        <f>'soust.uk.JMK př.č.2'!$L$42</f>
        <v>0</v>
      </c>
      <c r="E173" s="210">
        <f t="shared" si="1"/>
        <v>6230</v>
      </c>
      <c r="F173" s="210">
        <f t="shared" si="0"/>
        <v>4581</v>
      </c>
      <c r="G173" s="262"/>
      <c r="H173" s="248"/>
      <c r="J173" s="274"/>
      <c r="K173" s="275"/>
      <c r="L173" s="248"/>
      <c r="O173" s="210">
        <f t="shared" si="2"/>
        <v>1649</v>
      </c>
    </row>
    <row r="174" spans="1:15" x14ac:dyDescent="0.2">
      <c r="A174" s="216">
        <v>174</v>
      </c>
      <c r="B174" s="255">
        <v>47.97</v>
      </c>
      <c r="C174" s="273">
        <f>'soust.uk.JMK př.č.2'!$O$42+'soust.uk.JMK př.č.2'!$P$42</f>
        <v>18284</v>
      </c>
      <c r="D174" s="210">
        <f>'soust.uk.JMK př.č.2'!$L$42</f>
        <v>0</v>
      </c>
      <c r="E174" s="210">
        <f t="shared" si="1"/>
        <v>6221</v>
      </c>
      <c r="F174" s="210">
        <f t="shared" si="0"/>
        <v>4574</v>
      </c>
      <c r="G174" s="262"/>
      <c r="H174" s="248"/>
      <c r="J174" s="274"/>
      <c r="K174" s="275"/>
      <c r="L174" s="248"/>
      <c r="O174" s="210">
        <f t="shared" si="2"/>
        <v>1647</v>
      </c>
    </row>
    <row r="175" spans="1:15" x14ac:dyDescent="0.2">
      <c r="A175" s="216">
        <v>175</v>
      </c>
      <c r="B175" s="255">
        <v>48.05</v>
      </c>
      <c r="C175" s="273">
        <f>'soust.uk.JMK př.č.2'!$O$42+'soust.uk.JMK př.č.2'!$P$42</f>
        <v>18284</v>
      </c>
      <c r="D175" s="210">
        <f>'soust.uk.JMK př.č.2'!$L$42</f>
        <v>0</v>
      </c>
      <c r="E175" s="210">
        <f t="shared" si="1"/>
        <v>6210</v>
      </c>
      <c r="F175" s="210">
        <f t="shared" si="0"/>
        <v>4566</v>
      </c>
      <c r="G175" s="262"/>
      <c r="H175" s="248"/>
      <c r="J175" s="274"/>
      <c r="K175" s="275"/>
      <c r="L175" s="248"/>
      <c r="O175" s="210">
        <f t="shared" si="2"/>
        <v>1644</v>
      </c>
    </row>
    <row r="176" spans="1:15" x14ac:dyDescent="0.2">
      <c r="A176" s="216">
        <v>176</v>
      </c>
      <c r="B176" s="255">
        <v>48.12</v>
      </c>
      <c r="C176" s="273">
        <f>'soust.uk.JMK př.č.2'!$O$42+'soust.uk.JMK př.č.2'!$P$42</f>
        <v>18284</v>
      </c>
      <c r="D176" s="210">
        <f>'soust.uk.JMK př.č.2'!$L$42</f>
        <v>0</v>
      </c>
      <c r="E176" s="210">
        <f t="shared" si="1"/>
        <v>6202</v>
      </c>
      <c r="F176" s="210">
        <f t="shared" si="0"/>
        <v>4560</v>
      </c>
      <c r="G176" s="262"/>
      <c r="H176" s="248"/>
      <c r="J176" s="274"/>
      <c r="K176" s="275"/>
      <c r="L176" s="248"/>
      <c r="O176" s="210">
        <f t="shared" si="2"/>
        <v>1642</v>
      </c>
    </row>
    <row r="177" spans="1:15" x14ac:dyDescent="0.2">
      <c r="A177" s="216">
        <v>177</v>
      </c>
      <c r="B177" s="255">
        <v>48.19</v>
      </c>
      <c r="C177" s="273">
        <f>'soust.uk.JMK př.č.2'!$O$42+'soust.uk.JMK př.č.2'!$P$42</f>
        <v>18284</v>
      </c>
      <c r="D177" s="210">
        <f>'soust.uk.JMK př.č.2'!$L$42</f>
        <v>0</v>
      </c>
      <c r="E177" s="210">
        <f t="shared" si="1"/>
        <v>6192</v>
      </c>
      <c r="F177" s="210">
        <f t="shared" si="0"/>
        <v>4553</v>
      </c>
      <c r="G177" s="262"/>
      <c r="H177" s="248"/>
      <c r="J177" s="274"/>
      <c r="K177" s="275"/>
      <c r="L177" s="248"/>
      <c r="O177" s="210">
        <f t="shared" si="2"/>
        <v>1639</v>
      </c>
    </row>
    <row r="178" spans="1:15" x14ac:dyDescent="0.2">
      <c r="A178" s="216">
        <v>178</v>
      </c>
      <c r="B178" s="255">
        <v>48.27</v>
      </c>
      <c r="C178" s="273">
        <f>'soust.uk.JMK př.č.2'!$O$42+'soust.uk.JMK př.č.2'!$P$42</f>
        <v>18284</v>
      </c>
      <c r="D178" s="210">
        <f>'soust.uk.JMK př.č.2'!$L$42</f>
        <v>0</v>
      </c>
      <c r="E178" s="210">
        <f t="shared" si="1"/>
        <v>6181</v>
      </c>
      <c r="F178" s="210">
        <f t="shared" si="0"/>
        <v>4545</v>
      </c>
      <c r="G178" s="262"/>
      <c r="H178" s="248"/>
      <c r="J178" s="274"/>
      <c r="K178" s="275"/>
      <c r="L178" s="248"/>
      <c r="O178" s="210">
        <f t="shared" si="2"/>
        <v>1636</v>
      </c>
    </row>
    <row r="179" spans="1:15" x14ac:dyDescent="0.2">
      <c r="A179" s="216">
        <v>179</v>
      </c>
      <c r="B179" s="255">
        <v>48.34</v>
      </c>
      <c r="C179" s="273">
        <f>'soust.uk.JMK př.č.2'!$O$42+'soust.uk.JMK př.č.2'!$P$42</f>
        <v>18284</v>
      </c>
      <c r="D179" s="210">
        <f>'soust.uk.JMK př.č.2'!$L$42</f>
        <v>0</v>
      </c>
      <c r="E179" s="210">
        <f t="shared" si="1"/>
        <v>6173</v>
      </c>
      <c r="F179" s="210">
        <f t="shared" si="0"/>
        <v>4539</v>
      </c>
      <c r="G179" s="262"/>
      <c r="H179" s="248"/>
      <c r="J179" s="274"/>
      <c r="K179" s="275"/>
      <c r="L179" s="248"/>
      <c r="O179" s="210">
        <f t="shared" si="2"/>
        <v>1634</v>
      </c>
    </row>
    <row r="180" spans="1:15" x14ac:dyDescent="0.2">
      <c r="A180" s="216">
        <v>180</v>
      </c>
      <c r="B180" s="255">
        <v>48.41</v>
      </c>
      <c r="C180" s="273">
        <f>'soust.uk.JMK př.č.2'!$O$42+'soust.uk.JMK př.č.2'!$P$42</f>
        <v>18284</v>
      </c>
      <c r="D180" s="210">
        <f>'soust.uk.JMK př.č.2'!$L$42</f>
        <v>0</v>
      </c>
      <c r="E180" s="210">
        <f t="shared" si="1"/>
        <v>6164</v>
      </c>
      <c r="F180" s="210">
        <f t="shared" si="0"/>
        <v>4532</v>
      </c>
      <c r="G180" s="262"/>
      <c r="H180" s="248"/>
      <c r="J180" s="274"/>
      <c r="K180" s="275"/>
      <c r="L180" s="248"/>
      <c r="O180" s="210">
        <f t="shared" si="2"/>
        <v>1632</v>
      </c>
    </row>
    <row r="181" spans="1:15" x14ac:dyDescent="0.2">
      <c r="A181" s="216">
        <v>181</v>
      </c>
      <c r="B181" s="255">
        <v>48.49</v>
      </c>
      <c r="C181" s="273">
        <f>'soust.uk.JMK př.č.2'!$O$42+'soust.uk.JMK př.č.2'!$P$42</f>
        <v>18284</v>
      </c>
      <c r="D181" s="210">
        <f>'soust.uk.JMK př.č.2'!$L$42</f>
        <v>0</v>
      </c>
      <c r="E181" s="210">
        <f t="shared" si="1"/>
        <v>6154</v>
      </c>
      <c r="F181" s="210">
        <f t="shared" si="0"/>
        <v>4525</v>
      </c>
      <c r="G181" s="262"/>
      <c r="H181" s="248"/>
      <c r="J181" s="274"/>
      <c r="K181" s="275"/>
      <c r="L181" s="248"/>
      <c r="O181" s="210">
        <f t="shared" si="2"/>
        <v>1629</v>
      </c>
    </row>
    <row r="182" spans="1:15" x14ac:dyDescent="0.2">
      <c r="A182" s="216">
        <v>182</v>
      </c>
      <c r="B182" s="255">
        <v>48.56</v>
      </c>
      <c r="C182" s="273">
        <f>'soust.uk.JMK př.č.2'!$O$42+'soust.uk.JMK př.č.2'!$P$42</f>
        <v>18284</v>
      </c>
      <c r="D182" s="210">
        <f>'soust.uk.JMK př.č.2'!$L$42</f>
        <v>0</v>
      </c>
      <c r="E182" s="210">
        <f t="shared" si="1"/>
        <v>6144</v>
      </c>
      <c r="F182" s="210">
        <f t="shared" si="0"/>
        <v>4518</v>
      </c>
      <c r="G182" s="262"/>
      <c r="H182" s="248"/>
      <c r="J182" s="274"/>
      <c r="K182" s="275"/>
      <c r="L182" s="248"/>
      <c r="O182" s="210">
        <f t="shared" si="2"/>
        <v>1626</v>
      </c>
    </row>
    <row r="183" spans="1:15" x14ac:dyDescent="0.2">
      <c r="A183" s="216">
        <v>183</v>
      </c>
      <c r="B183" s="255">
        <v>48.63</v>
      </c>
      <c r="C183" s="273">
        <f>'soust.uk.JMK př.č.2'!$O$42+'soust.uk.JMK př.č.2'!$P$42</f>
        <v>18284</v>
      </c>
      <c r="D183" s="210">
        <f>'soust.uk.JMK př.č.2'!$L$42</f>
        <v>0</v>
      </c>
      <c r="E183" s="210">
        <f t="shared" si="1"/>
        <v>6136</v>
      </c>
      <c r="F183" s="210">
        <f t="shared" si="0"/>
        <v>4512</v>
      </c>
      <c r="G183" s="262"/>
      <c r="H183" s="248"/>
      <c r="J183" s="274"/>
      <c r="K183" s="275"/>
      <c r="L183" s="248"/>
      <c r="O183" s="210">
        <f t="shared" si="2"/>
        <v>1624</v>
      </c>
    </row>
    <row r="184" spans="1:15" x14ac:dyDescent="0.2">
      <c r="A184" s="216">
        <v>184</v>
      </c>
      <c r="B184" s="255">
        <v>48.7</v>
      </c>
      <c r="C184" s="273">
        <f>'soust.uk.JMK př.č.2'!$O$42+'soust.uk.JMK př.č.2'!$P$42</f>
        <v>18284</v>
      </c>
      <c r="D184" s="210">
        <f>'soust.uk.JMK př.č.2'!$L$42</f>
        <v>0</v>
      </c>
      <c r="E184" s="210">
        <f t="shared" si="1"/>
        <v>6127</v>
      </c>
      <c r="F184" s="210">
        <f t="shared" si="0"/>
        <v>4505</v>
      </c>
      <c r="G184" s="262"/>
      <c r="H184" s="248"/>
      <c r="J184" s="274"/>
      <c r="K184" s="275"/>
      <c r="L184" s="248"/>
      <c r="O184" s="210">
        <f t="shared" si="2"/>
        <v>1622</v>
      </c>
    </row>
    <row r="185" spans="1:15" x14ac:dyDescent="0.2">
      <c r="A185" s="216">
        <v>185</v>
      </c>
      <c r="B185" s="255">
        <v>48.78</v>
      </c>
      <c r="C185" s="273">
        <f>'soust.uk.JMK př.č.2'!$O$42+'soust.uk.JMK př.č.2'!$P$42</f>
        <v>18284</v>
      </c>
      <c r="D185" s="210">
        <f>'soust.uk.JMK př.č.2'!$L$42</f>
        <v>0</v>
      </c>
      <c r="E185" s="210">
        <f t="shared" si="1"/>
        <v>6117</v>
      </c>
      <c r="F185" s="210">
        <f t="shared" si="0"/>
        <v>4498</v>
      </c>
      <c r="G185" s="262"/>
      <c r="H185" s="248"/>
      <c r="J185" s="274"/>
      <c r="K185" s="275"/>
      <c r="L185" s="248"/>
      <c r="O185" s="210">
        <f t="shared" si="2"/>
        <v>1619</v>
      </c>
    </row>
    <row r="186" spans="1:15" x14ac:dyDescent="0.2">
      <c r="A186" s="216">
        <v>186</v>
      </c>
      <c r="B186" s="255">
        <v>48.85</v>
      </c>
      <c r="C186" s="273">
        <f>'soust.uk.JMK př.č.2'!$O$42+'soust.uk.JMK př.č.2'!$P$42</f>
        <v>18284</v>
      </c>
      <c r="D186" s="210">
        <f>'soust.uk.JMK př.č.2'!$L$42</f>
        <v>0</v>
      </c>
      <c r="E186" s="210">
        <f t="shared" si="1"/>
        <v>6108</v>
      </c>
      <c r="F186" s="210">
        <f t="shared" si="0"/>
        <v>4491</v>
      </c>
      <c r="G186" s="262"/>
      <c r="H186" s="248"/>
      <c r="J186" s="274"/>
      <c r="K186" s="275"/>
      <c r="L186" s="248"/>
      <c r="O186" s="210">
        <f t="shared" si="2"/>
        <v>1617</v>
      </c>
    </row>
    <row r="187" spans="1:15" x14ac:dyDescent="0.2">
      <c r="A187" s="216">
        <v>187</v>
      </c>
      <c r="B187" s="255">
        <v>48.92</v>
      </c>
      <c r="C187" s="273">
        <f>'soust.uk.JMK př.č.2'!$O$42+'soust.uk.JMK př.č.2'!$P$42</f>
        <v>18284</v>
      </c>
      <c r="D187" s="210">
        <f>'soust.uk.JMK př.č.2'!$L$42</f>
        <v>0</v>
      </c>
      <c r="E187" s="210">
        <f t="shared" si="1"/>
        <v>6100</v>
      </c>
      <c r="F187" s="210">
        <f t="shared" si="0"/>
        <v>4485</v>
      </c>
      <c r="G187" s="262"/>
      <c r="H187" s="248"/>
      <c r="J187" s="274"/>
      <c r="K187" s="275"/>
      <c r="L187" s="248"/>
      <c r="O187" s="210">
        <f t="shared" si="2"/>
        <v>1615</v>
      </c>
    </row>
    <row r="188" spans="1:15" x14ac:dyDescent="0.2">
      <c r="A188" s="216">
        <v>188</v>
      </c>
      <c r="B188" s="255">
        <v>48.99</v>
      </c>
      <c r="C188" s="273">
        <f>'soust.uk.JMK př.č.2'!$O$42+'soust.uk.JMK př.č.2'!$P$42</f>
        <v>18284</v>
      </c>
      <c r="D188" s="210">
        <f>'soust.uk.JMK př.č.2'!$L$42</f>
        <v>0</v>
      </c>
      <c r="E188" s="210">
        <f t="shared" si="1"/>
        <v>6091</v>
      </c>
      <c r="F188" s="210">
        <f t="shared" si="0"/>
        <v>4479</v>
      </c>
      <c r="G188" s="262"/>
      <c r="H188" s="248"/>
      <c r="J188" s="274"/>
      <c r="K188" s="275"/>
      <c r="L188" s="248"/>
      <c r="O188" s="210">
        <f t="shared" si="2"/>
        <v>1612</v>
      </c>
    </row>
    <row r="189" spans="1:15" x14ac:dyDescent="0.2">
      <c r="A189" s="216">
        <v>189</v>
      </c>
      <c r="B189" s="255">
        <v>49.06</v>
      </c>
      <c r="C189" s="273">
        <f>'soust.uk.JMK př.č.2'!$O$42+'soust.uk.JMK př.č.2'!$P$42</f>
        <v>18284</v>
      </c>
      <c r="D189" s="210">
        <f>'soust.uk.JMK př.č.2'!$L$42</f>
        <v>0</v>
      </c>
      <c r="E189" s="210">
        <f t="shared" si="1"/>
        <v>6082</v>
      </c>
      <c r="F189" s="210">
        <f t="shared" si="0"/>
        <v>4472</v>
      </c>
      <c r="G189" s="262"/>
      <c r="H189" s="248"/>
      <c r="J189" s="274"/>
      <c r="K189" s="275"/>
      <c r="L189" s="248"/>
      <c r="O189" s="210">
        <f t="shared" si="2"/>
        <v>1610</v>
      </c>
    </row>
    <row r="190" spans="1:15" x14ac:dyDescent="0.2">
      <c r="A190" s="216">
        <v>190</v>
      </c>
      <c r="B190" s="255">
        <v>49.13</v>
      </c>
      <c r="C190" s="273">
        <f>'soust.uk.JMK př.č.2'!$O$42+'soust.uk.JMK př.č.2'!$P$42</f>
        <v>18284</v>
      </c>
      <c r="D190" s="210">
        <f>'soust.uk.JMK př.č.2'!$L$42</f>
        <v>0</v>
      </c>
      <c r="E190" s="210">
        <f t="shared" si="1"/>
        <v>6074</v>
      </c>
      <c r="F190" s="210">
        <f t="shared" si="0"/>
        <v>4466</v>
      </c>
      <c r="G190" s="262"/>
      <c r="H190" s="248"/>
      <c r="J190" s="274"/>
      <c r="K190" s="275"/>
      <c r="L190" s="248"/>
      <c r="O190" s="210">
        <f t="shared" si="2"/>
        <v>1608</v>
      </c>
    </row>
    <row r="191" spans="1:15" x14ac:dyDescent="0.2">
      <c r="A191" s="216">
        <v>191</v>
      </c>
      <c r="B191" s="255">
        <v>49.2</v>
      </c>
      <c r="C191" s="273">
        <f>'soust.uk.JMK př.č.2'!$O$42+'soust.uk.JMK př.č.2'!$P$42</f>
        <v>18284</v>
      </c>
      <c r="D191" s="210">
        <f>'soust.uk.JMK př.č.2'!$L$42</f>
        <v>0</v>
      </c>
      <c r="E191" s="210">
        <f t="shared" si="1"/>
        <v>6066</v>
      </c>
      <c r="F191" s="210">
        <f t="shared" si="0"/>
        <v>4460</v>
      </c>
      <c r="G191" s="262"/>
      <c r="H191" s="248"/>
      <c r="J191" s="274"/>
      <c r="K191" s="275"/>
      <c r="L191" s="248"/>
      <c r="O191" s="210">
        <f t="shared" si="2"/>
        <v>1606</v>
      </c>
    </row>
    <row r="192" spans="1:15" x14ac:dyDescent="0.2">
      <c r="A192" s="216">
        <v>192</v>
      </c>
      <c r="B192" s="255">
        <v>49.27</v>
      </c>
      <c r="C192" s="273">
        <f>'soust.uk.JMK př.č.2'!$O$42+'soust.uk.JMK př.č.2'!$P$42</f>
        <v>18284</v>
      </c>
      <c r="D192" s="210">
        <f>'soust.uk.JMK př.č.2'!$L$42</f>
        <v>0</v>
      </c>
      <c r="E192" s="210">
        <f t="shared" si="1"/>
        <v>6056</v>
      </c>
      <c r="F192" s="210">
        <f t="shared" si="0"/>
        <v>4453</v>
      </c>
      <c r="G192" s="262"/>
      <c r="H192" s="248"/>
      <c r="J192" s="274"/>
      <c r="K192" s="275"/>
      <c r="L192" s="248"/>
      <c r="O192" s="210">
        <f t="shared" si="2"/>
        <v>1603</v>
      </c>
    </row>
    <row r="193" spans="1:15" x14ac:dyDescent="0.2">
      <c r="A193" s="216">
        <v>193</v>
      </c>
      <c r="B193" s="255">
        <v>49.33</v>
      </c>
      <c r="C193" s="273">
        <f>'soust.uk.JMK př.č.2'!$O$42+'soust.uk.JMK př.č.2'!$P$42</f>
        <v>18284</v>
      </c>
      <c r="D193" s="210">
        <f>'soust.uk.JMK př.č.2'!$L$42</f>
        <v>0</v>
      </c>
      <c r="E193" s="210">
        <f t="shared" si="1"/>
        <v>6049</v>
      </c>
      <c r="F193" s="210">
        <f t="shared" si="0"/>
        <v>4448</v>
      </c>
      <c r="G193" s="262"/>
      <c r="H193" s="248"/>
      <c r="J193" s="274"/>
      <c r="K193" s="275"/>
      <c r="L193" s="248"/>
      <c r="O193" s="210">
        <f t="shared" si="2"/>
        <v>1601</v>
      </c>
    </row>
    <row r="194" spans="1:15" x14ac:dyDescent="0.2">
      <c r="A194" s="216">
        <v>194</v>
      </c>
      <c r="B194" s="255">
        <v>49.4</v>
      </c>
      <c r="C194" s="273">
        <f>'soust.uk.JMK př.č.2'!$O$42+'soust.uk.JMK př.č.2'!$P$42</f>
        <v>18284</v>
      </c>
      <c r="D194" s="210">
        <f>'soust.uk.JMK př.č.2'!$L$42</f>
        <v>0</v>
      </c>
      <c r="E194" s="210">
        <f t="shared" si="1"/>
        <v>6040</v>
      </c>
      <c r="F194" s="210">
        <f t="shared" si="0"/>
        <v>4441</v>
      </c>
      <c r="G194" s="262"/>
      <c r="H194" s="248"/>
      <c r="J194" s="274"/>
      <c r="K194" s="275"/>
      <c r="L194" s="248"/>
      <c r="O194" s="210">
        <f t="shared" si="2"/>
        <v>1599</v>
      </c>
    </row>
    <row r="195" spans="1:15" x14ac:dyDescent="0.2">
      <c r="A195" s="216">
        <v>195</v>
      </c>
      <c r="B195" s="255">
        <v>49.47</v>
      </c>
      <c r="C195" s="273">
        <f>'soust.uk.JMK př.č.2'!$O$42+'soust.uk.JMK př.č.2'!$P$42</f>
        <v>18284</v>
      </c>
      <c r="D195" s="210">
        <f>'soust.uk.JMK př.č.2'!$L$42</f>
        <v>0</v>
      </c>
      <c r="E195" s="210">
        <f t="shared" si="1"/>
        <v>6032</v>
      </c>
      <c r="F195" s="210">
        <f t="shared" si="0"/>
        <v>4435</v>
      </c>
      <c r="G195" s="262"/>
      <c r="H195" s="248"/>
      <c r="J195" s="274"/>
      <c r="K195" s="275"/>
      <c r="L195" s="248"/>
      <c r="O195" s="210">
        <f t="shared" si="2"/>
        <v>1597</v>
      </c>
    </row>
    <row r="196" spans="1:15" x14ac:dyDescent="0.2">
      <c r="A196" s="216">
        <v>196</v>
      </c>
      <c r="B196" s="255">
        <v>49.54</v>
      </c>
      <c r="C196" s="273">
        <f>'soust.uk.JMK př.č.2'!$O$42+'soust.uk.JMK př.č.2'!$P$42</f>
        <v>18284</v>
      </c>
      <c r="D196" s="210">
        <f>'soust.uk.JMK př.č.2'!$L$42</f>
        <v>0</v>
      </c>
      <c r="E196" s="210">
        <f t="shared" si="1"/>
        <v>6023</v>
      </c>
      <c r="F196" s="210">
        <f t="shared" si="0"/>
        <v>4429</v>
      </c>
      <c r="G196" s="262"/>
      <c r="H196" s="248"/>
      <c r="J196" s="274"/>
      <c r="K196" s="275"/>
      <c r="L196" s="248"/>
      <c r="O196" s="210">
        <f t="shared" si="2"/>
        <v>1594</v>
      </c>
    </row>
    <row r="197" spans="1:15" x14ac:dyDescent="0.2">
      <c r="A197" s="216">
        <v>197</v>
      </c>
      <c r="B197" s="255">
        <v>49.61</v>
      </c>
      <c r="C197" s="273">
        <f>'soust.uk.JMK př.č.2'!$O$42+'soust.uk.JMK př.č.2'!$P$42</f>
        <v>18284</v>
      </c>
      <c r="D197" s="210">
        <f>'soust.uk.JMK př.č.2'!$L$42</f>
        <v>0</v>
      </c>
      <c r="E197" s="210">
        <f t="shared" si="1"/>
        <v>6015</v>
      </c>
      <c r="F197" s="210">
        <f t="shared" si="0"/>
        <v>4423</v>
      </c>
      <c r="G197" s="262"/>
      <c r="H197" s="248"/>
      <c r="J197" s="274"/>
      <c r="K197" s="275"/>
      <c r="L197" s="248"/>
      <c r="O197" s="210">
        <f t="shared" si="2"/>
        <v>1592</v>
      </c>
    </row>
    <row r="198" spans="1:15" x14ac:dyDescent="0.2">
      <c r="A198" s="216">
        <v>198</v>
      </c>
      <c r="B198" s="255">
        <v>49.67</v>
      </c>
      <c r="C198" s="273">
        <f>'soust.uk.JMK př.č.2'!$O$42+'soust.uk.JMK př.č.2'!$P$42</f>
        <v>18284</v>
      </c>
      <c r="D198" s="210">
        <f>'soust.uk.JMK př.č.2'!$L$42</f>
        <v>0</v>
      </c>
      <c r="E198" s="210">
        <f t="shared" si="1"/>
        <v>6007</v>
      </c>
      <c r="F198" s="210">
        <f t="shared" si="0"/>
        <v>4417</v>
      </c>
      <c r="G198" s="262"/>
      <c r="H198" s="248"/>
      <c r="J198" s="274"/>
      <c r="K198" s="275"/>
      <c r="L198" s="248"/>
      <c r="O198" s="210">
        <f t="shared" si="2"/>
        <v>1590</v>
      </c>
    </row>
    <row r="199" spans="1:15" x14ac:dyDescent="0.2">
      <c r="A199" s="216">
        <v>199</v>
      </c>
      <c r="B199" s="255">
        <v>49.74</v>
      </c>
      <c r="C199" s="273">
        <f>'soust.uk.JMK př.č.2'!$O$42+'soust.uk.JMK př.č.2'!$P$42</f>
        <v>18284</v>
      </c>
      <c r="D199" s="210">
        <f>'soust.uk.JMK př.č.2'!$L$42</f>
        <v>0</v>
      </c>
      <c r="E199" s="210">
        <f t="shared" si="1"/>
        <v>5999</v>
      </c>
      <c r="F199" s="210">
        <f t="shared" si="0"/>
        <v>4411</v>
      </c>
      <c r="G199" s="262"/>
      <c r="H199" s="248"/>
      <c r="J199" s="274"/>
      <c r="K199" s="275"/>
      <c r="L199" s="248"/>
      <c r="O199" s="210">
        <f t="shared" si="2"/>
        <v>1588</v>
      </c>
    </row>
    <row r="200" spans="1:15" x14ac:dyDescent="0.2">
      <c r="A200" s="216">
        <v>200</v>
      </c>
      <c r="B200" s="255">
        <v>49.81</v>
      </c>
      <c r="C200" s="273">
        <f>'soust.uk.JMK př.č.2'!$O$42+'soust.uk.JMK př.č.2'!$P$42</f>
        <v>18284</v>
      </c>
      <c r="D200" s="210">
        <f>'soust.uk.JMK př.č.2'!$L$42</f>
        <v>0</v>
      </c>
      <c r="E200" s="210">
        <f t="shared" si="1"/>
        <v>5991</v>
      </c>
      <c r="F200" s="210">
        <f t="shared" si="0"/>
        <v>4405</v>
      </c>
      <c r="G200" s="262"/>
      <c r="H200" s="248"/>
      <c r="J200" s="274"/>
      <c r="K200" s="275"/>
      <c r="L200" s="248"/>
      <c r="O200" s="210">
        <f t="shared" si="2"/>
        <v>1586</v>
      </c>
    </row>
    <row r="201" spans="1:15" x14ac:dyDescent="0.2">
      <c r="A201" s="216">
        <v>201</v>
      </c>
      <c r="B201" s="255">
        <v>49.87</v>
      </c>
      <c r="C201" s="273">
        <f>'soust.uk.JMK př.č.2'!$O$42+'soust.uk.JMK př.č.2'!$P$42</f>
        <v>18284</v>
      </c>
      <c r="D201" s="210">
        <f>'soust.uk.JMK př.č.2'!$L$42</f>
        <v>0</v>
      </c>
      <c r="E201" s="210">
        <f t="shared" si="1"/>
        <v>5984</v>
      </c>
      <c r="F201" s="210">
        <f t="shared" si="0"/>
        <v>4400</v>
      </c>
      <c r="G201" s="262"/>
      <c r="H201" s="248"/>
      <c r="J201" s="274"/>
      <c r="K201" s="275"/>
      <c r="L201" s="248"/>
      <c r="O201" s="210">
        <f t="shared" si="2"/>
        <v>1584</v>
      </c>
    </row>
    <row r="202" spans="1:15" x14ac:dyDescent="0.2">
      <c r="A202" s="216">
        <v>202</v>
      </c>
      <c r="B202" s="255">
        <v>49.94</v>
      </c>
      <c r="C202" s="273">
        <f>'soust.uk.JMK př.č.2'!$O$42+'soust.uk.JMK př.č.2'!$P$42</f>
        <v>18284</v>
      </c>
      <c r="D202" s="210">
        <f>'soust.uk.JMK př.č.2'!$L$42</f>
        <v>0</v>
      </c>
      <c r="E202" s="210">
        <f t="shared" si="1"/>
        <v>5974</v>
      </c>
      <c r="F202" s="210">
        <f t="shared" si="0"/>
        <v>4393</v>
      </c>
      <c r="G202" s="262"/>
      <c r="H202" s="248"/>
      <c r="J202" s="274"/>
      <c r="K202" s="275"/>
      <c r="L202" s="248"/>
      <c r="O202" s="210">
        <f t="shared" si="2"/>
        <v>1581</v>
      </c>
    </row>
    <row r="203" spans="1:15" x14ac:dyDescent="0.2">
      <c r="A203" s="216">
        <v>203</v>
      </c>
      <c r="B203" s="255">
        <v>50.01</v>
      </c>
      <c r="C203" s="273">
        <f>'soust.uk.JMK př.č.2'!$O$42+'soust.uk.JMK př.č.2'!$P$42</f>
        <v>18284</v>
      </c>
      <c r="D203" s="210">
        <f>'soust.uk.JMK př.č.2'!$L$42</f>
        <v>0</v>
      </c>
      <c r="E203" s="210">
        <f t="shared" si="1"/>
        <v>5966</v>
      </c>
      <c r="F203" s="210">
        <f t="shared" si="0"/>
        <v>4387</v>
      </c>
      <c r="G203" s="262"/>
      <c r="H203" s="248"/>
      <c r="J203" s="274"/>
      <c r="K203" s="275"/>
      <c r="L203" s="248"/>
      <c r="O203" s="210">
        <f t="shared" si="2"/>
        <v>1579</v>
      </c>
    </row>
    <row r="204" spans="1:15" x14ac:dyDescent="0.2">
      <c r="A204" s="216">
        <v>204</v>
      </c>
      <c r="B204" s="255">
        <v>50.07</v>
      </c>
      <c r="C204" s="273">
        <f>'soust.uk.JMK př.č.2'!$O$42+'soust.uk.JMK př.č.2'!$P$42</f>
        <v>18284</v>
      </c>
      <c r="D204" s="210">
        <f>'soust.uk.JMK př.č.2'!$L$42</f>
        <v>0</v>
      </c>
      <c r="E204" s="210">
        <f t="shared" si="1"/>
        <v>5960</v>
      </c>
      <c r="F204" s="210">
        <f t="shared" si="0"/>
        <v>4382</v>
      </c>
      <c r="G204" s="262"/>
      <c r="H204" s="248"/>
      <c r="J204" s="274"/>
      <c r="K204" s="275"/>
      <c r="L204" s="248"/>
      <c r="O204" s="210">
        <f t="shared" si="2"/>
        <v>1578</v>
      </c>
    </row>
    <row r="205" spans="1:15" x14ac:dyDescent="0.2">
      <c r="A205" s="216">
        <v>205</v>
      </c>
      <c r="B205" s="255">
        <v>50.14</v>
      </c>
      <c r="C205" s="273">
        <f>'soust.uk.JMK př.č.2'!$O$42+'soust.uk.JMK př.č.2'!$P$42</f>
        <v>18284</v>
      </c>
      <c r="D205" s="210">
        <f>'soust.uk.JMK př.č.2'!$L$42</f>
        <v>0</v>
      </c>
      <c r="E205" s="210">
        <f t="shared" si="1"/>
        <v>5951</v>
      </c>
      <c r="F205" s="210">
        <f t="shared" si="0"/>
        <v>4376</v>
      </c>
      <c r="G205" s="262"/>
      <c r="H205" s="248"/>
      <c r="J205" s="274"/>
      <c r="K205" s="275"/>
      <c r="L205" s="248"/>
      <c r="O205" s="210">
        <f t="shared" si="2"/>
        <v>1575</v>
      </c>
    </row>
    <row r="206" spans="1:15" x14ac:dyDescent="0.2">
      <c r="A206" s="216">
        <v>206</v>
      </c>
      <c r="B206" s="255">
        <v>50.2</v>
      </c>
      <c r="C206" s="273">
        <f>'soust.uk.JMK př.č.2'!$O$42+'soust.uk.JMK př.č.2'!$P$42</f>
        <v>18284</v>
      </c>
      <c r="D206" s="210">
        <f>'soust.uk.JMK př.č.2'!$L$42</f>
        <v>0</v>
      </c>
      <c r="E206" s="210">
        <f t="shared" si="1"/>
        <v>5945</v>
      </c>
      <c r="F206" s="210">
        <f t="shared" si="0"/>
        <v>4371</v>
      </c>
      <c r="G206" s="262"/>
      <c r="H206" s="248"/>
      <c r="J206" s="274"/>
      <c r="K206" s="275"/>
      <c r="L206" s="248"/>
      <c r="O206" s="210">
        <f t="shared" si="2"/>
        <v>1574</v>
      </c>
    </row>
    <row r="207" spans="1:15" x14ac:dyDescent="0.2">
      <c r="A207" s="216">
        <v>207</v>
      </c>
      <c r="B207" s="255">
        <v>50.27</v>
      </c>
      <c r="C207" s="273">
        <f>'soust.uk.JMK př.č.2'!$O$42+'soust.uk.JMK př.č.2'!$P$42</f>
        <v>18284</v>
      </c>
      <c r="D207" s="210">
        <f>'soust.uk.JMK př.č.2'!$L$42</f>
        <v>0</v>
      </c>
      <c r="E207" s="210">
        <f t="shared" si="1"/>
        <v>5936</v>
      </c>
      <c r="F207" s="210">
        <f t="shared" si="0"/>
        <v>4365</v>
      </c>
      <c r="G207" s="262"/>
      <c r="H207" s="248"/>
      <c r="J207" s="274"/>
      <c r="K207" s="275"/>
      <c r="L207" s="248"/>
      <c r="O207" s="210">
        <f t="shared" si="2"/>
        <v>1571</v>
      </c>
    </row>
    <row r="208" spans="1:15" x14ac:dyDescent="0.2">
      <c r="A208" s="216">
        <v>208</v>
      </c>
      <c r="B208" s="255">
        <v>50.33</v>
      </c>
      <c r="C208" s="273">
        <f>'soust.uk.JMK př.č.2'!$O$42+'soust.uk.JMK př.č.2'!$P$42</f>
        <v>18284</v>
      </c>
      <c r="D208" s="210">
        <f>'soust.uk.JMK př.č.2'!$L$42</f>
        <v>0</v>
      </c>
      <c r="E208" s="210">
        <f t="shared" si="1"/>
        <v>5928</v>
      </c>
      <c r="F208" s="210">
        <f t="shared" si="0"/>
        <v>4359</v>
      </c>
      <c r="G208" s="262"/>
      <c r="H208" s="248"/>
      <c r="J208" s="274"/>
      <c r="K208" s="275"/>
      <c r="L208" s="248"/>
      <c r="O208" s="210">
        <f t="shared" si="2"/>
        <v>1569</v>
      </c>
    </row>
    <row r="209" spans="1:15" x14ac:dyDescent="0.2">
      <c r="A209" s="216">
        <v>209</v>
      </c>
      <c r="B209" s="255">
        <v>50.4</v>
      </c>
      <c r="C209" s="273">
        <f>'soust.uk.JMK př.č.2'!$O$42+'soust.uk.JMK př.č.2'!$P$42</f>
        <v>18284</v>
      </c>
      <c r="D209" s="210">
        <f>'soust.uk.JMK př.č.2'!$L$42</f>
        <v>0</v>
      </c>
      <c r="E209" s="210">
        <f t="shared" si="1"/>
        <v>5920</v>
      </c>
      <c r="F209" s="210">
        <f t="shared" si="0"/>
        <v>4353</v>
      </c>
      <c r="G209" s="262"/>
      <c r="H209" s="248"/>
      <c r="J209" s="274"/>
      <c r="K209" s="275"/>
      <c r="L209" s="248"/>
      <c r="O209" s="210">
        <f t="shared" si="2"/>
        <v>1567</v>
      </c>
    </row>
    <row r="210" spans="1:15" x14ac:dyDescent="0.2">
      <c r="A210" s="216">
        <v>210</v>
      </c>
      <c r="B210" s="255">
        <v>50.46</v>
      </c>
      <c r="C210" s="273">
        <f>'soust.uk.JMK př.č.2'!$O$42+'soust.uk.JMK př.č.2'!$P$42</f>
        <v>18284</v>
      </c>
      <c r="D210" s="210">
        <f>'soust.uk.JMK př.č.2'!$L$42</f>
        <v>0</v>
      </c>
      <c r="E210" s="210">
        <f t="shared" si="1"/>
        <v>5913</v>
      </c>
      <c r="F210" s="210">
        <f t="shared" si="0"/>
        <v>4348</v>
      </c>
      <c r="G210" s="262"/>
      <c r="H210" s="248"/>
      <c r="J210" s="274"/>
      <c r="K210" s="275"/>
      <c r="L210" s="248"/>
      <c r="O210" s="210">
        <f t="shared" si="2"/>
        <v>1565</v>
      </c>
    </row>
    <row r="211" spans="1:15" x14ac:dyDescent="0.2">
      <c r="A211" s="216">
        <v>211</v>
      </c>
      <c r="B211" s="255">
        <v>50.52</v>
      </c>
      <c r="C211" s="273">
        <f>'soust.uk.JMK př.č.2'!$O$42+'soust.uk.JMK př.č.2'!$P$42</f>
        <v>18284</v>
      </c>
      <c r="D211" s="210">
        <f>'soust.uk.JMK př.č.2'!$L$42</f>
        <v>0</v>
      </c>
      <c r="E211" s="210">
        <f t="shared" si="1"/>
        <v>5906</v>
      </c>
      <c r="F211" s="210">
        <f t="shared" si="0"/>
        <v>4343</v>
      </c>
      <c r="G211" s="262"/>
      <c r="H211" s="248"/>
      <c r="J211" s="274"/>
      <c r="K211" s="275"/>
      <c r="L211" s="248"/>
      <c r="O211" s="210">
        <f t="shared" si="2"/>
        <v>1563</v>
      </c>
    </row>
    <row r="212" spans="1:15" x14ac:dyDescent="0.2">
      <c r="A212" s="216">
        <v>212</v>
      </c>
      <c r="B212" s="255">
        <v>50.59</v>
      </c>
      <c r="C212" s="273">
        <f>'soust.uk.JMK př.č.2'!$O$42+'soust.uk.JMK př.č.2'!$P$42</f>
        <v>18284</v>
      </c>
      <c r="D212" s="210">
        <f>'soust.uk.JMK př.č.2'!$L$42</f>
        <v>0</v>
      </c>
      <c r="E212" s="210">
        <f t="shared" si="1"/>
        <v>5898</v>
      </c>
      <c r="F212" s="210">
        <f t="shared" si="0"/>
        <v>4337</v>
      </c>
      <c r="G212" s="262"/>
      <c r="H212" s="248"/>
      <c r="J212" s="274"/>
      <c r="K212" s="275"/>
      <c r="L212" s="248"/>
      <c r="O212" s="210">
        <f t="shared" si="2"/>
        <v>1561</v>
      </c>
    </row>
    <row r="213" spans="1:15" x14ac:dyDescent="0.2">
      <c r="A213" s="216">
        <v>213</v>
      </c>
      <c r="B213" s="255">
        <v>50.65</v>
      </c>
      <c r="C213" s="273">
        <f>'soust.uk.JMK př.č.2'!$O$42+'soust.uk.JMK př.č.2'!$P$42</f>
        <v>18284</v>
      </c>
      <c r="D213" s="210">
        <f>'soust.uk.JMK př.č.2'!$L$42</f>
        <v>0</v>
      </c>
      <c r="E213" s="210">
        <f t="shared" si="1"/>
        <v>5892</v>
      </c>
      <c r="F213" s="210">
        <f t="shared" si="0"/>
        <v>4332</v>
      </c>
      <c r="G213" s="262"/>
      <c r="H213" s="248"/>
      <c r="J213" s="274"/>
      <c r="K213" s="275"/>
      <c r="L213" s="248"/>
      <c r="O213" s="210">
        <f t="shared" si="2"/>
        <v>1560</v>
      </c>
    </row>
    <row r="214" spans="1:15" x14ac:dyDescent="0.2">
      <c r="A214" s="216">
        <v>214</v>
      </c>
      <c r="B214" s="255">
        <v>50.71</v>
      </c>
      <c r="C214" s="273">
        <f>'soust.uk.JMK př.č.2'!$O$42+'soust.uk.JMK př.č.2'!$P$42</f>
        <v>18284</v>
      </c>
      <c r="D214" s="210">
        <f>'soust.uk.JMK př.č.2'!$L$42</f>
        <v>0</v>
      </c>
      <c r="E214" s="210">
        <f t="shared" si="1"/>
        <v>5885</v>
      </c>
      <c r="F214" s="210">
        <f t="shared" si="0"/>
        <v>4327</v>
      </c>
      <c r="G214" s="262"/>
      <c r="H214" s="248"/>
      <c r="J214" s="274"/>
      <c r="K214" s="275"/>
      <c r="L214" s="248"/>
      <c r="O214" s="210">
        <f t="shared" si="2"/>
        <v>1558</v>
      </c>
    </row>
    <row r="215" spans="1:15" x14ac:dyDescent="0.2">
      <c r="A215" s="216">
        <v>215</v>
      </c>
      <c r="B215" s="255">
        <v>50.77</v>
      </c>
      <c r="C215" s="273">
        <f>'soust.uk.JMK př.č.2'!$O$42+'soust.uk.JMK př.č.2'!$P$42</f>
        <v>18284</v>
      </c>
      <c r="D215" s="210">
        <f>'soust.uk.JMK př.č.2'!$L$42</f>
        <v>0</v>
      </c>
      <c r="E215" s="210">
        <f t="shared" si="1"/>
        <v>5878</v>
      </c>
      <c r="F215" s="210">
        <f t="shared" si="0"/>
        <v>4322</v>
      </c>
      <c r="G215" s="262"/>
      <c r="H215" s="248"/>
      <c r="J215" s="274"/>
      <c r="K215" s="275"/>
      <c r="L215" s="248"/>
      <c r="O215" s="210">
        <f t="shared" si="2"/>
        <v>1556</v>
      </c>
    </row>
    <row r="216" spans="1:15" x14ac:dyDescent="0.2">
      <c r="A216" s="216">
        <v>216</v>
      </c>
      <c r="B216" s="255">
        <v>50.84</v>
      </c>
      <c r="C216" s="273">
        <f>'soust.uk.JMK př.č.2'!$O$42+'soust.uk.JMK př.č.2'!$P$42</f>
        <v>18284</v>
      </c>
      <c r="D216" s="210">
        <f>'soust.uk.JMK př.č.2'!$L$42</f>
        <v>0</v>
      </c>
      <c r="E216" s="210">
        <f t="shared" si="1"/>
        <v>5870</v>
      </c>
      <c r="F216" s="210">
        <f t="shared" si="0"/>
        <v>4316</v>
      </c>
      <c r="G216" s="262"/>
      <c r="H216" s="248"/>
      <c r="J216" s="274"/>
      <c r="K216" s="275"/>
      <c r="L216" s="248"/>
      <c r="O216" s="210">
        <f t="shared" si="2"/>
        <v>1554</v>
      </c>
    </row>
    <row r="217" spans="1:15" x14ac:dyDescent="0.2">
      <c r="A217" s="216">
        <v>217</v>
      </c>
      <c r="B217" s="255">
        <v>50.9</v>
      </c>
      <c r="C217" s="273">
        <f>'soust.uk.JMK př.č.2'!$O$42+'soust.uk.JMK př.č.2'!$P$42</f>
        <v>18284</v>
      </c>
      <c r="D217" s="210">
        <f>'soust.uk.JMK př.č.2'!$L$42</f>
        <v>0</v>
      </c>
      <c r="E217" s="210">
        <f t="shared" ref="E217:E280" si="3">SUM(F217,O217,D217)</f>
        <v>5863</v>
      </c>
      <c r="F217" s="210">
        <f t="shared" ref="F217:F280" si="4">ROUND(1/B217*C217*12,0)</f>
        <v>4311</v>
      </c>
      <c r="G217" s="262"/>
      <c r="H217" s="248"/>
      <c r="J217" s="274"/>
      <c r="K217" s="275"/>
      <c r="L217" s="248"/>
      <c r="O217" s="210">
        <f t="shared" si="2"/>
        <v>1552</v>
      </c>
    </row>
    <row r="218" spans="1:15" x14ac:dyDescent="0.2">
      <c r="A218" s="216">
        <v>218</v>
      </c>
      <c r="B218" s="255">
        <v>50.96</v>
      </c>
      <c r="C218" s="273">
        <f>'soust.uk.JMK př.č.2'!$O$42+'soust.uk.JMK př.č.2'!$P$42</f>
        <v>18284</v>
      </c>
      <c r="D218" s="210">
        <f>'soust.uk.JMK př.č.2'!$L$42</f>
        <v>0</v>
      </c>
      <c r="E218" s="210">
        <f t="shared" si="3"/>
        <v>5855</v>
      </c>
      <c r="F218" s="210">
        <f t="shared" si="4"/>
        <v>4305</v>
      </c>
      <c r="G218" s="262"/>
      <c r="H218" s="248"/>
      <c r="J218" s="274"/>
      <c r="K218" s="275"/>
      <c r="L218" s="248"/>
      <c r="O218" s="210">
        <f t="shared" ref="O218:O281" si="5">ROUND((F218*36%),0)</f>
        <v>1550</v>
      </c>
    </row>
    <row r="219" spans="1:15" x14ac:dyDescent="0.2">
      <c r="A219" s="216">
        <v>219</v>
      </c>
      <c r="B219" s="255">
        <v>51.02</v>
      </c>
      <c r="C219" s="273">
        <f>'soust.uk.JMK př.č.2'!$O$42+'soust.uk.JMK př.č.2'!$P$42</f>
        <v>18284</v>
      </c>
      <c r="D219" s="210">
        <f>'soust.uk.JMK př.č.2'!$L$42</f>
        <v>0</v>
      </c>
      <c r="E219" s="210">
        <f t="shared" si="3"/>
        <v>5848</v>
      </c>
      <c r="F219" s="210">
        <f t="shared" si="4"/>
        <v>4300</v>
      </c>
      <c r="G219" s="262"/>
      <c r="H219" s="248"/>
      <c r="J219" s="274"/>
      <c r="K219" s="275"/>
      <c r="L219" s="248"/>
      <c r="O219" s="210">
        <f t="shared" si="5"/>
        <v>1548</v>
      </c>
    </row>
    <row r="220" spans="1:15" x14ac:dyDescent="0.2">
      <c r="A220" s="216">
        <v>220</v>
      </c>
      <c r="B220" s="255">
        <v>51.08</v>
      </c>
      <c r="C220" s="273">
        <f>'soust.uk.JMK př.č.2'!$O$42+'soust.uk.JMK př.č.2'!$P$42</f>
        <v>18284</v>
      </c>
      <c r="D220" s="210">
        <f>'soust.uk.JMK př.č.2'!$L$42</f>
        <v>0</v>
      </c>
      <c r="E220" s="210">
        <f t="shared" si="3"/>
        <v>5841</v>
      </c>
      <c r="F220" s="210">
        <f t="shared" si="4"/>
        <v>4295</v>
      </c>
      <c r="G220" s="262"/>
      <c r="H220" s="248"/>
      <c r="J220" s="274"/>
      <c r="K220" s="275"/>
      <c r="L220" s="248"/>
      <c r="O220" s="210">
        <f t="shared" si="5"/>
        <v>1546</v>
      </c>
    </row>
    <row r="221" spans="1:15" x14ac:dyDescent="0.2">
      <c r="A221" s="216">
        <v>221</v>
      </c>
      <c r="B221" s="255">
        <v>51.14</v>
      </c>
      <c r="C221" s="273">
        <f>'soust.uk.JMK př.č.2'!$O$42+'soust.uk.JMK př.č.2'!$P$42</f>
        <v>18284</v>
      </c>
      <c r="D221" s="210">
        <f>'soust.uk.JMK př.č.2'!$L$42</f>
        <v>0</v>
      </c>
      <c r="E221" s="210">
        <f t="shared" si="3"/>
        <v>5834</v>
      </c>
      <c r="F221" s="210">
        <f t="shared" si="4"/>
        <v>4290</v>
      </c>
      <c r="G221" s="262"/>
      <c r="H221" s="248"/>
      <c r="J221" s="274"/>
      <c r="K221" s="275"/>
      <c r="L221" s="248"/>
      <c r="O221" s="210">
        <f t="shared" si="5"/>
        <v>1544</v>
      </c>
    </row>
    <row r="222" spans="1:15" x14ac:dyDescent="0.2">
      <c r="A222" s="216">
        <v>222</v>
      </c>
      <c r="B222" s="255">
        <v>51.2</v>
      </c>
      <c r="C222" s="273">
        <f>'soust.uk.JMK př.č.2'!$O$42+'soust.uk.JMK př.č.2'!$P$42</f>
        <v>18284</v>
      </c>
      <c r="D222" s="210">
        <f>'soust.uk.JMK př.č.2'!$L$42</f>
        <v>0</v>
      </c>
      <c r="E222" s="210">
        <f t="shared" si="3"/>
        <v>5828</v>
      </c>
      <c r="F222" s="210">
        <f t="shared" si="4"/>
        <v>4285</v>
      </c>
      <c r="G222" s="262"/>
      <c r="H222" s="248"/>
      <c r="J222" s="274"/>
      <c r="K222" s="275"/>
      <c r="L222" s="248"/>
      <c r="O222" s="210">
        <f t="shared" si="5"/>
        <v>1543</v>
      </c>
    </row>
    <row r="223" spans="1:15" x14ac:dyDescent="0.2">
      <c r="A223" s="216">
        <v>223</v>
      </c>
      <c r="B223" s="255">
        <v>51.26</v>
      </c>
      <c r="C223" s="273">
        <f>'soust.uk.JMK př.č.2'!$O$42+'soust.uk.JMK př.č.2'!$P$42</f>
        <v>18284</v>
      </c>
      <c r="D223" s="210">
        <f>'soust.uk.JMK př.č.2'!$L$42</f>
        <v>0</v>
      </c>
      <c r="E223" s="210">
        <f t="shared" si="3"/>
        <v>5821</v>
      </c>
      <c r="F223" s="210">
        <f t="shared" si="4"/>
        <v>4280</v>
      </c>
      <c r="G223" s="262"/>
      <c r="H223" s="248"/>
      <c r="J223" s="274"/>
      <c r="K223" s="275"/>
      <c r="L223" s="248"/>
      <c r="O223" s="210">
        <f t="shared" si="5"/>
        <v>1541</v>
      </c>
    </row>
    <row r="224" spans="1:15" x14ac:dyDescent="0.2">
      <c r="A224" s="216">
        <v>224</v>
      </c>
      <c r="B224" s="255">
        <v>51.32</v>
      </c>
      <c r="C224" s="273">
        <f>'soust.uk.JMK př.č.2'!$O$42+'soust.uk.JMK př.č.2'!$P$42</f>
        <v>18284</v>
      </c>
      <c r="D224" s="210">
        <f>'soust.uk.JMK př.č.2'!$L$42</f>
        <v>0</v>
      </c>
      <c r="E224" s="210">
        <f t="shared" si="3"/>
        <v>5814</v>
      </c>
      <c r="F224" s="210">
        <f t="shared" si="4"/>
        <v>4275</v>
      </c>
      <c r="G224" s="262"/>
      <c r="H224" s="248"/>
      <c r="J224" s="274"/>
      <c r="K224" s="275"/>
      <c r="L224" s="248"/>
      <c r="O224" s="210">
        <f t="shared" si="5"/>
        <v>1539</v>
      </c>
    </row>
    <row r="225" spans="1:15" x14ac:dyDescent="0.2">
      <c r="A225" s="216">
        <v>225</v>
      </c>
      <c r="B225" s="255">
        <v>51.38</v>
      </c>
      <c r="C225" s="273">
        <f>'soust.uk.JMK př.č.2'!$O$42+'soust.uk.JMK př.č.2'!$P$42</f>
        <v>18284</v>
      </c>
      <c r="D225" s="210">
        <f>'soust.uk.JMK př.č.2'!$L$42</f>
        <v>0</v>
      </c>
      <c r="E225" s="210">
        <f t="shared" si="3"/>
        <v>5807</v>
      </c>
      <c r="F225" s="210">
        <f t="shared" si="4"/>
        <v>4270</v>
      </c>
      <c r="G225" s="262"/>
      <c r="H225" s="248"/>
      <c r="J225" s="274"/>
      <c r="K225" s="275"/>
      <c r="L225" s="248"/>
      <c r="O225" s="210">
        <f t="shared" si="5"/>
        <v>1537</v>
      </c>
    </row>
    <row r="226" spans="1:15" x14ac:dyDescent="0.2">
      <c r="A226" s="216">
        <v>226</v>
      </c>
      <c r="B226" s="255">
        <v>51.44</v>
      </c>
      <c r="C226" s="273">
        <f>'soust.uk.JMK př.č.2'!$O$42+'soust.uk.JMK př.č.2'!$P$42</f>
        <v>18284</v>
      </c>
      <c r="D226" s="210">
        <f>'soust.uk.JMK př.č.2'!$L$42</f>
        <v>0</v>
      </c>
      <c r="E226" s="210">
        <f t="shared" si="3"/>
        <v>5800</v>
      </c>
      <c r="F226" s="210">
        <f t="shared" si="4"/>
        <v>4265</v>
      </c>
      <c r="G226" s="262"/>
      <c r="H226" s="248"/>
      <c r="J226" s="274"/>
      <c r="K226" s="275"/>
      <c r="L226" s="248"/>
      <c r="O226" s="210">
        <f t="shared" si="5"/>
        <v>1535</v>
      </c>
    </row>
    <row r="227" spans="1:15" x14ac:dyDescent="0.2">
      <c r="A227" s="216">
        <v>227</v>
      </c>
      <c r="B227" s="255">
        <v>51.5</v>
      </c>
      <c r="C227" s="273">
        <f>'soust.uk.JMK př.č.2'!$O$42+'soust.uk.JMK př.č.2'!$P$42</f>
        <v>18284</v>
      </c>
      <c r="D227" s="210">
        <f>'soust.uk.JMK př.č.2'!$L$42</f>
        <v>0</v>
      </c>
      <c r="E227" s="210">
        <f t="shared" si="3"/>
        <v>5794</v>
      </c>
      <c r="F227" s="210">
        <f t="shared" si="4"/>
        <v>4260</v>
      </c>
      <c r="G227" s="262"/>
      <c r="H227" s="248"/>
      <c r="J227" s="274"/>
      <c r="K227" s="275"/>
      <c r="L227" s="248"/>
      <c r="O227" s="210">
        <f t="shared" si="5"/>
        <v>1534</v>
      </c>
    </row>
    <row r="228" spans="1:15" x14ac:dyDescent="0.2">
      <c r="A228" s="216">
        <v>228</v>
      </c>
      <c r="B228" s="255">
        <v>51.56</v>
      </c>
      <c r="C228" s="273">
        <f>'soust.uk.JMK př.č.2'!$O$42+'soust.uk.JMK př.č.2'!$P$42</f>
        <v>18284</v>
      </c>
      <c r="D228" s="210">
        <f>'soust.uk.JMK př.č.2'!$L$42</f>
        <v>0</v>
      </c>
      <c r="E228" s="210">
        <f t="shared" si="3"/>
        <v>5787</v>
      </c>
      <c r="F228" s="210">
        <f t="shared" si="4"/>
        <v>4255</v>
      </c>
      <c r="G228" s="262"/>
      <c r="H228" s="248"/>
      <c r="I228" s="193"/>
      <c r="J228" s="274"/>
      <c r="K228" s="275"/>
      <c r="L228" s="248"/>
      <c r="M228" s="193"/>
      <c r="N228" s="249"/>
      <c r="O228" s="210">
        <f t="shared" si="5"/>
        <v>1532</v>
      </c>
    </row>
    <row r="229" spans="1:15" x14ac:dyDescent="0.2">
      <c r="A229" s="216">
        <v>229</v>
      </c>
      <c r="B229" s="255">
        <v>51.62</v>
      </c>
      <c r="C229" s="273">
        <f>'soust.uk.JMK př.č.2'!$O$42+'soust.uk.JMK př.č.2'!$P$42</f>
        <v>18284</v>
      </c>
      <c r="D229" s="210">
        <f>'soust.uk.JMK př.č.2'!$L$42</f>
        <v>0</v>
      </c>
      <c r="E229" s="210">
        <f t="shared" si="3"/>
        <v>5780</v>
      </c>
      <c r="F229" s="210">
        <f t="shared" si="4"/>
        <v>4250</v>
      </c>
      <c r="G229" s="262"/>
      <c r="H229" s="248"/>
      <c r="I229" s="193"/>
      <c r="J229" s="274"/>
      <c r="K229" s="275"/>
      <c r="L229" s="248"/>
      <c r="M229" s="193"/>
      <c r="N229" s="249"/>
      <c r="O229" s="210">
        <f t="shared" si="5"/>
        <v>1530</v>
      </c>
    </row>
    <row r="230" spans="1:15" x14ac:dyDescent="0.2">
      <c r="A230" s="216">
        <v>230</v>
      </c>
      <c r="B230" s="255">
        <v>51.68</v>
      </c>
      <c r="C230" s="273">
        <f>'soust.uk.JMK př.č.2'!$O$42+'soust.uk.JMK př.č.2'!$P$42</f>
        <v>18284</v>
      </c>
      <c r="D230" s="210">
        <f>'soust.uk.JMK př.č.2'!$L$42</f>
        <v>0</v>
      </c>
      <c r="E230" s="210">
        <f t="shared" si="3"/>
        <v>5775</v>
      </c>
      <c r="F230" s="210">
        <f t="shared" si="4"/>
        <v>4246</v>
      </c>
      <c r="G230" s="262"/>
      <c r="H230" s="248"/>
      <c r="I230" s="193"/>
      <c r="J230" s="274"/>
      <c r="K230" s="275"/>
      <c r="L230" s="248"/>
      <c r="M230" s="193"/>
      <c r="N230" s="249"/>
      <c r="O230" s="210">
        <f t="shared" si="5"/>
        <v>1529</v>
      </c>
    </row>
    <row r="231" spans="1:15" x14ac:dyDescent="0.2">
      <c r="A231" s="216">
        <v>231</v>
      </c>
      <c r="B231" s="255">
        <v>51.74</v>
      </c>
      <c r="C231" s="273">
        <f>'soust.uk.JMK př.č.2'!$O$42+'soust.uk.JMK př.č.2'!$P$42</f>
        <v>18284</v>
      </c>
      <c r="D231" s="210">
        <f>'soust.uk.JMK př.č.2'!$L$42</f>
        <v>0</v>
      </c>
      <c r="E231" s="210">
        <f t="shared" si="3"/>
        <v>5768</v>
      </c>
      <c r="F231" s="210">
        <f t="shared" si="4"/>
        <v>4241</v>
      </c>
      <c r="G231" s="262"/>
      <c r="H231" s="248"/>
      <c r="I231" s="193"/>
      <c r="J231" s="274"/>
      <c r="K231" s="275"/>
      <c r="L231" s="248"/>
      <c r="M231" s="193"/>
      <c r="N231" s="249"/>
      <c r="O231" s="210">
        <f t="shared" si="5"/>
        <v>1527</v>
      </c>
    </row>
    <row r="232" spans="1:15" x14ac:dyDescent="0.2">
      <c r="A232" s="216">
        <v>232</v>
      </c>
      <c r="B232" s="255">
        <v>51.8</v>
      </c>
      <c r="C232" s="273">
        <f>'soust.uk.JMK př.č.2'!$O$42+'soust.uk.JMK př.č.2'!$P$42</f>
        <v>18284</v>
      </c>
      <c r="D232" s="210">
        <f>'soust.uk.JMK př.č.2'!$L$42</f>
        <v>0</v>
      </c>
      <c r="E232" s="210">
        <f t="shared" si="3"/>
        <v>5761</v>
      </c>
      <c r="F232" s="210">
        <f t="shared" si="4"/>
        <v>4236</v>
      </c>
      <c r="G232" s="262"/>
      <c r="H232" s="248"/>
      <c r="I232" s="193"/>
      <c r="J232" s="274"/>
      <c r="K232" s="275"/>
      <c r="L232" s="248"/>
      <c r="M232" s="193"/>
      <c r="N232" s="249"/>
      <c r="O232" s="210">
        <f t="shared" si="5"/>
        <v>1525</v>
      </c>
    </row>
    <row r="233" spans="1:15" x14ac:dyDescent="0.2">
      <c r="A233" s="216">
        <v>233</v>
      </c>
      <c r="B233" s="255">
        <v>51.85</v>
      </c>
      <c r="C233" s="273">
        <f>'soust.uk.JMK př.č.2'!$O$42+'soust.uk.JMK př.č.2'!$P$42</f>
        <v>18284</v>
      </c>
      <c r="D233" s="210">
        <f>'soust.uk.JMK př.č.2'!$L$42</f>
        <v>0</v>
      </c>
      <c r="E233" s="210">
        <f t="shared" si="3"/>
        <v>5756</v>
      </c>
      <c r="F233" s="210">
        <f t="shared" si="4"/>
        <v>4232</v>
      </c>
      <c r="G233" s="262"/>
      <c r="H233" s="248"/>
      <c r="I233" s="193"/>
      <c r="J233" s="274"/>
      <c r="K233" s="275"/>
      <c r="L233" s="248"/>
      <c r="M233" s="193"/>
      <c r="N233" s="249"/>
      <c r="O233" s="210">
        <f t="shared" si="5"/>
        <v>1524</v>
      </c>
    </row>
    <row r="234" spans="1:15" x14ac:dyDescent="0.2">
      <c r="A234" s="216">
        <v>234</v>
      </c>
      <c r="B234" s="255">
        <v>51.91</v>
      </c>
      <c r="C234" s="273">
        <f>'soust.uk.JMK př.č.2'!$O$42+'soust.uk.JMK př.č.2'!$P$42</f>
        <v>18284</v>
      </c>
      <c r="D234" s="210">
        <f>'soust.uk.JMK př.č.2'!$L$42</f>
        <v>0</v>
      </c>
      <c r="E234" s="210">
        <f t="shared" si="3"/>
        <v>5749</v>
      </c>
      <c r="F234" s="210">
        <f t="shared" si="4"/>
        <v>4227</v>
      </c>
      <c r="G234" s="262"/>
      <c r="H234" s="248"/>
      <c r="I234" s="193"/>
      <c r="J234" s="274"/>
      <c r="K234" s="275"/>
      <c r="L234" s="248"/>
      <c r="M234" s="193"/>
      <c r="N234" s="249"/>
      <c r="O234" s="210">
        <f t="shared" si="5"/>
        <v>1522</v>
      </c>
    </row>
    <row r="235" spans="1:15" x14ac:dyDescent="0.2">
      <c r="A235" s="216">
        <v>235</v>
      </c>
      <c r="B235" s="255">
        <v>51.97</v>
      </c>
      <c r="C235" s="273">
        <f>'soust.uk.JMK př.č.2'!$O$42+'soust.uk.JMK př.č.2'!$P$42</f>
        <v>18284</v>
      </c>
      <c r="D235" s="210">
        <f>'soust.uk.JMK př.č.2'!$L$42</f>
        <v>0</v>
      </c>
      <c r="E235" s="210">
        <f t="shared" si="3"/>
        <v>5742</v>
      </c>
      <c r="F235" s="210">
        <f t="shared" si="4"/>
        <v>4222</v>
      </c>
      <c r="G235" s="262"/>
      <c r="H235" s="248"/>
      <c r="I235" s="193"/>
      <c r="J235" s="274"/>
      <c r="K235" s="275"/>
      <c r="L235" s="248"/>
      <c r="M235" s="193"/>
      <c r="N235" s="249"/>
      <c r="O235" s="210">
        <f t="shared" si="5"/>
        <v>1520</v>
      </c>
    </row>
    <row r="236" spans="1:15" x14ac:dyDescent="0.2">
      <c r="A236" s="216">
        <v>236</v>
      </c>
      <c r="B236" s="255">
        <v>52.03</v>
      </c>
      <c r="C236" s="273">
        <f>'soust.uk.JMK př.č.2'!$O$42+'soust.uk.JMK př.č.2'!$P$42</f>
        <v>18284</v>
      </c>
      <c r="D236" s="210">
        <f>'soust.uk.JMK př.č.2'!$L$42</f>
        <v>0</v>
      </c>
      <c r="E236" s="210">
        <f t="shared" si="3"/>
        <v>5735</v>
      </c>
      <c r="F236" s="210">
        <f t="shared" si="4"/>
        <v>4217</v>
      </c>
      <c r="G236" s="262"/>
      <c r="H236" s="248"/>
      <c r="I236" s="193"/>
      <c r="J236" s="274"/>
      <c r="K236" s="275"/>
      <c r="L236" s="248"/>
      <c r="M236" s="193"/>
      <c r="N236" s="249"/>
      <c r="O236" s="210">
        <f t="shared" si="5"/>
        <v>1518</v>
      </c>
    </row>
    <row r="237" spans="1:15" x14ac:dyDescent="0.2">
      <c r="A237" s="216">
        <v>237</v>
      </c>
      <c r="B237" s="255">
        <v>52.08</v>
      </c>
      <c r="C237" s="273">
        <f>'soust.uk.JMK př.č.2'!$O$42+'soust.uk.JMK př.č.2'!$P$42</f>
        <v>18284</v>
      </c>
      <c r="D237" s="210">
        <f>'soust.uk.JMK př.č.2'!$L$42</f>
        <v>0</v>
      </c>
      <c r="E237" s="210">
        <f t="shared" si="3"/>
        <v>5730</v>
      </c>
      <c r="F237" s="210">
        <f t="shared" si="4"/>
        <v>4213</v>
      </c>
      <c r="G237" s="262"/>
      <c r="H237" s="248"/>
      <c r="I237" s="193"/>
      <c r="J237" s="274"/>
      <c r="K237" s="275"/>
      <c r="L237" s="248"/>
      <c r="M237" s="193"/>
      <c r="N237" s="249"/>
      <c r="O237" s="210">
        <f t="shared" si="5"/>
        <v>1517</v>
      </c>
    </row>
    <row r="238" spans="1:15" x14ac:dyDescent="0.2">
      <c r="A238" s="216">
        <v>238</v>
      </c>
      <c r="B238" s="255">
        <v>52.14</v>
      </c>
      <c r="C238" s="273">
        <f>'soust.uk.JMK př.č.2'!$O$42+'soust.uk.JMK př.č.2'!$P$42</f>
        <v>18284</v>
      </c>
      <c r="D238" s="210">
        <f>'soust.uk.JMK př.č.2'!$L$42</f>
        <v>0</v>
      </c>
      <c r="E238" s="210">
        <f t="shared" si="3"/>
        <v>5723</v>
      </c>
      <c r="F238" s="210">
        <f t="shared" si="4"/>
        <v>4208</v>
      </c>
      <c r="G238" s="262"/>
      <c r="H238" s="248"/>
      <c r="I238" s="193"/>
      <c r="J238" s="274"/>
      <c r="K238" s="275"/>
      <c r="L238" s="248"/>
      <c r="M238" s="193"/>
      <c r="N238" s="249"/>
      <c r="O238" s="210">
        <f t="shared" si="5"/>
        <v>1515</v>
      </c>
    </row>
    <row r="239" spans="1:15" x14ac:dyDescent="0.2">
      <c r="A239" s="216">
        <v>239</v>
      </c>
      <c r="B239" s="255">
        <v>52.2</v>
      </c>
      <c r="C239" s="273">
        <f>'soust.uk.JMK př.č.2'!$O$42+'soust.uk.JMK př.č.2'!$P$42</f>
        <v>18284</v>
      </c>
      <c r="D239" s="210">
        <f>'soust.uk.JMK př.č.2'!$L$42</f>
        <v>0</v>
      </c>
      <c r="E239" s="210">
        <f t="shared" si="3"/>
        <v>5716</v>
      </c>
      <c r="F239" s="210">
        <f t="shared" si="4"/>
        <v>4203</v>
      </c>
      <c r="G239" s="262"/>
      <c r="H239" s="248"/>
      <c r="I239" s="193"/>
      <c r="J239" s="274"/>
      <c r="K239" s="275"/>
      <c r="L239" s="248"/>
      <c r="M239" s="193"/>
      <c r="N239" s="249"/>
      <c r="O239" s="210">
        <f t="shared" si="5"/>
        <v>1513</v>
      </c>
    </row>
    <row r="240" spans="1:15" x14ac:dyDescent="0.2">
      <c r="A240" s="216">
        <v>240</v>
      </c>
      <c r="B240" s="255">
        <v>52.25</v>
      </c>
      <c r="C240" s="273">
        <f>'soust.uk.JMK př.č.2'!$O$42+'soust.uk.JMK př.č.2'!$P$42</f>
        <v>18284</v>
      </c>
      <c r="D240" s="210">
        <f>'soust.uk.JMK př.č.2'!$L$42</f>
        <v>0</v>
      </c>
      <c r="E240" s="210">
        <f t="shared" si="3"/>
        <v>5711</v>
      </c>
      <c r="F240" s="210">
        <f t="shared" si="4"/>
        <v>4199</v>
      </c>
      <c r="G240" s="262"/>
      <c r="H240" s="248"/>
      <c r="I240" s="193"/>
      <c r="J240" s="274"/>
      <c r="K240" s="275"/>
      <c r="L240" s="248"/>
      <c r="M240" s="193"/>
      <c r="N240" s="249"/>
      <c r="O240" s="210">
        <f t="shared" si="5"/>
        <v>1512</v>
      </c>
    </row>
    <row r="241" spans="1:15" x14ac:dyDescent="0.2">
      <c r="A241" s="216">
        <v>241</v>
      </c>
      <c r="B241" s="255">
        <v>52.31</v>
      </c>
      <c r="C241" s="273">
        <f>'soust.uk.JMK př.č.2'!$O$42+'soust.uk.JMK př.č.2'!$P$42</f>
        <v>18284</v>
      </c>
      <c r="D241" s="210">
        <f>'soust.uk.JMK př.č.2'!$L$42</f>
        <v>0</v>
      </c>
      <c r="E241" s="210">
        <f t="shared" si="3"/>
        <v>5704</v>
      </c>
      <c r="F241" s="210">
        <f t="shared" si="4"/>
        <v>4194</v>
      </c>
      <c r="G241" s="262"/>
      <c r="H241" s="248"/>
      <c r="I241" s="193"/>
      <c r="J241" s="274"/>
      <c r="K241" s="275"/>
      <c r="L241" s="248"/>
      <c r="M241" s="193"/>
      <c r="N241" s="249"/>
      <c r="O241" s="210">
        <f t="shared" si="5"/>
        <v>1510</v>
      </c>
    </row>
    <row r="242" spans="1:15" x14ac:dyDescent="0.2">
      <c r="A242" s="216">
        <v>242</v>
      </c>
      <c r="B242" s="255">
        <v>52.36</v>
      </c>
      <c r="C242" s="273">
        <f>'soust.uk.JMK př.č.2'!$O$42+'soust.uk.JMK př.č.2'!$P$42</f>
        <v>18284</v>
      </c>
      <c r="D242" s="210">
        <f>'soust.uk.JMK př.č.2'!$L$42</f>
        <v>0</v>
      </c>
      <c r="E242" s="210">
        <f t="shared" si="3"/>
        <v>5698</v>
      </c>
      <c r="F242" s="210">
        <f t="shared" si="4"/>
        <v>4190</v>
      </c>
      <c r="G242" s="262"/>
      <c r="H242" s="248"/>
      <c r="I242" s="193"/>
      <c r="J242" s="274"/>
      <c r="K242" s="275"/>
      <c r="L242" s="248"/>
      <c r="M242" s="193"/>
      <c r="N242" s="249"/>
      <c r="O242" s="210">
        <f t="shared" si="5"/>
        <v>1508</v>
      </c>
    </row>
    <row r="243" spans="1:15" x14ac:dyDescent="0.2">
      <c r="A243" s="216">
        <v>243</v>
      </c>
      <c r="B243" s="255">
        <v>52.42</v>
      </c>
      <c r="C243" s="273">
        <f>'soust.uk.JMK př.č.2'!$O$42+'soust.uk.JMK př.č.2'!$P$42</f>
        <v>18284</v>
      </c>
      <c r="D243" s="210">
        <f>'soust.uk.JMK př.č.2'!$L$42</f>
        <v>0</v>
      </c>
      <c r="E243" s="210">
        <f t="shared" si="3"/>
        <v>5693</v>
      </c>
      <c r="F243" s="210">
        <f t="shared" si="4"/>
        <v>4186</v>
      </c>
      <c r="G243" s="262"/>
      <c r="H243" s="248"/>
      <c r="I243" s="193"/>
      <c r="J243" s="274"/>
      <c r="K243" s="275"/>
      <c r="L243" s="248"/>
      <c r="M243" s="193"/>
      <c r="N243" s="249"/>
      <c r="O243" s="210">
        <f t="shared" si="5"/>
        <v>1507</v>
      </c>
    </row>
    <row r="244" spans="1:15" x14ac:dyDescent="0.2">
      <c r="A244" s="216">
        <v>244</v>
      </c>
      <c r="B244" s="255">
        <v>52.47</v>
      </c>
      <c r="C244" s="273">
        <f>'soust.uk.JMK př.č.2'!$O$42+'soust.uk.JMK př.č.2'!$P$42</f>
        <v>18284</v>
      </c>
      <c r="D244" s="210">
        <f>'soust.uk.JMK př.č.2'!$L$42</f>
        <v>0</v>
      </c>
      <c r="E244" s="210">
        <f t="shared" si="3"/>
        <v>5688</v>
      </c>
      <c r="F244" s="210">
        <f t="shared" si="4"/>
        <v>4182</v>
      </c>
      <c r="G244" s="262"/>
      <c r="H244" s="248"/>
      <c r="I244" s="193"/>
      <c r="J244" s="274"/>
      <c r="K244" s="275"/>
      <c r="L244" s="248"/>
      <c r="M244" s="193"/>
      <c r="N244" s="249"/>
      <c r="O244" s="210">
        <f t="shared" si="5"/>
        <v>1506</v>
      </c>
    </row>
    <row r="245" spans="1:15" x14ac:dyDescent="0.2">
      <c r="A245" s="216">
        <v>245</v>
      </c>
      <c r="B245" s="255">
        <v>52.53</v>
      </c>
      <c r="C245" s="273">
        <f>'soust.uk.JMK př.č.2'!$O$42+'soust.uk.JMK př.č.2'!$P$42</f>
        <v>18284</v>
      </c>
      <c r="D245" s="210">
        <f>'soust.uk.JMK př.č.2'!$L$42</f>
        <v>0</v>
      </c>
      <c r="E245" s="210">
        <f t="shared" si="3"/>
        <v>5681</v>
      </c>
      <c r="F245" s="210">
        <f t="shared" si="4"/>
        <v>4177</v>
      </c>
      <c r="G245" s="262"/>
      <c r="H245" s="248"/>
      <c r="I245" s="193"/>
      <c r="J245" s="274"/>
      <c r="K245" s="275"/>
      <c r="L245" s="248"/>
      <c r="M245" s="193"/>
      <c r="N245" s="249"/>
      <c r="O245" s="210">
        <f t="shared" si="5"/>
        <v>1504</v>
      </c>
    </row>
    <row r="246" spans="1:15" x14ac:dyDescent="0.2">
      <c r="A246" s="216">
        <v>246</v>
      </c>
      <c r="B246" s="255">
        <v>52.58</v>
      </c>
      <c r="C246" s="273">
        <f>'soust.uk.JMK př.č.2'!$O$42+'soust.uk.JMK př.č.2'!$P$42</f>
        <v>18284</v>
      </c>
      <c r="D246" s="210">
        <f>'soust.uk.JMK př.č.2'!$L$42</f>
        <v>0</v>
      </c>
      <c r="E246" s="210">
        <f t="shared" si="3"/>
        <v>5675</v>
      </c>
      <c r="F246" s="210">
        <f t="shared" si="4"/>
        <v>4173</v>
      </c>
      <c r="G246" s="262"/>
      <c r="H246" s="248"/>
      <c r="I246" s="193"/>
      <c r="J246" s="274"/>
      <c r="K246" s="275"/>
      <c r="L246" s="248"/>
      <c r="M246" s="193"/>
      <c r="N246" s="249"/>
      <c r="O246" s="210">
        <f t="shared" si="5"/>
        <v>1502</v>
      </c>
    </row>
    <row r="247" spans="1:15" x14ac:dyDescent="0.2">
      <c r="A247" s="216">
        <v>247</v>
      </c>
      <c r="B247" s="255">
        <v>52.64</v>
      </c>
      <c r="C247" s="273">
        <f>'soust.uk.JMK př.č.2'!$O$42+'soust.uk.JMK př.č.2'!$P$42</f>
        <v>18284</v>
      </c>
      <c r="D247" s="210">
        <f>'soust.uk.JMK př.č.2'!$L$42</f>
        <v>0</v>
      </c>
      <c r="E247" s="210">
        <f t="shared" si="3"/>
        <v>5668</v>
      </c>
      <c r="F247" s="210">
        <f t="shared" si="4"/>
        <v>4168</v>
      </c>
      <c r="G247" s="262"/>
      <c r="H247" s="248"/>
      <c r="I247" s="193"/>
      <c r="J247" s="274"/>
      <c r="K247" s="275"/>
      <c r="L247" s="248"/>
      <c r="M247" s="193"/>
      <c r="N247" s="249"/>
      <c r="O247" s="210">
        <f t="shared" si="5"/>
        <v>1500</v>
      </c>
    </row>
    <row r="248" spans="1:15" x14ac:dyDescent="0.2">
      <c r="A248" s="216">
        <v>248</v>
      </c>
      <c r="B248" s="255">
        <v>52.69</v>
      </c>
      <c r="C248" s="273">
        <f>'soust.uk.JMK př.č.2'!$O$42+'soust.uk.JMK př.č.2'!$P$42</f>
        <v>18284</v>
      </c>
      <c r="D248" s="210">
        <f>'soust.uk.JMK př.č.2'!$L$42</f>
        <v>0</v>
      </c>
      <c r="E248" s="210">
        <f t="shared" si="3"/>
        <v>5663</v>
      </c>
      <c r="F248" s="210">
        <f t="shared" si="4"/>
        <v>4164</v>
      </c>
      <c r="G248" s="262"/>
      <c r="H248" s="248"/>
      <c r="I248" s="193"/>
      <c r="J248" s="274"/>
      <c r="K248" s="275"/>
      <c r="L248" s="248"/>
      <c r="M248" s="193"/>
      <c r="N248" s="249"/>
      <c r="O248" s="210">
        <f t="shared" si="5"/>
        <v>1499</v>
      </c>
    </row>
    <row r="249" spans="1:15" x14ac:dyDescent="0.2">
      <c r="A249" s="216">
        <v>249</v>
      </c>
      <c r="B249" s="255">
        <v>52.75</v>
      </c>
      <c r="C249" s="273">
        <f>'soust.uk.JMK př.č.2'!$O$42+'soust.uk.JMK př.č.2'!$P$42</f>
        <v>18284</v>
      </c>
      <c r="D249" s="210">
        <f>'soust.uk.JMK př.č.2'!$L$42</f>
        <v>0</v>
      </c>
      <c r="E249" s="210">
        <f t="shared" si="3"/>
        <v>5656</v>
      </c>
      <c r="F249" s="210">
        <f t="shared" si="4"/>
        <v>4159</v>
      </c>
      <c r="G249" s="262"/>
      <c r="H249" s="248"/>
      <c r="I249" s="193"/>
      <c r="J249" s="274"/>
      <c r="K249" s="275"/>
      <c r="L249" s="248"/>
      <c r="M249" s="193"/>
      <c r="N249" s="249"/>
      <c r="O249" s="210">
        <f t="shared" si="5"/>
        <v>1497</v>
      </c>
    </row>
    <row r="250" spans="1:15" x14ac:dyDescent="0.2">
      <c r="A250" s="216">
        <v>250</v>
      </c>
      <c r="B250" s="255">
        <v>52.8</v>
      </c>
      <c r="C250" s="273">
        <f>'soust.uk.JMK př.č.2'!$O$42+'soust.uk.JMK př.č.2'!$P$42</f>
        <v>18284</v>
      </c>
      <c r="D250" s="210">
        <f>'soust.uk.JMK př.č.2'!$L$42</f>
        <v>0</v>
      </c>
      <c r="E250" s="210">
        <f t="shared" si="3"/>
        <v>5651</v>
      </c>
      <c r="F250" s="210">
        <f t="shared" si="4"/>
        <v>4155</v>
      </c>
      <c r="G250" s="262"/>
      <c r="H250" s="248"/>
      <c r="I250" s="193"/>
      <c r="J250" s="274"/>
      <c r="K250" s="275"/>
      <c r="L250" s="248"/>
      <c r="M250" s="193"/>
      <c r="N250" s="249"/>
      <c r="O250" s="210">
        <f t="shared" si="5"/>
        <v>1496</v>
      </c>
    </row>
    <row r="251" spans="1:15" x14ac:dyDescent="0.2">
      <c r="A251" s="216">
        <v>251</v>
      </c>
      <c r="B251" s="255">
        <v>52.85</v>
      </c>
      <c r="C251" s="273">
        <f>'soust.uk.JMK př.č.2'!$O$42+'soust.uk.JMK př.č.2'!$P$42</f>
        <v>18284</v>
      </c>
      <c r="D251" s="210">
        <f>'soust.uk.JMK př.č.2'!$L$42</f>
        <v>0</v>
      </c>
      <c r="E251" s="210">
        <f t="shared" si="3"/>
        <v>5647</v>
      </c>
      <c r="F251" s="210">
        <f t="shared" si="4"/>
        <v>4152</v>
      </c>
      <c r="G251" s="262"/>
      <c r="H251" s="248"/>
      <c r="I251" s="193"/>
      <c r="J251" s="274"/>
      <c r="K251" s="275"/>
      <c r="L251" s="248"/>
      <c r="M251" s="193"/>
      <c r="N251" s="249"/>
      <c r="O251" s="210">
        <f t="shared" si="5"/>
        <v>1495</v>
      </c>
    </row>
    <row r="252" spans="1:15" x14ac:dyDescent="0.2">
      <c r="A252" s="216">
        <v>252</v>
      </c>
      <c r="B252" s="255">
        <v>52.91</v>
      </c>
      <c r="C252" s="273">
        <f>'soust.uk.JMK př.č.2'!$O$42+'soust.uk.JMK př.č.2'!$P$42</f>
        <v>18284</v>
      </c>
      <c r="D252" s="210">
        <f>'soust.uk.JMK př.č.2'!$L$42</f>
        <v>0</v>
      </c>
      <c r="E252" s="210">
        <f t="shared" si="3"/>
        <v>5640</v>
      </c>
      <c r="F252" s="210">
        <f t="shared" si="4"/>
        <v>4147</v>
      </c>
      <c r="G252" s="262"/>
      <c r="H252" s="248"/>
      <c r="I252" s="193"/>
      <c r="J252" s="274"/>
      <c r="K252" s="275"/>
      <c r="L252" s="248"/>
      <c r="M252" s="193"/>
      <c r="N252" s="249"/>
      <c r="O252" s="210">
        <f t="shared" si="5"/>
        <v>1493</v>
      </c>
    </row>
    <row r="253" spans="1:15" x14ac:dyDescent="0.2">
      <c r="A253" s="216">
        <v>253</v>
      </c>
      <c r="B253" s="255">
        <v>52.96</v>
      </c>
      <c r="C253" s="273">
        <f>'soust.uk.JMK př.č.2'!$O$42+'soust.uk.JMK př.č.2'!$P$42</f>
        <v>18284</v>
      </c>
      <c r="D253" s="210">
        <f>'soust.uk.JMK př.č.2'!$L$42</f>
        <v>0</v>
      </c>
      <c r="E253" s="210">
        <f t="shared" si="3"/>
        <v>5634</v>
      </c>
      <c r="F253" s="210">
        <f t="shared" si="4"/>
        <v>4143</v>
      </c>
      <c r="G253" s="262"/>
      <c r="H253" s="248"/>
      <c r="I253" s="193"/>
      <c r="J253" s="274"/>
      <c r="K253" s="275"/>
      <c r="L253" s="248"/>
      <c r="M253" s="193"/>
      <c r="N253" s="249"/>
      <c r="O253" s="210">
        <f t="shared" si="5"/>
        <v>1491</v>
      </c>
    </row>
    <row r="254" spans="1:15" x14ac:dyDescent="0.2">
      <c r="A254" s="216">
        <v>254</v>
      </c>
      <c r="B254" s="255">
        <v>53.01</v>
      </c>
      <c r="C254" s="273">
        <f>'soust.uk.JMK př.č.2'!$O$42+'soust.uk.JMK př.č.2'!$P$42</f>
        <v>18284</v>
      </c>
      <c r="D254" s="210">
        <f>'soust.uk.JMK př.č.2'!$L$42</f>
        <v>0</v>
      </c>
      <c r="E254" s="210">
        <f t="shared" si="3"/>
        <v>5629</v>
      </c>
      <c r="F254" s="210">
        <f t="shared" si="4"/>
        <v>4139</v>
      </c>
      <c r="G254" s="262"/>
      <c r="H254" s="248"/>
      <c r="I254" s="193"/>
      <c r="J254" s="274"/>
      <c r="K254" s="275"/>
      <c r="L254" s="248"/>
      <c r="M254" s="193"/>
      <c r="N254" s="249"/>
      <c r="O254" s="210">
        <f t="shared" si="5"/>
        <v>1490</v>
      </c>
    </row>
    <row r="255" spans="1:15" x14ac:dyDescent="0.2">
      <c r="A255" s="216">
        <v>255</v>
      </c>
      <c r="B255" s="255">
        <v>53.07</v>
      </c>
      <c r="C255" s="273">
        <f>'soust.uk.JMK př.č.2'!$O$42+'soust.uk.JMK př.č.2'!$P$42</f>
        <v>18284</v>
      </c>
      <c r="D255" s="210">
        <f>'soust.uk.JMK př.č.2'!$L$42</f>
        <v>0</v>
      </c>
      <c r="E255" s="210">
        <f t="shared" si="3"/>
        <v>5622</v>
      </c>
      <c r="F255" s="210">
        <f t="shared" si="4"/>
        <v>4134</v>
      </c>
      <c r="G255" s="262"/>
      <c r="H255" s="248"/>
      <c r="I255" s="193"/>
      <c r="J255" s="274"/>
      <c r="K255" s="275"/>
      <c r="L255" s="248"/>
      <c r="M255" s="193"/>
      <c r="N255" s="249"/>
      <c r="O255" s="210">
        <f t="shared" si="5"/>
        <v>1488</v>
      </c>
    </row>
    <row r="256" spans="1:15" x14ac:dyDescent="0.2">
      <c r="A256" s="216">
        <v>256</v>
      </c>
      <c r="B256" s="255">
        <v>53.12</v>
      </c>
      <c r="C256" s="273">
        <f>'soust.uk.JMK př.č.2'!$O$42+'soust.uk.JMK př.č.2'!$P$42</f>
        <v>18284</v>
      </c>
      <c r="D256" s="210">
        <f>'soust.uk.JMK př.č.2'!$L$42</f>
        <v>0</v>
      </c>
      <c r="E256" s="210">
        <f t="shared" si="3"/>
        <v>5617</v>
      </c>
      <c r="F256" s="210">
        <f t="shared" si="4"/>
        <v>4130</v>
      </c>
      <c r="G256" s="262"/>
      <c r="H256" s="248"/>
      <c r="I256" s="193"/>
      <c r="J256" s="274"/>
      <c r="K256" s="275"/>
      <c r="L256" s="248"/>
      <c r="M256" s="193"/>
      <c r="N256" s="249"/>
      <c r="O256" s="210">
        <f t="shared" si="5"/>
        <v>1487</v>
      </c>
    </row>
    <row r="257" spans="1:15" x14ac:dyDescent="0.2">
      <c r="A257" s="216">
        <v>257</v>
      </c>
      <c r="B257" s="255">
        <v>53.17</v>
      </c>
      <c r="C257" s="273">
        <f>'soust.uk.JMK př.č.2'!$O$42+'soust.uk.JMK př.č.2'!$P$42</f>
        <v>18284</v>
      </c>
      <c r="D257" s="210">
        <f>'soust.uk.JMK př.č.2'!$L$42</f>
        <v>0</v>
      </c>
      <c r="E257" s="210">
        <f t="shared" si="3"/>
        <v>5613</v>
      </c>
      <c r="F257" s="210">
        <f t="shared" si="4"/>
        <v>4127</v>
      </c>
      <c r="G257" s="262"/>
      <c r="H257" s="248"/>
      <c r="I257" s="193"/>
      <c r="J257" s="274"/>
      <c r="K257" s="275"/>
      <c r="L257" s="248"/>
      <c r="M257" s="193"/>
      <c r="N257" s="249"/>
      <c r="O257" s="210">
        <f t="shared" si="5"/>
        <v>1486</v>
      </c>
    </row>
    <row r="258" spans="1:15" x14ac:dyDescent="0.2">
      <c r="A258" s="216">
        <v>258</v>
      </c>
      <c r="B258" s="255">
        <v>53.22</v>
      </c>
      <c r="C258" s="273">
        <f>'soust.uk.JMK př.č.2'!$O$42+'soust.uk.JMK př.č.2'!$P$42</f>
        <v>18284</v>
      </c>
      <c r="D258" s="210">
        <f>'soust.uk.JMK př.č.2'!$L$42</f>
        <v>0</v>
      </c>
      <c r="E258" s="210">
        <f t="shared" si="3"/>
        <v>5607</v>
      </c>
      <c r="F258" s="210">
        <f t="shared" si="4"/>
        <v>4123</v>
      </c>
      <c r="G258" s="262"/>
      <c r="H258" s="248"/>
      <c r="I258" s="193"/>
      <c r="J258" s="274"/>
      <c r="K258" s="275"/>
      <c r="L258" s="248"/>
      <c r="M258" s="193"/>
      <c r="N258" s="249"/>
      <c r="O258" s="210">
        <f t="shared" si="5"/>
        <v>1484</v>
      </c>
    </row>
    <row r="259" spans="1:15" x14ac:dyDescent="0.2">
      <c r="A259" s="216">
        <v>259</v>
      </c>
      <c r="B259" s="255">
        <v>53.28</v>
      </c>
      <c r="C259" s="273">
        <f>'soust.uk.JMK př.č.2'!$O$42+'soust.uk.JMK př.č.2'!$P$42</f>
        <v>18284</v>
      </c>
      <c r="D259" s="210">
        <f>'soust.uk.JMK př.č.2'!$L$42</f>
        <v>0</v>
      </c>
      <c r="E259" s="210">
        <f t="shared" si="3"/>
        <v>5600</v>
      </c>
      <c r="F259" s="210">
        <f t="shared" si="4"/>
        <v>4118</v>
      </c>
      <c r="G259" s="262"/>
      <c r="H259" s="248"/>
      <c r="I259" s="193"/>
      <c r="J259" s="274"/>
      <c r="K259" s="275"/>
      <c r="L259" s="248"/>
      <c r="M259" s="193"/>
      <c r="N259" s="249"/>
      <c r="O259" s="210">
        <f t="shared" si="5"/>
        <v>1482</v>
      </c>
    </row>
    <row r="260" spans="1:15" x14ac:dyDescent="0.2">
      <c r="A260" s="216">
        <v>260</v>
      </c>
      <c r="B260" s="255">
        <v>53.33</v>
      </c>
      <c r="C260" s="273">
        <f>'soust.uk.JMK př.č.2'!$O$42+'soust.uk.JMK př.č.2'!$P$42</f>
        <v>18284</v>
      </c>
      <c r="D260" s="210">
        <f>'soust.uk.JMK př.č.2'!$L$42</f>
        <v>0</v>
      </c>
      <c r="E260" s="210">
        <f t="shared" si="3"/>
        <v>5595</v>
      </c>
      <c r="F260" s="210">
        <f t="shared" si="4"/>
        <v>4114</v>
      </c>
      <c r="G260" s="262"/>
      <c r="H260" s="248"/>
      <c r="I260" s="193"/>
      <c r="J260" s="274"/>
      <c r="K260" s="275"/>
      <c r="L260" s="248"/>
      <c r="M260" s="193"/>
      <c r="N260" s="249"/>
      <c r="O260" s="210">
        <f t="shared" si="5"/>
        <v>1481</v>
      </c>
    </row>
    <row r="261" spans="1:15" x14ac:dyDescent="0.2">
      <c r="A261" s="216">
        <v>261</v>
      </c>
      <c r="B261" s="255">
        <v>53.38</v>
      </c>
      <c r="C261" s="273">
        <f>'soust.uk.JMK př.č.2'!$O$42+'soust.uk.JMK př.č.2'!$P$42</f>
        <v>18284</v>
      </c>
      <c r="D261" s="210">
        <f>'soust.uk.JMK př.č.2'!$L$42</f>
        <v>0</v>
      </c>
      <c r="E261" s="210">
        <f t="shared" si="3"/>
        <v>5590</v>
      </c>
      <c r="F261" s="210">
        <f t="shared" si="4"/>
        <v>4110</v>
      </c>
      <c r="G261" s="262"/>
      <c r="H261" s="248"/>
      <c r="I261" s="193"/>
      <c r="J261" s="274"/>
      <c r="K261" s="275"/>
      <c r="L261" s="248"/>
      <c r="M261" s="193"/>
      <c r="N261" s="249"/>
      <c r="O261" s="210">
        <f t="shared" si="5"/>
        <v>1480</v>
      </c>
    </row>
    <row r="262" spans="1:15" x14ac:dyDescent="0.2">
      <c r="A262" s="216">
        <v>262</v>
      </c>
      <c r="B262" s="255">
        <v>53.43</v>
      </c>
      <c r="C262" s="273">
        <f>'soust.uk.JMK př.č.2'!$O$42+'soust.uk.JMK př.č.2'!$P$42</f>
        <v>18284</v>
      </c>
      <c r="D262" s="210">
        <f>'soust.uk.JMK př.č.2'!$L$42</f>
        <v>0</v>
      </c>
      <c r="E262" s="210">
        <f t="shared" si="3"/>
        <v>5584</v>
      </c>
      <c r="F262" s="210">
        <f t="shared" si="4"/>
        <v>4106</v>
      </c>
      <c r="G262" s="262"/>
      <c r="H262" s="248"/>
      <c r="I262" s="193"/>
      <c r="J262" s="274"/>
      <c r="K262" s="275"/>
      <c r="L262" s="248"/>
      <c r="M262" s="193"/>
      <c r="N262" s="249"/>
      <c r="O262" s="210">
        <f t="shared" si="5"/>
        <v>1478</v>
      </c>
    </row>
    <row r="263" spans="1:15" x14ac:dyDescent="0.2">
      <c r="A263" s="216">
        <v>263</v>
      </c>
      <c r="B263" s="255">
        <v>53.48</v>
      </c>
      <c r="C263" s="273">
        <f>'soust.uk.JMK př.č.2'!$O$42+'soust.uk.JMK př.č.2'!$P$42</f>
        <v>18284</v>
      </c>
      <c r="D263" s="210">
        <f>'soust.uk.JMK př.č.2'!$L$42</f>
        <v>0</v>
      </c>
      <c r="E263" s="210">
        <f t="shared" si="3"/>
        <v>5580</v>
      </c>
      <c r="F263" s="210">
        <f t="shared" si="4"/>
        <v>4103</v>
      </c>
      <c r="G263" s="262"/>
      <c r="H263" s="248"/>
      <c r="I263" s="193"/>
      <c r="J263" s="274"/>
      <c r="K263" s="275"/>
      <c r="L263" s="248"/>
      <c r="M263" s="193"/>
      <c r="N263" s="249"/>
      <c r="O263" s="210">
        <f t="shared" si="5"/>
        <v>1477</v>
      </c>
    </row>
    <row r="264" spans="1:15" x14ac:dyDescent="0.2">
      <c r="A264" s="216">
        <v>264</v>
      </c>
      <c r="B264" s="255">
        <v>53.53</v>
      </c>
      <c r="C264" s="273">
        <f>'soust.uk.JMK př.č.2'!$O$42+'soust.uk.JMK př.č.2'!$P$42</f>
        <v>18284</v>
      </c>
      <c r="D264" s="210">
        <f>'soust.uk.JMK př.č.2'!$L$42</f>
        <v>0</v>
      </c>
      <c r="E264" s="210">
        <f t="shared" si="3"/>
        <v>5575</v>
      </c>
      <c r="F264" s="210">
        <f t="shared" si="4"/>
        <v>4099</v>
      </c>
      <c r="G264" s="262"/>
      <c r="H264" s="248"/>
      <c r="I264" s="193"/>
      <c r="J264" s="274"/>
      <c r="K264" s="275"/>
      <c r="L264" s="248"/>
      <c r="M264" s="193"/>
      <c r="N264" s="249"/>
      <c r="O264" s="210">
        <f t="shared" si="5"/>
        <v>1476</v>
      </c>
    </row>
    <row r="265" spans="1:15" x14ac:dyDescent="0.2">
      <c r="A265" s="216">
        <v>265</v>
      </c>
      <c r="B265" s="255">
        <v>53.58</v>
      </c>
      <c r="C265" s="273">
        <f>'soust.uk.JMK př.č.2'!$O$42+'soust.uk.JMK př.č.2'!$P$42</f>
        <v>18284</v>
      </c>
      <c r="D265" s="210">
        <f>'soust.uk.JMK př.č.2'!$L$42</f>
        <v>0</v>
      </c>
      <c r="E265" s="210">
        <f t="shared" si="3"/>
        <v>5569</v>
      </c>
      <c r="F265" s="210">
        <f t="shared" si="4"/>
        <v>4095</v>
      </c>
      <c r="G265" s="262"/>
      <c r="H265" s="248"/>
      <c r="I265" s="193"/>
      <c r="J265" s="274"/>
      <c r="K265" s="275"/>
      <c r="L265" s="248"/>
      <c r="M265" s="193"/>
      <c r="N265" s="249"/>
      <c r="O265" s="210">
        <f t="shared" si="5"/>
        <v>1474</v>
      </c>
    </row>
    <row r="266" spans="1:15" x14ac:dyDescent="0.2">
      <c r="A266" s="216">
        <v>266</v>
      </c>
      <c r="B266" s="255">
        <v>53.63</v>
      </c>
      <c r="C266" s="273">
        <f>'soust.uk.JMK př.č.2'!$O$42+'soust.uk.JMK př.č.2'!$P$42</f>
        <v>18284</v>
      </c>
      <c r="D266" s="210">
        <f>'soust.uk.JMK př.č.2'!$L$42</f>
        <v>0</v>
      </c>
      <c r="E266" s="210">
        <f t="shared" si="3"/>
        <v>5564</v>
      </c>
      <c r="F266" s="210">
        <f t="shared" si="4"/>
        <v>4091</v>
      </c>
      <c r="G266" s="262"/>
      <c r="H266" s="248"/>
      <c r="I266" s="193"/>
      <c r="J266" s="274"/>
      <c r="K266" s="275"/>
      <c r="L266" s="248"/>
      <c r="M266" s="193"/>
      <c r="N266" s="249"/>
      <c r="O266" s="210">
        <f t="shared" si="5"/>
        <v>1473</v>
      </c>
    </row>
    <row r="267" spans="1:15" x14ac:dyDescent="0.2">
      <c r="A267" s="216">
        <v>267</v>
      </c>
      <c r="B267" s="255">
        <v>53.68</v>
      </c>
      <c r="C267" s="273">
        <f>'soust.uk.JMK př.č.2'!$O$42+'soust.uk.JMK př.č.2'!$P$42</f>
        <v>18284</v>
      </c>
      <c r="D267" s="210">
        <f>'soust.uk.JMK př.č.2'!$L$42</f>
        <v>0</v>
      </c>
      <c r="E267" s="210">
        <f t="shared" si="3"/>
        <v>5558</v>
      </c>
      <c r="F267" s="210">
        <f t="shared" si="4"/>
        <v>4087</v>
      </c>
      <c r="G267" s="262"/>
      <c r="H267" s="248"/>
      <c r="I267" s="193"/>
      <c r="J267" s="274"/>
      <c r="K267" s="275"/>
      <c r="L267" s="248"/>
      <c r="M267" s="193"/>
      <c r="N267" s="249"/>
      <c r="O267" s="210">
        <f t="shared" si="5"/>
        <v>1471</v>
      </c>
    </row>
    <row r="268" spans="1:15" x14ac:dyDescent="0.2">
      <c r="A268" s="216">
        <v>268</v>
      </c>
      <c r="B268" s="255">
        <v>53.74</v>
      </c>
      <c r="C268" s="273">
        <f>'soust.uk.JMK př.č.2'!$O$42+'soust.uk.JMK př.č.2'!$P$42</f>
        <v>18284</v>
      </c>
      <c r="D268" s="210">
        <f>'soust.uk.JMK př.č.2'!$L$42</f>
        <v>0</v>
      </c>
      <c r="E268" s="210">
        <f t="shared" si="3"/>
        <v>5553</v>
      </c>
      <c r="F268" s="210">
        <f t="shared" si="4"/>
        <v>4083</v>
      </c>
      <c r="G268" s="262"/>
      <c r="H268" s="248"/>
      <c r="I268" s="193"/>
      <c r="J268" s="274"/>
      <c r="K268" s="275"/>
      <c r="L268" s="248"/>
      <c r="M268" s="193"/>
      <c r="N268" s="249"/>
      <c r="O268" s="210">
        <f t="shared" si="5"/>
        <v>1470</v>
      </c>
    </row>
    <row r="269" spans="1:15" x14ac:dyDescent="0.2">
      <c r="A269" s="216">
        <v>269</v>
      </c>
      <c r="B269" s="255">
        <v>53.79</v>
      </c>
      <c r="C269" s="273">
        <f>'soust.uk.JMK př.č.2'!$O$42+'soust.uk.JMK př.č.2'!$P$42</f>
        <v>18284</v>
      </c>
      <c r="D269" s="210">
        <f>'soust.uk.JMK př.č.2'!$L$42</f>
        <v>0</v>
      </c>
      <c r="E269" s="210">
        <f t="shared" si="3"/>
        <v>5547</v>
      </c>
      <c r="F269" s="210">
        <f t="shared" si="4"/>
        <v>4079</v>
      </c>
      <c r="G269" s="262"/>
      <c r="H269" s="248"/>
      <c r="I269" s="193"/>
      <c r="J269" s="274"/>
      <c r="K269" s="275"/>
      <c r="L269" s="248"/>
      <c r="M269" s="193"/>
      <c r="N269" s="249"/>
      <c r="O269" s="210">
        <f t="shared" si="5"/>
        <v>1468</v>
      </c>
    </row>
    <row r="270" spans="1:15" x14ac:dyDescent="0.2">
      <c r="A270" s="216">
        <v>270</v>
      </c>
      <c r="B270" s="255">
        <v>53.83</v>
      </c>
      <c r="C270" s="273">
        <f>'soust.uk.JMK př.č.2'!$O$42+'soust.uk.JMK př.č.2'!$P$42</f>
        <v>18284</v>
      </c>
      <c r="D270" s="210">
        <f>'soust.uk.JMK př.č.2'!$L$42</f>
        <v>0</v>
      </c>
      <c r="E270" s="210">
        <f t="shared" si="3"/>
        <v>5543</v>
      </c>
      <c r="F270" s="210">
        <f t="shared" si="4"/>
        <v>4076</v>
      </c>
      <c r="G270" s="262"/>
      <c r="H270" s="248"/>
      <c r="I270" s="193"/>
      <c r="J270" s="274"/>
      <c r="K270" s="275"/>
      <c r="L270" s="248"/>
      <c r="M270" s="193"/>
      <c r="N270" s="249"/>
      <c r="O270" s="210">
        <f t="shared" si="5"/>
        <v>1467</v>
      </c>
    </row>
    <row r="271" spans="1:15" x14ac:dyDescent="0.2">
      <c r="A271" s="216">
        <v>271</v>
      </c>
      <c r="B271" s="255">
        <v>53.88</v>
      </c>
      <c r="C271" s="273">
        <f>'soust.uk.JMK př.č.2'!$O$42+'soust.uk.JMK př.č.2'!$P$42</f>
        <v>18284</v>
      </c>
      <c r="D271" s="210">
        <f>'soust.uk.JMK př.č.2'!$L$42</f>
        <v>0</v>
      </c>
      <c r="E271" s="210">
        <f t="shared" si="3"/>
        <v>5538</v>
      </c>
      <c r="F271" s="210">
        <f t="shared" si="4"/>
        <v>4072</v>
      </c>
      <c r="G271" s="262"/>
      <c r="H271" s="248"/>
      <c r="I271" s="193"/>
      <c r="J271" s="274"/>
      <c r="K271" s="275"/>
      <c r="L271" s="248"/>
      <c r="M271" s="193"/>
      <c r="N271" s="249"/>
      <c r="O271" s="210">
        <f t="shared" si="5"/>
        <v>1466</v>
      </c>
    </row>
    <row r="272" spans="1:15" x14ac:dyDescent="0.2">
      <c r="A272" s="216">
        <v>272</v>
      </c>
      <c r="B272" s="255">
        <v>53.93</v>
      </c>
      <c r="C272" s="273">
        <f>'soust.uk.JMK př.č.2'!$O$42+'soust.uk.JMK př.č.2'!$P$42</f>
        <v>18284</v>
      </c>
      <c r="D272" s="210">
        <f>'soust.uk.JMK př.č.2'!$L$42</f>
        <v>0</v>
      </c>
      <c r="E272" s="210">
        <f t="shared" si="3"/>
        <v>5532</v>
      </c>
      <c r="F272" s="210">
        <f t="shared" si="4"/>
        <v>4068</v>
      </c>
      <c r="G272" s="262"/>
      <c r="H272" s="248"/>
      <c r="I272" s="193"/>
      <c r="J272" s="274"/>
      <c r="K272" s="275"/>
      <c r="L272" s="248"/>
      <c r="M272" s="193"/>
      <c r="N272" s="249"/>
      <c r="O272" s="210">
        <f t="shared" si="5"/>
        <v>1464</v>
      </c>
    </row>
    <row r="273" spans="1:15" x14ac:dyDescent="0.2">
      <c r="A273" s="216">
        <v>273</v>
      </c>
      <c r="B273" s="255">
        <v>53.98</v>
      </c>
      <c r="C273" s="273">
        <f>'soust.uk.JMK př.č.2'!$O$42+'soust.uk.JMK př.č.2'!$P$42</f>
        <v>18284</v>
      </c>
      <c r="D273" s="210">
        <f>'soust.uk.JMK př.č.2'!$L$42</f>
        <v>0</v>
      </c>
      <c r="E273" s="210">
        <f t="shared" si="3"/>
        <v>5528</v>
      </c>
      <c r="F273" s="210">
        <f t="shared" si="4"/>
        <v>4065</v>
      </c>
      <c r="G273" s="262"/>
      <c r="H273" s="248"/>
      <c r="I273" s="193"/>
      <c r="J273" s="274"/>
      <c r="K273" s="275"/>
      <c r="L273" s="248"/>
      <c r="M273" s="193"/>
      <c r="N273" s="249"/>
      <c r="O273" s="210">
        <f t="shared" si="5"/>
        <v>1463</v>
      </c>
    </row>
    <row r="274" spans="1:15" x14ac:dyDescent="0.2">
      <c r="A274" s="216">
        <v>274</v>
      </c>
      <c r="B274" s="255">
        <v>54.03</v>
      </c>
      <c r="C274" s="273">
        <f>'soust.uk.JMK př.č.2'!$O$42+'soust.uk.JMK př.č.2'!$P$42</f>
        <v>18284</v>
      </c>
      <c r="D274" s="210">
        <f>'soust.uk.JMK př.č.2'!$L$42</f>
        <v>0</v>
      </c>
      <c r="E274" s="210">
        <f t="shared" si="3"/>
        <v>5523</v>
      </c>
      <c r="F274" s="210">
        <f t="shared" si="4"/>
        <v>4061</v>
      </c>
      <c r="G274" s="262"/>
      <c r="H274" s="248"/>
      <c r="I274" s="193"/>
      <c r="J274" s="274"/>
      <c r="K274" s="275"/>
      <c r="L274" s="248"/>
      <c r="M274" s="193"/>
      <c r="N274" s="249"/>
      <c r="O274" s="210">
        <f t="shared" si="5"/>
        <v>1462</v>
      </c>
    </row>
    <row r="275" spans="1:15" x14ac:dyDescent="0.2">
      <c r="A275" s="216">
        <v>275</v>
      </c>
      <c r="B275" s="255">
        <v>54.08</v>
      </c>
      <c r="C275" s="273">
        <f>'soust.uk.JMK př.č.2'!$O$42+'soust.uk.JMK př.č.2'!$P$42</f>
        <v>18284</v>
      </c>
      <c r="D275" s="210">
        <f>'soust.uk.JMK př.č.2'!$L$42</f>
        <v>0</v>
      </c>
      <c r="E275" s="210">
        <f t="shared" si="3"/>
        <v>5518</v>
      </c>
      <c r="F275" s="210">
        <f t="shared" si="4"/>
        <v>4057</v>
      </c>
      <c r="G275" s="262"/>
      <c r="H275" s="248"/>
      <c r="I275" s="193"/>
      <c r="J275" s="274"/>
      <c r="K275" s="275"/>
      <c r="L275" s="248"/>
      <c r="M275" s="193"/>
      <c r="N275" s="249"/>
      <c r="O275" s="210">
        <f t="shared" si="5"/>
        <v>1461</v>
      </c>
    </row>
    <row r="276" spans="1:15" x14ac:dyDescent="0.2">
      <c r="A276" s="216">
        <v>276</v>
      </c>
      <c r="B276" s="255">
        <v>54.13</v>
      </c>
      <c r="C276" s="273">
        <f>'soust.uk.JMK př.č.2'!$O$42+'soust.uk.JMK př.č.2'!$P$42</f>
        <v>18284</v>
      </c>
      <c r="D276" s="210">
        <f>'soust.uk.JMK př.č.2'!$L$42</f>
        <v>0</v>
      </c>
      <c r="E276" s="210">
        <f t="shared" si="3"/>
        <v>5512</v>
      </c>
      <c r="F276" s="210">
        <f t="shared" si="4"/>
        <v>4053</v>
      </c>
      <c r="G276" s="262"/>
      <c r="H276" s="248"/>
      <c r="I276" s="193"/>
      <c r="J276" s="274"/>
      <c r="K276" s="275"/>
      <c r="L276" s="248"/>
      <c r="M276" s="193"/>
      <c r="N276" s="249"/>
      <c r="O276" s="210">
        <f t="shared" si="5"/>
        <v>1459</v>
      </c>
    </row>
    <row r="277" spans="1:15" x14ac:dyDescent="0.2">
      <c r="A277" s="216">
        <v>277</v>
      </c>
      <c r="B277" s="255">
        <v>54.18</v>
      </c>
      <c r="C277" s="273">
        <f>'soust.uk.JMK př.č.2'!$O$42+'soust.uk.JMK př.č.2'!$P$42</f>
        <v>18284</v>
      </c>
      <c r="D277" s="210">
        <f>'soust.uk.JMK př.č.2'!$L$42</f>
        <v>0</v>
      </c>
      <c r="E277" s="210">
        <f t="shared" si="3"/>
        <v>5508</v>
      </c>
      <c r="F277" s="210">
        <f t="shared" si="4"/>
        <v>4050</v>
      </c>
      <c r="G277" s="262"/>
      <c r="H277" s="248"/>
      <c r="I277" s="193"/>
      <c r="J277" s="274"/>
      <c r="K277" s="275"/>
      <c r="L277" s="248"/>
      <c r="M277" s="193"/>
      <c r="N277" s="249"/>
      <c r="O277" s="210">
        <f t="shared" si="5"/>
        <v>1458</v>
      </c>
    </row>
    <row r="278" spans="1:15" x14ac:dyDescent="0.2">
      <c r="A278" s="216">
        <v>278</v>
      </c>
      <c r="B278" s="255">
        <v>54.23</v>
      </c>
      <c r="C278" s="273">
        <f>'soust.uk.JMK př.č.2'!$O$42+'soust.uk.JMK př.č.2'!$P$42</f>
        <v>18284</v>
      </c>
      <c r="D278" s="210">
        <f>'soust.uk.JMK př.č.2'!$L$42</f>
        <v>0</v>
      </c>
      <c r="E278" s="210">
        <f t="shared" si="3"/>
        <v>5503</v>
      </c>
      <c r="F278" s="210">
        <f t="shared" si="4"/>
        <v>4046</v>
      </c>
      <c r="G278" s="262"/>
      <c r="H278" s="248"/>
      <c r="I278" s="193"/>
      <c r="J278" s="274"/>
      <c r="K278" s="275"/>
      <c r="L278" s="248"/>
      <c r="M278" s="193"/>
      <c r="N278" s="249"/>
      <c r="O278" s="210">
        <f t="shared" si="5"/>
        <v>1457</v>
      </c>
    </row>
    <row r="279" spans="1:15" x14ac:dyDescent="0.2">
      <c r="A279" s="216">
        <v>279</v>
      </c>
      <c r="B279" s="255">
        <v>54.28</v>
      </c>
      <c r="C279" s="273">
        <f>'soust.uk.JMK př.č.2'!$O$42+'soust.uk.JMK př.č.2'!$P$42</f>
        <v>18284</v>
      </c>
      <c r="D279" s="210">
        <f>'soust.uk.JMK př.č.2'!$L$42</f>
        <v>0</v>
      </c>
      <c r="E279" s="210">
        <f t="shared" si="3"/>
        <v>5497</v>
      </c>
      <c r="F279" s="210">
        <f t="shared" si="4"/>
        <v>4042</v>
      </c>
      <c r="G279" s="262"/>
      <c r="H279" s="248"/>
      <c r="I279" s="193"/>
      <c r="J279" s="274"/>
      <c r="K279" s="275"/>
      <c r="L279" s="248"/>
      <c r="M279" s="193"/>
      <c r="N279" s="249"/>
      <c r="O279" s="210">
        <f t="shared" si="5"/>
        <v>1455</v>
      </c>
    </row>
    <row r="280" spans="1:15" x14ac:dyDescent="0.2">
      <c r="A280" s="216">
        <v>280</v>
      </c>
      <c r="B280" s="255">
        <v>54.32</v>
      </c>
      <c r="C280" s="273">
        <f>'soust.uk.JMK př.č.2'!$O$42+'soust.uk.JMK př.č.2'!$P$42</f>
        <v>18284</v>
      </c>
      <c r="D280" s="210">
        <f>'soust.uk.JMK př.č.2'!$L$42</f>
        <v>0</v>
      </c>
      <c r="E280" s="210">
        <f t="shared" si="3"/>
        <v>5493</v>
      </c>
      <c r="F280" s="210">
        <f t="shared" si="4"/>
        <v>4039</v>
      </c>
      <c r="G280" s="262"/>
      <c r="H280" s="248"/>
      <c r="I280" s="193"/>
      <c r="J280" s="274"/>
      <c r="K280" s="275"/>
      <c r="L280" s="248"/>
      <c r="M280" s="193"/>
      <c r="N280" s="249"/>
      <c r="O280" s="210">
        <f t="shared" si="5"/>
        <v>1454</v>
      </c>
    </row>
    <row r="281" spans="1:15" x14ac:dyDescent="0.2">
      <c r="A281" s="216">
        <v>281</v>
      </c>
      <c r="B281" s="255">
        <v>54.37</v>
      </c>
      <c r="C281" s="273">
        <f>'soust.uk.JMK př.č.2'!$O$42+'soust.uk.JMK př.č.2'!$P$42</f>
        <v>18284</v>
      </c>
      <c r="D281" s="210">
        <f>'soust.uk.JMK př.č.2'!$L$42</f>
        <v>0</v>
      </c>
      <c r="E281" s="210">
        <f t="shared" ref="E281:E344" si="6">SUM(F281,O281,D281)</f>
        <v>5488</v>
      </c>
      <c r="F281" s="210">
        <f t="shared" ref="F281:F344" si="7">ROUND(1/B281*C281*12,0)</f>
        <v>4035</v>
      </c>
      <c r="G281" s="262"/>
      <c r="H281" s="248"/>
      <c r="I281" s="193"/>
      <c r="J281" s="274"/>
      <c r="K281" s="275"/>
      <c r="L281" s="248"/>
      <c r="M281" s="193"/>
      <c r="N281" s="249"/>
      <c r="O281" s="210">
        <f t="shared" si="5"/>
        <v>1453</v>
      </c>
    </row>
    <row r="282" spans="1:15" x14ac:dyDescent="0.2">
      <c r="A282" s="216">
        <v>282</v>
      </c>
      <c r="B282" s="255">
        <v>54.42</v>
      </c>
      <c r="C282" s="273">
        <f>'soust.uk.JMK př.č.2'!$O$42+'soust.uk.JMK př.č.2'!$P$42</f>
        <v>18284</v>
      </c>
      <c r="D282" s="210">
        <f>'soust.uk.JMK př.č.2'!$L$42</f>
        <v>0</v>
      </c>
      <c r="E282" s="210">
        <f t="shared" si="6"/>
        <v>5484</v>
      </c>
      <c r="F282" s="210">
        <f t="shared" si="7"/>
        <v>4032</v>
      </c>
      <c r="G282" s="262"/>
      <c r="H282" s="248"/>
      <c r="I282" s="193"/>
      <c r="J282" s="274"/>
      <c r="K282" s="275"/>
      <c r="L282" s="248"/>
      <c r="M282" s="193"/>
      <c r="N282" s="249"/>
      <c r="O282" s="210">
        <f t="shared" ref="O282:O345" si="8">ROUND((F282*36%),0)</f>
        <v>1452</v>
      </c>
    </row>
    <row r="283" spans="1:15" x14ac:dyDescent="0.2">
      <c r="A283" s="216">
        <v>283</v>
      </c>
      <c r="B283" s="255">
        <v>54.47</v>
      </c>
      <c r="C283" s="273">
        <f>'soust.uk.JMK př.č.2'!$O$42+'soust.uk.JMK př.č.2'!$P$42</f>
        <v>18284</v>
      </c>
      <c r="D283" s="210">
        <f>'soust.uk.JMK př.č.2'!$L$42</f>
        <v>0</v>
      </c>
      <c r="E283" s="210">
        <f t="shared" si="6"/>
        <v>5478</v>
      </c>
      <c r="F283" s="210">
        <f t="shared" si="7"/>
        <v>4028</v>
      </c>
      <c r="G283" s="262"/>
      <c r="H283" s="248"/>
      <c r="I283" s="193"/>
      <c r="J283" s="274"/>
      <c r="K283" s="275"/>
      <c r="L283" s="248"/>
      <c r="M283" s="193"/>
      <c r="N283" s="249"/>
      <c r="O283" s="210">
        <f t="shared" si="8"/>
        <v>1450</v>
      </c>
    </row>
    <row r="284" spans="1:15" x14ac:dyDescent="0.2">
      <c r="A284" s="216">
        <v>284</v>
      </c>
      <c r="B284" s="255">
        <v>54.51</v>
      </c>
      <c r="C284" s="273">
        <f>'soust.uk.JMK př.č.2'!$O$42+'soust.uk.JMK př.č.2'!$P$42</f>
        <v>18284</v>
      </c>
      <c r="D284" s="210">
        <f>'soust.uk.JMK př.č.2'!$L$42</f>
        <v>0</v>
      </c>
      <c r="E284" s="210">
        <f t="shared" si="6"/>
        <v>5474</v>
      </c>
      <c r="F284" s="210">
        <f t="shared" si="7"/>
        <v>4025</v>
      </c>
      <c r="G284" s="262"/>
      <c r="H284" s="248"/>
      <c r="I284" s="193"/>
      <c r="J284" s="274"/>
      <c r="K284" s="275"/>
      <c r="L284" s="248"/>
      <c r="M284" s="193"/>
      <c r="N284" s="249"/>
      <c r="O284" s="210">
        <f t="shared" si="8"/>
        <v>1449</v>
      </c>
    </row>
    <row r="285" spans="1:15" x14ac:dyDescent="0.2">
      <c r="A285" s="216">
        <v>285</v>
      </c>
      <c r="B285" s="255">
        <v>54.56</v>
      </c>
      <c r="C285" s="273">
        <f>'soust.uk.JMK př.č.2'!$O$42+'soust.uk.JMK př.č.2'!$P$42</f>
        <v>18284</v>
      </c>
      <c r="D285" s="210">
        <f>'soust.uk.JMK př.č.2'!$L$42</f>
        <v>0</v>
      </c>
      <c r="E285" s="210">
        <f t="shared" si="6"/>
        <v>5469</v>
      </c>
      <c r="F285" s="210">
        <f t="shared" si="7"/>
        <v>4021</v>
      </c>
      <c r="G285" s="262"/>
      <c r="H285" s="248"/>
      <c r="I285" s="193"/>
      <c r="J285" s="274"/>
      <c r="K285" s="275"/>
      <c r="L285" s="248"/>
      <c r="M285" s="193"/>
      <c r="N285" s="249"/>
      <c r="O285" s="210">
        <f t="shared" si="8"/>
        <v>1448</v>
      </c>
    </row>
    <row r="286" spans="1:15" x14ac:dyDescent="0.2">
      <c r="A286" s="216">
        <v>286</v>
      </c>
      <c r="B286" s="255">
        <v>54.61</v>
      </c>
      <c r="C286" s="273">
        <f>'soust.uk.JMK př.č.2'!$O$42+'soust.uk.JMK př.č.2'!$P$42</f>
        <v>18284</v>
      </c>
      <c r="D286" s="210">
        <f>'soust.uk.JMK př.č.2'!$L$42</f>
        <v>0</v>
      </c>
      <c r="E286" s="210">
        <f t="shared" si="6"/>
        <v>5464</v>
      </c>
      <c r="F286" s="210">
        <f t="shared" si="7"/>
        <v>4018</v>
      </c>
      <c r="G286" s="262"/>
      <c r="H286" s="248"/>
      <c r="I286" s="193"/>
      <c r="J286" s="274"/>
      <c r="K286" s="275"/>
      <c r="L286" s="248"/>
      <c r="M286" s="193"/>
      <c r="N286" s="249"/>
      <c r="O286" s="210">
        <f t="shared" si="8"/>
        <v>1446</v>
      </c>
    </row>
    <row r="287" spans="1:15" x14ac:dyDescent="0.2">
      <c r="A287" s="216">
        <v>287</v>
      </c>
      <c r="B287" s="255">
        <v>54.65</v>
      </c>
      <c r="C287" s="273">
        <f>'soust.uk.JMK př.č.2'!$O$42+'soust.uk.JMK př.č.2'!$P$42</f>
        <v>18284</v>
      </c>
      <c r="D287" s="210">
        <f>'soust.uk.JMK př.č.2'!$L$42</f>
        <v>0</v>
      </c>
      <c r="E287" s="210">
        <f t="shared" si="6"/>
        <v>5460</v>
      </c>
      <c r="F287" s="210">
        <f t="shared" si="7"/>
        <v>4015</v>
      </c>
      <c r="G287" s="262"/>
      <c r="H287" s="248"/>
      <c r="I287" s="193"/>
      <c r="J287" s="274"/>
      <c r="K287" s="275"/>
      <c r="L287" s="248"/>
      <c r="M287" s="193"/>
      <c r="N287" s="249"/>
      <c r="O287" s="210">
        <f t="shared" si="8"/>
        <v>1445</v>
      </c>
    </row>
    <row r="288" spans="1:15" x14ac:dyDescent="0.2">
      <c r="A288" s="216">
        <v>288</v>
      </c>
      <c r="B288" s="255">
        <v>54.7</v>
      </c>
      <c r="C288" s="273">
        <f>'soust.uk.JMK př.č.2'!$O$42+'soust.uk.JMK př.č.2'!$P$42</f>
        <v>18284</v>
      </c>
      <c r="D288" s="210">
        <f>'soust.uk.JMK př.č.2'!$L$42</f>
        <v>0</v>
      </c>
      <c r="E288" s="210">
        <f t="shared" si="6"/>
        <v>5455</v>
      </c>
      <c r="F288" s="210">
        <f t="shared" si="7"/>
        <v>4011</v>
      </c>
      <c r="G288" s="262"/>
      <c r="H288" s="248"/>
      <c r="I288" s="193"/>
      <c r="J288" s="274"/>
      <c r="K288" s="275"/>
      <c r="L288" s="248"/>
      <c r="M288" s="193"/>
      <c r="N288" s="249"/>
      <c r="O288" s="210">
        <f t="shared" si="8"/>
        <v>1444</v>
      </c>
    </row>
    <row r="289" spans="1:15" x14ac:dyDescent="0.2">
      <c r="A289" s="216">
        <v>289</v>
      </c>
      <c r="B289" s="255">
        <v>54.75</v>
      </c>
      <c r="C289" s="273">
        <f>'soust.uk.JMK př.č.2'!$O$42+'soust.uk.JMK př.č.2'!$P$42</f>
        <v>18284</v>
      </c>
      <c r="D289" s="210">
        <f>'soust.uk.JMK př.č.2'!$L$42</f>
        <v>0</v>
      </c>
      <c r="E289" s="210">
        <f t="shared" si="6"/>
        <v>5450</v>
      </c>
      <c r="F289" s="210">
        <f t="shared" si="7"/>
        <v>4007</v>
      </c>
      <c r="G289" s="262"/>
      <c r="H289" s="248"/>
      <c r="I289" s="193"/>
      <c r="J289" s="274"/>
      <c r="K289" s="275"/>
      <c r="L289" s="248"/>
      <c r="M289" s="193"/>
      <c r="N289" s="249"/>
      <c r="O289" s="210">
        <f t="shared" si="8"/>
        <v>1443</v>
      </c>
    </row>
    <row r="290" spans="1:15" x14ac:dyDescent="0.2">
      <c r="A290" s="216">
        <v>290</v>
      </c>
      <c r="B290" s="255">
        <v>54.79</v>
      </c>
      <c r="C290" s="273">
        <f>'soust.uk.JMK př.č.2'!$O$42+'soust.uk.JMK př.č.2'!$P$42</f>
        <v>18284</v>
      </c>
      <c r="D290" s="210">
        <f>'soust.uk.JMK př.č.2'!$L$42</f>
        <v>0</v>
      </c>
      <c r="E290" s="210">
        <f t="shared" si="6"/>
        <v>5447</v>
      </c>
      <c r="F290" s="210">
        <f t="shared" si="7"/>
        <v>4005</v>
      </c>
      <c r="G290" s="262"/>
      <c r="H290" s="248"/>
      <c r="I290" s="193"/>
      <c r="J290" s="274"/>
      <c r="K290" s="275"/>
      <c r="L290" s="248"/>
      <c r="M290" s="193"/>
      <c r="N290" s="249"/>
      <c r="O290" s="210">
        <f t="shared" si="8"/>
        <v>1442</v>
      </c>
    </row>
    <row r="291" spans="1:15" x14ac:dyDescent="0.2">
      <c r="A291" s="216">
        <v>291</v>
      </c>
      <c r="B291" s="255">
        <v>54.84</v>
      </c>
      <c r="C291" s="273">
        <f>'soust.uk.JMK př.č.2'!$O$42+'soust.uk.JMK př.č.2'!$P$42</f>
        <v>18284</v>
      </c>
      <c r="D291" s="210">
        <f>'soust.uk.JMK př.č.2'!$L$42</f>
        <v>0</v>
      </c>
      <c r="E291" s="210">
        <f t="shared" si="6"/>
        <v>5441</v>
      </c>
      <c r="F291" s="210">
        <f t="shared" si="7"/>
        <v>4001</v>
      </c>
      <c r="G291" s="262"/>
      <c r="H291" s="248"/>
      <c r="I291" s="193"/>
      <c r="J291" s="274"/>
      <c r="K291" s="275"/>
      <c r="L291" s="248"/>
      <c r="M291" s="193"/>
      <c r="N291" s="249"/>
      <c r="O291" s="210">
        <f t="shared" si="8"/>
        <v>1440</v>
      </c>
    </row>
    <row r="292" spans="1:15" x14ac:dyDescent="0.2">
      <c r="A292" s="216">
        <v>292</v>
      </c>
      <c r="B292" s="255">
        <v>54.89</v>
      </c>
      <c r="C292" s="273">
        <f>'soust.uk.JMK př.č.2'!$O$42+'soust.uk.JMK př.č.2'!$P$42</f>
        <v>18284</v>
      </c>
      <c r="D292" s="210">
        <f>'soust.uk.JMK př.č.2'!$L$42</f>
        <v>0</v>
      </c>
      <c r="E292" s="210">
        <f t="shared" si="6"/>
        <v>5436</v>
      </c>
      <c r="F292" s="210">
        <f t="shared" si="7"/>
        <v>3997</v>
      </c>
      <c r="G292" s="262"/>
      <c r="H292" s="248"/>
      <c r="I292" s="193"/>
      <c r="J292" s="274"/>
      <c r="K292" s="275"/>
      <c r="L292" s="248"/>
      <c r="M292" s="193"/>
      <c r="N292" s="249"/>
      <c r="O292" s="210">
        <f t="shared" si="8"/>
        <v>1439</v>
      </c>
    </row>
    <row r="293" spans="1:15" x14ac:dyDescent="0.2">
      <c r="A293" s="216">
        <v>293</v>
      </c>
      <c r="B293" s="255">
        <v>54.93</v>
      </c>
      <c r="C293" s="273">
        <f>'soust.uk.JMK př.č.2'!$O$42+'soust.uk.JMK př.č.2'!$P$42</f>
        <v>18284</v>
      </c>
      <c r="D293" s="210">
        <f>'soust.uk.JMK př.č.2'!$L$42</f>
        <v>0</v>
      </c>
      <c r="E293" s="210">
        <f t="shared" si="6"/>
        <v>5432</v>
      </c>
      <c r="F293" s="210">
        <f t="shared" si="7"/>
        <v>3994</v>
      </c>
      <c r="G293" s="262"/>
      <c r="H293" s="248"/>
      <c r="I293" s="193"/>
      <c r="J293" s="274"/>
      <c r="K293" s="275"/>
      <c r="L293" s="248"/>
      <c r="M293" s="193"/>
      <c r="N293" s="249"/>
      <c r="O293" s="210">
        <f t="shared" si="8"/>
        <v>1438</v>
      </c>
    </row>
    <row r="294" spans="1:15" x14ac:dyDescent="0.2">
      <c r="A294" s="216">
        <v>294</v>
      </c>
      <c r="B294" s="255">
        <v>54.98</v>
      </c>
      <c r="C294" s="273">
        <f>'soust.uk.JMK př.č.2'!$O$42+'soust.uk.JMK př.č.2'!$P$42</f>
        <v>18284</v>
      </c>
      <c r="D294" s="210">
        <f>'soust.uk.JMK př.č.2'!$L$42</f>
        <v>0</v>
      </c>
      <c r="E294" s="210">
        <f t="shared" si="6"/>
        <v>5428</v>
      </c>
      <c r="F294" s="210">
        <f t="shared" si="7"/>
        <v>3991</v>
      </c>
      <c r="G294" s="262"/>
      <c r="H294" s="248"/>
      <c r="I294" s="193"/>
      <c r="J294" s="274"/>
      <c r="K294" s="275"/>
      <c r="L294" s="248"/>
      <c r="M294" s="193"/>
      <c r="N294" s="249"/>
      <c r="O294" s="210">
        <f t="shared" si="8"/>
        <v>1437</v>
      </c>
    </row>
    <row r="295" spans="1:15" x14ac:dyDescent="0.2">
      <c r="A295" s="216">
        <v>295</v>
      </c>
      <c r="B295" s="255">
        <v>55.02</v>
      </c>
      <c r="C295" s="273">
        <f>'soust.uk.JMK př.č.2'!$O$42+'soust.uk.JMK př.č.2'!$P$42</f>
        <v>18284</v>
      </c>
      <c r="D295" s="210">
        <f>'soust.uk.JMK př.č.2'!$L$42</f>
        <v>0</v>
      </c>
      <c r="E295" s="210">
        <f t="shared" si="6"/>
        <v>5424</v>
      </c>
      <c r="F295" s="210">
        <f t="shared" si="7"/>
        <v>3988</v>
      </c>
      <c r="G295" s="262"/>
      <c r="H295" s="248"/>
      <c r="I295" s="193"/>
      <c r="J295" s="274"/>
      <c r="K295" s="275"/>
      <c r="L295" s="248"/>
      <c r="M295" s="193"/>
      <c r="N295" s="249"/>
      <c r="O295" s="210">
        <f t="shared" si="8"/>
        <v>1436</v>
      </c>
    </row>
    <row r="296" spans="1:15" x14ac:dyDescent="0.2">
      <c r="A296" s="216">
        <v>296</v>
      </c>
      <c r="B296" s="255">
        <v>55.07</v>
      </c>
      <c r="C296" s="273">
        <f>'soust.uk.JMK př.č.2'!$O$42+'soust.uk.JMK př.č.2'!$P$42</f>
        <v>18284</v>
      </c>
      <c r="D296" s="210">
        <f>'soust.uk.JMK př.č.2'!$L$42</f>
        <v>0</v>
      </c>
      <c r="E296" s="210">
        <f t="shared" si="6"/>
        <v>5418</v>
      </c>
      <c r="F296" s="210">
        <f t="shared" si="7"/>
        <v>3984</v>
      </c>
      <c r="G296" s="262"/>
      <c r="H296" s="248"/>
      <c r="I296" s="193"/>
      <c r="J296" s="274"/>
      <c r="K296" s="275"/>
      <c r="L296" s="248"/>
      <c r="M296" s="193"/>
      <c r="N296" s="249"/>
      <c r="O296" s="210">
        <f t="shared" si="8"/>
        <v>1434</v>
      </c>
    </row>
    <row r="297" spans="1:15" x14ac:dyDescent="0.2">
      <c r="A297" s="216">
        <v>297</v>
      </c>
      <c r="B297" s="255">
        <v>55.11</v>
      </c>
      <c r="C297" s="273">
        <f>'soust.uk.JMK př.č.2'!$O$42+'soust.uk.JMK př.č.2'!$P$42</f>
        <v>18284</v>
      </c>
      <c r="D297" s="210">
        <f>'soust.uk.JMK př.č.2'!$L$42</f>
        <v>0</v>
      </c>
      <c r="E297" s="210">
        <f t="shared" si="6"/>
        <v>5414</v>
      </c>
      <c r="F297" s="210">
        <f t="shared" si="7"/>
        <v>3981</v>
      </c>
      <c r="G297" s="262"/>
      <c r="H297" s="248"/>
      <c r="I297" s="193"/>
      <c r="J297" s="274"/>
      <c r="K297" s="275"/>
      <c r="L297" s="248"/>
      <c r="M297" s="193"/>
      <c r="N297" s="249"/>
      <c r="O297" s="210">
        <f t="shared" si="8"/>
        <v>1433</v>
      </c>
    </row>
    <row r="298" spans="1:15" x14ac:dyDescent="0.2">
      <c r="A298" s="216">
        <v>298</v>
      </c>
      <c r="B298" s="255">
        <v>55.16</v>
      </c>
      <c r="C298" s="273">
        <f>'soust.uk.JMK př.č.2'!$O$42+'soust.uk.JMK př.č.2'!$P$42</f>
        <v>18284</v>
      </c>
      <c r="D298" s="210">
        <f>'soust.uk.JMK př.č.2'!$L$42</f>
        <v>0</v>
      </c>
      <c r="E298" s="210">
        <f t="shared" si="6"/>
        <v>5410</v>
      </c>
      <c r="F298" s="210">
        <f t="shared" si="7"/>
        <v>3978</v>
      </c>
      <c r="G298" s="262"/>
      <c r="H298" s="248"/>
      <c r="I298" s="193"/>
      <c r="J298" s="274"/>
      <c r="K298" s="275"/>
      <c r="L298" s="248"/>
      <c r="M298" s="193"/>
      <c r="N298" s="249"/>
      <c r="O298" s="210">
        <f t="shared" si="8"/>
        <v>1432</v>
      </c>
    </row>
    <row r="299" spans="1:15" x14ac:dyDescent="0.2">
      <c r="A299" s="216">
        <v>299</v>
      </c>
      <c r="B299" s="255">
        <v>55.2</v>
      </c>
      <c r="C299" s="273">
        <f>'soust.uk.JMK př.č.2'!$O$42+'soust.uk.JMK př.č.2'!$P$42</f>
        <v>18284</v>
      </c>
      <c r="D299" s="210">
        <f>'soust.uk.JMK př.č.2'!$L$42</f>
        <v>0</v>
      </c>
      <c r="E299" s="210">
        <f t="shared" si="6"/>
        <v>5406</v>
      </c>
      <c r="F299" s="210">
        <f t="shared" si="7"/>
        <v>3975</v>
      </c>
      <c r="G299" s="262"/>
      <c r="H299" s="248"/>
      <c r="I299" s="193"/>
      <c r="J299" s="274"/>
      <c r="K299" s="275"/>
      <c r="L299" s="248"/>
      <c r="M299" s="193"/>
      <c r="N299" s="249"/>
      <c r="O299" s="210">
        <f t="shared" si="8"/>
        <v>1431</v>
      </c>
    </row>
    <row r="300" spans="1:15" x14ac:dyDescent="0.2">
      <c r="A300" s="216">
        <v>300</v>
      </c>
      <c r="B300" s="255">
        <v>55.25</v>
      </c>
      <c r="C300" s="273">
        <f>'soust.uk.JMK př.č.2'!$O$42+'soust.uk.JMK př.č.2'!$P$42</f>
        <v>18284</v>
      </c>
      <c r="D300" s="210">
        <f>'soust.uk.JMK př.č.2'!$L$42</f>
        <v>0</v>
      </c>
      <c r="E300" s="210">
        <f t="shared" si="6"/>
        <v>5401</v>
      </c>
      <c r="F300" s="210">
        <f t="shared" si="7"/>
        <v>3971</v>
      </c>
      <c r="G300" s="262"/>
      <c r="H300" s="248"/>
      <c r="I300" s="193"/>
      <c r="J300" s="274"/>
      <c r="K300" s="275"/>
      <c r="L300" s="248"/>
      <c r="M300" s="193"/>
      <c r="N300" s="249"/>
      <c r="O300" s="210">
        <f t="shared" si="8"/>
        <v>1430</v>
      </c>
    </row>
    <row r="301" spans="1:15" x14ac:dyDescent="0.2">
      <c r="A301" s="216">
        <v>301</v>
      </c>
      <c r="B301" s="255">
        <v>55.29</v>
      </c>
      <c r="C301" s="273">
        <f>'soust.uk.JMK př.č.2'!$O$42+'soust.uk.JMK př.č.2'!$P$42</f>
        <v>18284</v>
      </c>
      <c r="D301" s="210">
        <f>'soust.uk.JMK př.č.2'!$L$42</f>
        <v>0</v>
      </c>
      <c r="E301" s="210">
        <f t="shared" si="6"/>
        <v>5396</v>
      </c>
      <c r="F301" s="210">
        <f t="shared" si="7"/>
        <v>3968</v>
      </c>
      <c r="G301" s="262"/>
      <c r="H301" s="248"/>
      <c r="I301" s="193"/>
      <c r="J301" s="274"/>
      <c r="K301" s="275"/>
      <c r="L301" s="248"/>
      <c r="M301" s="193"/>
      <c r="N301" s="249"/>
      <c r="O301" s="210">
        <f t="shared" si="8"/>
        <v>1428</v>
      </c>
    </row>
    <row r="302" spans="1:15" x14ac:dyDescent="0.2">
      <c r="A302" s="216">
        <v>302</v>
      </c>
      <c r="B302" s="255">
        <v>55.34</v>
      </c>
      <c r="C302" s="273">
        <f>'soust.uk.JMK př.č.2'!$O$42+'soust.uk.JMK př.č.2'!$P$42</f>
        <v>18284</v>
      </c>
      <c r="D302" s="210">
        <f>'soust.uk.JMK př.č.2'!$L$42</f>
        <v>0</v>
      </c>
      <c r="E302" s="210">
        <f t="shared" si="6"/>
        <v>5392</v>
      </c>
      <c r="F302" s="210">
        <f t="shared" si="7"/>
        <v>3965</v>
      </c>
      <c r="G302" s="262"/>
      <c r="H302" s="248"/>
      <c r="I302" s="193"/>
      <c r="J302" s="274"/>
      <c r="K302" s="275"/>
      <c r="L302" s="248"/>
      <c r="M302" s="193"/>
      <c r="N302" s="249"/>
      <c r="O302" s="210">
        <f t="shared" si="8"/>
        <v>1427</v>
      </c>
    </row>
    <row r="303" spans="1:15" x14ac:dyDescent="0.2">
      <c r="A303" s="216">
        <v>303</v>
      </c>
      <c r="B303" s="255">
        <v>55.38</v>
      </c>
      <c r="C303" s="273">
        <f>'soust.uk.JMK př.č.2'!$O$42+'soust.uk.JMK př.č.2'!$P$42</f>
        <v>18284</v>
      </c>
      <c r="D303" s="210">
        <f>'soust.uk.JMK př.č.2'!$L$42</f>
        <v>0</v>
      </c>
      <c r="E303" s="210">
        <f t="shared" si="6"/>
        <v>5388</v>
      </c>
      <c r="F303" s="210">
        <f t="shared" si="7"/>
        <v>3962</v>
      </c>
      <c r="G303" s="262"/>
      <c r="H303" s="248"/>
      <c r="I303" s="193"/>
      <c r="J303" s="274"/>
      <c r="K303" s="275"/>
      <c r="L303" s="248"/>
      <c r="M303" s="193"/>
      <c r="N303" s="249"/>
      <c r="O303" s="210">
        <f t="shared" si="8"/>
        <v>1426</v>
      </c>
    </row>
    <row r="304" spans="1:15" x14ac:dyDescent="0.2">
      <c r="A304" s="216">
        <v>304</v>
      </c>
      <c r="B304" s="255">
        <v>55.43</v>
      </c>
      <c r="C304" s="273">
        <f>'soust.uk.JMK př.č.2'!$O$42+'soust.uk.JMK př.č.2'!$P$42</f>
        <v>18284</v>
      </c>
      <c r="D304" s="210">
        <f>'soust.uk.JMK př.č.2'!$L$42</f>
        <v>0</v>
      </c>
      <c r="E304" s="210">
        <f t="shared" si="6"/>
        <v>5383</v>
      </c>
      <c r="F304" s="210">
        <f t="shared" si="7"/>
        <v>3958</v>
      </c>
      <c r="G304" s="262"/>
      <c r="H304" s="248"/>
      <c r="I304" s="193"/>
      <c r="J304" s="274"/>
      <c r="K304" s="275"/>
      <c r="L304" s="248"/>
      <c r="M304" s="193"/>
      <c r="N304" s="249"/>
      <c r="O304" s="210">
        <f t="shared" si="8"/>
        <v>1425</v>
      </c>
    </row>
    <row r="305" spans="1:15" x14ac:dyDescent="0.2">
      <c r="A305" s="216">
        <v>305</v>
      </c>
      <c r="B305" s="255">
        <v>55.47</v>
      </c>
      <c r="C305" s="273">
        <f>'soust.uk.JMK př.č.2'!$O$42+'soust.uk.JMK př.č.2'!$P$42</f>
        <v>18284</v>
      </c>
      <c r="D305" s="210">
        <f>'soust.uk.JMK př.č.2'!$L$42</f>
        <v>0</v>
      </c>
      <c r="E305" s="210">
        <f t="shared" si="6"/>
        <v>5379</v>
      </c>
      <c r="F305" s="210">
        <f t="shared" si="7"/>
        <v>3955</v>
      </c>
      <c r="G305" s="262"/>
      <c r="H305" s="248"/>
      <c r="I305" s="193"/>
      <c r="J305" s="274"/>
      <c r="K305" s="275"/>
      <c r="L305" s="248"/>
      <c r="M305" s="193"/>
      <c r="N305" s="249"/>
      <c r="O305" s="210">
        <f t="shared" si="8"/>
        <v>1424</v>
      </c>
    </row>
    <row r="306" spans="1:15" x14ac:dyDescent="0.2">
      <c r="A306" s="216">
        <v>306</v>
      </c>
      <c r="B306" s="255">
        <v>55.51</v>
      </c>
      <c r="C306" s="273">
        <f>'soust.uk.JMK př.č.2'!$O$42+'soust.uk.JMK př.č.2'!$P$42</f>
        <v>18284</v>
      </c>
      <c r="D306" s="210">
        <f>'soust.uk.JMK př.č.2'!$L$42</f>
        <v>0</v>
      </c>
      <c r="E306" s="210">
        <f t="shared" si="6"/>
        <v>5376</v>
      </c>
      <c r="F306" s="210">
        <f t="shared" si="7"/>
        <v>3953</v>
      </c>
      <c r="G306" s="262"/>
      <c r="H306" s="248"/>
      <c r="I306" s="193"/>
      <c r="J306" s="274"/>
      <c r="K306" s="275"/>
      <c r="L306" s="248"/>
      <c r="M306" s="193"/>
      <c r="N306" s="249"/>
      <c r="O306" s="210">
        <f t="shared" si="8"/>
        <v>1423</v>
      </c>
    </row>
    <row r="307" spans="1:15" x14ac:dyDescent="0.2">
      <c r="A307" s="216">
        <v>307</v>
      </c>
      <c r="B307" s="255">
        <v>55.56</v>
      </c>
      <c r="C307" s="273">
        <f>'soust.uk.JMK př.č.2'!$O$42+'soust.uk.JMK př.č.2'!$P$42</f>
        <v>18284</v>
      </c>
      <c r="D307" s="210">
        <f>'soust.uk.JMK př.č.2'!$L$42</f>
        <v>0</v>
      </c>
      <c r="E307" s="210">
        <f t="shared" si="6"/>
        <v>5371</v>
      </c>
      <c r="F307" s="210">
        <f t="shared" si="7"/>
        <v>3949</v>
      </c>
      <c r="G307" s="262"/>
      <c r="H307" s="248"/>
      <c r="I307" s="193"/>
      <c r="J307" s="274"/>
      <c r="K307" s="275"/>
      <c r="L307" s="248"/>
      <c r="M307" s="193"/>
      <c r="N307" s="249"/>
      <c r="O307" s="210">
        <f t="shared" si="8"/>
        <v>1422</v>
      </c>
    </row>
    <row r="308" spans="1:15" x14ac:dyDescent="0.2">
      <c r="A308" s="216">
        <v>308</v>
      </c>
      <c r="B308" s="255">
        <v>55.6</v>
      </c>
      <c r="C308" s="273">
        <f>'soust.uk.JMK př.č.2'!$O$42+'soust.uk.JMK př.č.2'!$P$42</f>
        <v>18284</v>
      </c>
      <c r="D308" s="210">
        <f>'soust.uk.JMK př.č.2'!$L$42</f>
        <v>0</v>
      </c>
      <c r="E308" s="210">
        <f t="shared" si="6"/>
        <v>5367</v>
      </c>
      <c r="F308" s="210">
        <f t="shared" si="7"/>
        <v>3946</v>
      </c>
      <c r="G308" s="262"/>
      <c r="H308" s="248"/>
      <c r="I308" s="193"/>
      <c r="J308" s="274"/>
      <c r="K308" s="275"/>
      <c r="L308" s="248"/>
      <c r="M308" s="193"/>
      <c r="N308" s="249"/>
      <c r="O308" s="210">
        <f t="shared" si="8"/>
        <v>1421</v>
      </c>
    </row>
    <row r="309" spans="1:15" x14ac:dyDescent="0.2">
      <c r="A309" s="216">
        <v>309</v>
      </c>
      <c r="B309" s="255">
        <v>55.64</v>
      </c>
      <c r="C309" s="273">
        <f>'soust.uk.JMK př.č.2'!$O$42+'soust.uk.JMK př.č.2'!$P$42</f>
        <v>18284</v>
      </c>
      <c r="D309" s="210">
        <f>'soust.uk.JMK př.č.2'!$L$42</f>
        <v>0</v>
      </c>
      <c r="E309" s="210">
        <f t="shared" si="6"/>
        <v>5362</v>
      </c>
      <c r="F309" s="210">
        <f t="shared" si="7"/>
        <v>3943</v>
      </c>
      <c r="G309" s="262"/>
      <c r="H309" s="248"/>
      <c r="I309" s="193"/>
      <c r="J309" s="274"/>
      <c r="K309" s="275"/>
      <c r="L309" s="248"/>
      <c r="M309" s="193"/>
      <c r="N309" s="249"/>
      <c r="O309" s="210">
        <f t="shared" si="8"/>
        <v>1419</v>
      </c>
    </row>
    <row r="310" spans="1:15" x14ac:dyDescent="0.2">
      <c r="A310" s="216">
        <v>310</v>
      </c>
      <c r="B310" s="255">
        <v>55.69</v>
      </c>
      <c r="C310" s="273">
        <f>'soust.uk.JMK př.č.2'!$O$42+'soust.uk.JMK př.č.2'!$P$42</f>
        <v>18284</v>
      </c>
      <c r="D310" s="210">
        <f>'soust.uk.JMK př.č.2'!$L$42</f>
        <v>0</v>
      </c>
      <c r="E310" s="210">
        <f t="shared" si="6"/>
        <v>5358</v>
      </c>
      <c r="F310" s="210">
        <f t="shared" si="7"/>
        <v>3940</v>
      </c>
      <c r="G310" s="262"/>
      <c r="H310" s="248"/>
      <c r="I310" s="193"/>
      <c r="J310" s="274"/>
      <c r="K310" s="275"/>
      <c r="L310" s="248"/>
      <c r="M310" s="193"/>
      <c r="N310" s="249"/>
      <c r="O310" s="210">
        <f t="shared" si="8"/>
        <v>1418</v>
      </c>
    </row>
    <row r="311" spans="1:15" x14ac:dyDescent="0.2">
      <c r="A311" s="216">
        <v>311</v>
      </c>
      <c r="B311" s="255">
        <v>55.73</v>
      </c>
      <c r="C311" s="273">
        <f>'soust.uk.JMK př.č.2'!$O$42+'soust.uk.JMK př.č.2'!$P$42</f>
        <v>18284</v>
      </c>
      <c r="D311" s="210">
        <f>'soust.uk.JMK př.č.2'!$L$42</f>
        <v>0</v>
      </c>
      <c r="E311" s="210">
        <f t="shared" si="6"/>
        <v>5354</v>
      </c>
      <c r="F311" s="210">
        <f t="shared" si="7"/>
        <v>3937</v>
      </c>
      <c r="G311" s="262"/>
      <c r="H311" s="248"/>
      <c r="I311" s="193"/>
      <c r="J311" s="274"/>
      <c r="K311" s="275"/>
      <c r="L311" s="248"/>
      <c r="M311" s="193"/>
      <c r="N311" s="249"/>
      <c r="O311" s="210">
        <f t="shared" si="8"/>
        <v>1417</v>
      </c>
    </row>
    <row r="312" spans="1:15" x14ac:dyDescent="0.2">
      <c r="A312" s="216">
        <v>312</v>
      </c>
      <c r="B312" s="255">
        <v>55.77</v>
      </c>
      <c r="C312" s="273">
        <f>'soust.uk.JMK př.č.2'!$O$42+'soust.uk.JMK př.č.2'!$P$42</f>
        <v>18284</v>
      </c>
      <c r="D312" s="210">
        <f>'soust.uk.JMK př.č.2'!$L$42</f>
        <v>0</v>
      </c>
      <c r="E312" s="210">
        <f t="shared" si="6"/>
        <v>5350</v>
      </c>
      <c r="F312" s="210">
        <f t="shared" si="7"/>
        <v>3934</v>
      </c>
      <c r="G312" s="262"/>
      <c r="H312" s="248"/>
      <c r="I312" s="193"/>
      <c r="J312" s="274"/>
      <c r="K312" s="275"/>
      <c r="L312" s="248"/>
      <c r="M312" s="193"/>
      <c r="N312" s="249"/>
      <c r="O312" s="210">
        <f t="shared" si="8"/>
        <v>1416</v>
      </c>
    </row>
    <row r="313" spans="1:15" x14ac:dyDescent="0.2">
      <c r="A313" s="216">
        <v>313</v>
      </c>
      <c r="B313" s="255">
        <v>55.82</v>
      </c>
      <c r="C313" s="273">
        <f>'soust.uk.JMK př.č.2'!$O$42+'soust.uk.JMK př.č.2'!$P$42</f>
        <v>18284</v>
      </c>
      <c r="D313" s="210">
        <f>'soust.uk.JMK př.č.2'!$L$42</f>
        <v>0</v>
      </c>
      <c r="E313" s="210">
        <f t="shared" si="6"/>
        <v>5346</v>
      </c>
      <c r="F313" s="210">
        <f t="shared" si="7"/>
        <v>3931</v>
      </c>
      <c r="G313" s="262"/>
      <c r="H313" s="248"/>
      <c r="I313" s="193"/>
      <c r="J313" s="274"/>
      <c r="K313" s="275"/>
      <c r="L313" s="248"/>
      <c r="M313" s="193"/>
      <c r="N313" s="249"/>
      <c r="O313" s="210">
        <f t="shared" si="8"/>
        <v>1415</v>
      </c>
    </row>
    <row r="314" spans="1:15" x14ac:dyDescent="0.2">
      <c r="A314" s="216">
        <v>314</v>
      </c>
      <c r="B314" s="255">
        <v>55.86</v>
      </c>
      <c r="C314" s="273">
        <f>'soust.uk.JMK př.č.2'!$O$42+'soust.uk.JMK př.č.2'!$P$42</f>
        <v>18284</v>
      </c>
      <c r="D314" s="210">
        <f>'soust.uk.JMK př.č.2'!$L$42</f>
        <v>0</v>
      </c>
      <c r="E314" s="210">
        <f t="shared" si="6"/>
        <v>5342</v>
      </c>
      <c r="F314" s="210">
        <f t="shared" si="7"/>
        <v>3928</v>
      </c>
      <c r="G314" s="262"/>
      <c r="H314" s="248"/>
      <c r="I314" s="193"/>
      <c r="J314" s="274"/>
      <c r="K314" s="275"/>
      <c r="L314" s="248"/>
      <c r="M314" s="193"/>
      <c r="N314" s="249"/>
      <c r="O314" s="210">
        <f t="shared" si="8"/>
        <v>1414</v>
      </c>
    </row>
    <row r="315" spans="1:15" x14ac:dyDescent="0.2">
      <c r="A315" s="216">
        <v>315</v>
      </c>
      <c r="B315" s="255">
        <v>55.9</v>
      </c>
      <c r="C315" s="273">
        <f>'soust.uk.JMK př.č.2'!$O$42+'soust.uk.JMK př.č.2'!$P$42</f>
        <v>18284</v>
      </c>
      <c r="D315" s="210">
        <f>'soust.uk.JMK př.č.2'!$L$42</f>
        <v>0</v>
      </c>
      <c r="E315" s="210">
        <f t="shared" si="6"/>
        <v>5338</v>
      </c>
      <c r="F315" s="210">
        <f t="shared" si="7"/>
        <v>3925</v>
      </c>
      <c r="G315" s="262"/>
      <c r="H315" s="248"/>
      <c r="I315" s="193"/>
      <c r="J315" s="274"/>
      <c r="K315" s="275"/>
      <c r="L315" s="248"/>
      <c r="M315" s="193"/>
      <c r="N315" s="249"/>
      <c r="O315" s="210">
        <f t="shared" si="8"/>
        <v>1413</v>
      </c>
    </row>
    <row r="316" spans="1:15" x14ac:dyDescent="0.2">
      <c r="A316" s="216">
        <v>316</v>
      </c>
      <c r="B316" s="255">
        <v>55.94</v>
      </c>
      <c r="C316" s="273">
        <f>'soust.uk.JMK př.č.2'!$O$42+'soust.uk.JMK př.č.2'!$P$42</f>
        <v>18284</v>
      </c>
      <c r="D316" s="210">
        <f>'soust.uk.JMK př.č.2'!$L$42</f>
        <v>0</v>
      </c>
      <c r="E316" s="210">
        <f t="shared" si="6"/>
        <v>5334</v>
      </c>
      <c r="F316" s="210">
        <f t="shared" si="7"/>
        <v>3922</v>
      </c>
      <c r="G316" s="262"/>
      <c r="H316" s="248"/>
      <c r="I316" s="193"/>
      <c r="J316" s="274"/>
      <c r="K316" s="275"/>
      <c r="L316" s="248"/>
      <c r="M316" s="193"/>
      <c r="N316" s="249"/>
      <c r="O316" s="210">
        <f t="shared" si="8"/>
        <v>1412</v>
      </c>
    </row>
    <row r="317" spans="1:15" x14ac:dyDescent="0.2">
      <c r="A317" s="216">
        <v>317</v>
      </c>
      <c r="B317" s="255">
        <v>55.99</v>
      </c>
      <c r="C317" s="273">
        <f>'soust.uk.JMK př.č.2'!$O$42+'soust.uk.JMK př.č.2'!$P$42</f>
        <v>18284</v>
      </c>
      <c r="D317" s="210">
        <f>'soust.uk.JMK př.č.2'!$L$42</f>
        <v>0</v>
      </c>
      <c r="E317" s="210">
        <f t="shared" si="6"/>
        <v>5330</v>
      </c>
      <c r="F317" s="210">
        <f t="shared" si="7"/>
        <v>3919</v>
      </c>
      <c r="G317" s="262"/>
      <c r="H317" s="248"/>
      <c r="I317" s="193"/>
      <c r="J317" s="274"/>
      <c r="K317" s="275"/>
      <c r="L317" s="248"/>
      <c r="M317" s="193"/>
      <c r="N317" s="249"/>
      <c r="O317" s="210">
        <f t="shared" si="8"/>
        <v>1411</v>
      </c>
    </row>
    <row r="318" spans="1:15" x14ac:dyDescent="0.2">
      <c r="A318" s="216">
        <v>318</v>
      </c>
      <c r="B318" s="255">
        <v>56.03</v>
      </c>
      <c r="C318" s="273">
        <f>'soust.uk.JMK př.č.2'!$O$42+'soust.uk.JMK př.č.2'!$P$42</f>
        <v>18284</v>
      </c>
      <c r="D318" s="210">
        <f>'soust.uk.JMK př.č.2'!$L$42</f>
        <v>0</v>
      </c>
      <c r="E318" s="210">
        <f t="shared" si="6"/>
        <v>5326</v>
      </c>
      <c r="F318" s="210">
        <f t="shared" si="7"/>
        <v>3916</v>
      </c>
      <c r="G318" s="262"/>
      <c r="H318" s="248"/>
      <c r="I318" s="193"/>
      <c r="J318" s="274"/>
      <c r="K318" s="275"/>
      <c r="L318" s="248"/>
      <c r="M318" s="193"/>
      <c r="N318" s="249"/>
      <c r="O318" s="210">
        <f t="shared" si="8"/>
        <v>1410</v>
      </c>
    </row>
    <row r="319" spans="1:15" x14ac:dyDescent="0.2">
      <c r="A319" s="216">
        <v>319</v>
      </c>
      <c r="B319" s="255">
        <v>56.07</v>
      </c>
      <c r="C319" s="273">
        <f>'soust.uk.JMK př.č.2'!$O$42+'soust.uk.JMK př.č.2'!$P$42</f>
        <v>18284</v>
      </c>
      <c r="D319" s="210">
        <f>'soust.uk.JMK př.č.2'!$L$42</f>
        <v>0</v>
      </c>
      <c r="E319" s="210">
        <f t="shared" si="6"/>
        <v>5322</v>
      </c>
      <c r="F319" s="210">
        <f t="shared" si="7"/>
        <v>3913</v>
      </c>
      <c r="G319" s="262"/>
      <c r="H319" s="248"/>
      <c r="I319" s="193"/>
      <c r="J319" s="274"/>
      <c r="K319" s="275"/>
      <c r="L319" s="248"/>
      <c r="M319" s="193"/>
      <c r="N319" s="249"/>
      <c r="O319" s="210">
        <f t="shared" si="8"/>
        <v>1409</v>
      </c>
    </row>
    <row r="320" spans="1:15" x14ac:dyDescent="0.2">
      <c r="A320" s="216">
        <v>320</v>
      </c>
      <c r="B320" s="255">
        <v>56.11</v>
      </c>
      <c r="C320" s="273">
        <f>'soust.uk.JMK př.č.2'!$O$42+'soust.uk.JMK př.č.2'!$P$42</f>
        <v>18284</v>
      </c>
      <c r="D320" s="210">
        <f>'soust.uk.JMK př.č.2'!$L$42</f>
        <v>0</v>
      </c>
      <c r="E320" s="210">
        <f t="shared" si="6"/>
        <v>5318</v>
      </c>
      <c r="F320" s="210">
        <f t="shared" si="7"/>
        <v>3910</v>
      </c>
      <c r="G320" s="262"/>
      <c r="H320" s="248"/>
      <c r="I320" s="193"/>
      <c r="J320" s="274"/>
      <c r="K320" s="275"/>
      <c r="L320" s="248"/>
      <c r="M320" s="193"/>
      <c r="N320" s="249"/>
      <c r="O320" s="210">
        <f t="shared" si="8"/>
        <v>1408</v>
      </c>
    </row>
    <row r="321" spans="1:15" x14ac:dyDescent="0.2">
      <c r="A321" s="216">
        <v>321</v>
      </c>
      <c r="B321" s="255">
        <v>56.15</v>
      </c>
      <c r="C321" s="273">
        <f>'soust.uk.JMK př.č.2'!$O$42+'soust.uk.JMK př.č.2'!$P$42</f>
        <v>18284</v>
      </c>
      <c r="D321" s="210">
        <f>'soust.uk.JMK př.č.2'!$L$42</f>
        <v>0</v>
      </c>
      <c r="E321" s="210">
        <f t="shared" si="6"/>
        <v>5315</v>
      </c>
      <c r="F321" s="210">
        <f t="shared" si="7"/>
        <v>3908</v>
      </c>
      <c r="G321" s="262"/>
      <c r="H321" s="248"/>
      <c r="I321" s="193"/>
      <c r="J321" s="274"/>
      <c r="K321" s="275"/>
      <c r="L321" s="248"/>
      <c r="M321" s="193"/>
      <c r="N321" s="249"/>
      <c r="O321" s="210">
        <f t="shared" si="8"/>
        <v>1407</v>
      </c>
    </row>
    <row r="322" spans="1:15" x14ac:dyDescent="0.2">
      <c r="A322" s="216">
        <v>322</v>
      </c>
      <c r="B322" s="255">
        <v>56.2</v>
      </c>
      <c r="C322" s="273">
        <f>'soust.uk.JMK př.č.2'!$O$42+'soust.uk.JMK př.č.2'!$P$42</f>
        <v>18284</v>
      </c>
      <c r="D322" s="210">
        <f>'soust.uk.JMK př.č.2'!$L$42</f>
        <v>0</v>
      </c>
      <c r="E322" s="210">
        <f t="shared" si="6"/>
        <v>5309</v>
      </c>
      <c r="F322" s="210">
        <f t="shared" si="7"/>
        <v>3904</v>
      </c>
      <c r="G322" s="262"/>
      <c r="H322" s="248"/>
      <c r="I322" s="193"/>
      <c r="J322" s="274"/>
      <c r="K322" s="275"/>
      <c r="L322" s="248"/>
      <c r="M322" s="193"/>
      <c r="N322" s="249"/>
      <c r="O322" s="210">
        <f t="shared" si="8"/>
        <v>1405</v>
      </c>
    </row>
    <row r="323" spans="1:15" x14ac:dyDescent="0.2">
      <c r="A323" s="216">
        <v>323</v>
      </c>
      <c r="B323" s="255">
        <v>56.24</v>
      </c>
      <c r="C323" s="273">
        <f>'soust.uk.JMK př.č.2'!$O$42+'soust.uk.JMK př.č.2'!$P$42</f>
        <v>18284</v>
      </c>
      <c r="D323" s="210">
        <f>'soust.uk.JMK př.č.2'!$L$42</f>
        <v>0</v>
      </c>
      <c r="E323" s="210">
        <f t="shared" si="6"/>
        <v>5305</v>
      </c>
      <c r="F323" s="210">
        <f t="shared" si="7"/>
        <v>3901</v>
      </c>
      <c r="G323" s="262"/>
      <c r="H323" s="248"/>
      <c r="I323" s="193"/>
      <c r="J323" s="274"/>
      <c r="K323" s="275"/>
      <c r="L323" s="248"/>
      <c r="M323" s="193"/>
      <c r="N323" s="249"/>
      <c r="O323" s="210">
        <f t="shared" si="8"/>
        <v>1404</v>
      </c>
    </row>
    <row r="324" spans="1:15" x14ac:dyDescent="0.2">
      <c r="A324" s="216">
        <v>324</v>
      </c>
      <c r="B324" s="255">
        <v>56.28</v>
      </c>
      <c r="C324" s="273">
        <f>'soust.uk.JMK př.č.2'!$O$42+'soust.uk.JMK př.č.2'!$P$42</f>
        <v>18284</v>
      </c>
      <c r="D324" s="210">
        <f>'soust.uk.JMK př.č.2'!$L$42</f>
        <v>0</v>
      </c>
      <c r="E324" s="210">
        <f t="shared" si="6"/>
        <v>5303</v>
      </c>
      <c r="F324" s="210">
        <f t="shared" si="7"/>
        <v>3899</v>
      </c>
      <c r="G324" s="262"/>
      <c r="H324" s="248"/>
      <c r="I324" s="193"/>
      <c r="J324" s="274"/>
      <c r="K324" s="275"/>
      <c r="L324" s="248"/>
      <c r="M324" s="193"/>
      <c r="N324" s="249"/>
      <c r="O324" s="210">
        <f t="shared" si="8"/>
        <v>1404</v>
      </c>
    </row>
    <row r="325" spans="1:15" x14ac:dyDescent="0.2">
      <c r="A325" s="216">
        <v>325</v>
      </c>
      <c r="B325" s="255">
        <v>56.32</v>
      </c>
      <c r="C325" s="273">
        <f>'soust.uk.JMK př.č.2'!$O$42+'soust.uk.JMK př.č.2'!$P$42</f>
        <v>18284</v>
      </c>
      <c r="D325" s="210">
        <f>'soust.uk.JMK př.č.2'!$L$42</f>
        <v>0</v>
      </c>
      <c r="E325" s="210">
        <f t="shared" si="6"/>
        <v>5299</v>
      </c>
      <c r="F325" s="210">
        <f t="shared" si="7"/>
        <v>3896</v>
      </c>
      <c r="G325" s="262"/>
      <c r="H325" s="248"/>
      <c r="I325" s="193"/>
      <c r="J325" s="274"/>
      <c r="K325" s="275"/>
      <c r="L325" s="248"/>
      <c r="M325" s="193"/>
      <c r="N325" s="249"/>
      <c r="O325" s="210">
        <f t="shared" si="8"/>
        <v>1403</v>
      </c>
    </row>
    <row r="326" spans="1:15" x14ac:dyDescent="0.2">
      <c r="A326" s="216">
        <v>326</v>
      </c>
      <c r="B326" s="255">
        <v>56.36</v>
      </c>
      <c r="C326" s="273">
        <f>'soust.uk.JMK př.č.2'!$O$42+'soust.uk.JMK př.č.2'!$P$42</f>
        <v>18284</v>
      </c>
      <c r="D326" s="210">
        <f>'soust.uk.JMK př.č.2'!$L$42</f>
        <v>0</v>
      </c>
      <c r="E326" s="210">
        <f t="shared" si="6"/>
        <v>5294</v>
      </c>
      <c r="F326" s="210">
        <f t="shared" si="7"/>
        <v>3893</v>
      </c>
      <c r="G326" s="262"/>
      <c r="H326" s="248"/>
      <c r="I326" s="193"/>
      <c r="J326" s="274"/>
      <c r="K326" s="275"/>
      <c r="L326" s="248"/>
      <c r="M326" s="193"/>
      <c r="N326" s="249"/>
      <c r="O326" s="210">
        <f t="shared" si="8"/>
        <v>1401</v>
      </c>
    </row>
    <row r="327" spans="1:15" x14ac:dyDescent="0.2">
      <c r="A327" s="216">
        <v>327</v>
      </c>
      <c r="B327" s="255">
        <v>56.4</v>
      </c>
      <c r="C327" s="273">
        <f>'soust.uk.JMK př.č.2'!$O$42+'soust.uk.JMK př.č.2'!$P$42</f>
        <v>18284</v>
      </c>
      <c r="D327" s="210">
        <f>'soust.uk.JMK př.č.2'!$L$42</f>
        <v>0</v>
      </c>
      <c r="E327" s="210">
        <f t="shared" si="6"/>
        <v>5290</v>
      </c>
      <c r="F327" s="210">
        <f t="shared" si="7"/>
        <v>3890</v>
      </c>
      <c r="G327" s="262"/>
      <c r="H327" s="248"/>
      <c r="I327" s="193"/>
      <c r="J327" s="274"/>
      <c r="K327" s="275"/>
      <c r="L327" s="248"/>
      <c r="M327" s="193"/>
      <c r="N327" s="249"/>
      <c r="O327" s="210">
        <f t="shared" si="8"/>
        <v>1400</v>
      </c>
    </row>
    <row r="328" spans="1:15" x14ac:dyDescent="0.2">
      <c r="A328" s="216">
        <v>328</v>
      </c>
      <c r="B328" s="255">
        <v>56.44</v>
      </c>
      <c r="C328" s="273">
        <f>'soust.uk.JMK př.č.2'!$O$42+'soust.uk.JMK př.č.2'!$P$42</f>
        <v>18284</v>
      </c>
      <c r="D328" s="210">
        <f>'soust.uk.JMK př.č.2'!$L$42</f>
        <v>0</v>
      </c>
      <c r="E328" s="210">
        <f t="shared" si="6"/>
        <v>5286</v>
      </c>
      <c r="F328" s="210">
        <f t="shared" si="7"/>
        <v>3887</v>
      </c>
      <c r="G328" s="262"/>
      <c r="H328" s="248"/>
      <c r="I328" s="193"/>
      <c r="J328" s="274"/>
      <c r="K328" s="275"/>
      <c r="L328" s="248"/>
      <c r="M328" s="193"/>
      <c r="N328" s="249"/>
      <c r="O328" s="210">
        <f t="shared" si="8"/>
        <v>1399</v>
      </c>
    </row>
    <row r="329" spans="1:15" x14ac:dyDescent="0.2">
      <c r="A329" s="216">
        <v>329</v>
      </c>
      <c r="B329" s="255">
        <v>56.48</v>
      </c>
      <c r="C329" s="273">
        <f>'soust.uk.JMK př.č.2'!$O$42+'soust.uk.JMK př.č.2'!$P$42</f>
        <v>18284</v>
      </c>
      <c r="D329" s="210">
        <f>'soust.uk.JMK př.č.2'!$L$42</f>
        <v>0</v>
      </c>
      <c r="E329" s="210">
        <f t="shared" si="6"/>
        <v>5284</v>
      </c>
      <c r="F329" s="210">
        <f t="shared" si="7"/>
        <v>3885</v>
      </c>
      <c r="G329" s="262"/>
      <c r="H329" s="248"/>
      <c r="I329" s="193"/>
      <c r="J329" s="274"/>
      <c r="K329" s="275"/>
      <c r="L329" s="248"/>
      <c r="M329" s="193"/>
      <c r="N329" s="249"/>
      <c r="O329" s="210">
        <f t="shared" si="8"/>
        <v>1399</v>
      </c>
    </row>
    <row r="330" spans="1:15" x14ac:dyDescent="0.2">
      <c r="A330" s="216">
        <v>330</v>
      </c>
      <c r="B330" s="255">
        <v>56.52</v>
      </c>
      <c r="C330" s="273">
        <f>'soust.uk.JMK př.č.2'!$O$42+'soust.uk.JMK př.č.2'!$P$42</f>
        <v>18284</v>
      </c>
      <c r="D330" s="210">
        <f>'soust.uk.JMK př.č.2'!$L$42</f>
        <v>0</v>
      </c>
      <c r="E330" s="210">
        <f t="shared" si="6"/>
        <v>5280</v>
      </c>
      <c r="F330" s="210">
        <f t="shared" si="7"/>
        <v>3882</v>
      </c>
      <c r="G330" s="262"/>
      <c r="H330" s="248"/>
      <c r="I330" s="193"/>
      <c r="J330" s="274"/>
      <c r="K330" s="275"/>
      <c r="L330" s="248"/>
      <c r="M330" s="193"/>
      <c r="N330" s="249"/>
      <c r="O330" s="210">
        <f t="shared" si="8"/>
        <v>1398</v>
      </c>
    </row>
    <row r="331" spans="1:15" x14ac:dyDescent="0.2">
      <c r="A331" s="216">
        <v>331</v>
      </c>
      <c r="B331" s="255">
        <v>56.57</v>
      </c>
      <c r="C331" s="273">
        <f>'soust.uk.JMK př.č.2'!$O$42+'soust.uk.JMK př.č.2'!$P$42</f>
        <v>18284</v>
      </c>
      <c r="D331" s="210">
        <f>'soust.uk.JMK př.č.2'!$L$42</f>
        <v>0</v>
      </c>
      <c r="E331" s="210">
        <f t="shared" si="6"/>
        <v>5275</v>
      </c>
      <c r="F331" s="210">
        <f t="shared" si="7"/>
        <v>3879</v>
      </c>
      <c r="G331" s="262"/>
      <c r="H331" s="248"/>
      <c r="I331" s="193"/>
      <c r="J331" s="274"/>
      <c r="K331" s="275"/>
      <c r="L331" s="248"/>
      <c r="M331" s="193"/>
      <c r="N331" s="249"/>
      <c r="O331" s="210">
        <f t="shared" si="8"/>
        <v>1396</v>
      </c>
    </row>
    <row r="332" spans="1:15" x14ac:dyDescent="0.2">
      <c r="A332" s="216">
        <v>332</v>
      </c>
      <c r="B332" s="255">
        <v>56.61</v>
      </c>
      <c r="C332" s="273">
        <f>'soust.uk.JMK př.č.2'!$O$42+'soust.uk.JMK př.č.2'!$P$42</f>
        <v>18284</v>
      </c>
      <c r="D332" s="210">
        <f>'soust.uk.JMK př.č.2'!$L$42</f>
        <v>0</v>
      </c>
      <c r="E332" s="210">
        <f t="shared" si="6"/>
        <v>5271</v>
      </c>
      <c r="F332" s="210">
        <f t="shared" si="7"/>
        <v>3876</v>
      </c>
      <c r="G332" s="262"/>
      <c r="H332" s="248"/>
      <c r="I332" s="193"/>
      <c r="J332" s="274"/>
      <c r="K332" s="275"/>
      <c r="L332" s="248"/>
      <c r="M332" s="193"/>
      <c r="N332" s="249"/>
      <c r="O332" s="210">
        <f t="shared" si="8"/>
        <v>1395</v>
      </c>
    </row>
    <row r="333" spans="1:15" x14ac:dyDescent="0.2">
      <c r="A333" s="216">
        <v>333</v>
      </c>
      <c r="B333" s="255">
        <v>56.65</v>
      </c>
      <c r="C333" s="273">
        <f>'soust.uk.JMK př.č.2'!$O$42+'soust.uk.JMK př.č.2'!$P$42</f>
        <v>18284</v>
      </c>
      <c r="D333" s="210">
        <f>'soust.uk.JMK př.č.2'!$L$42</f>
        <v>0</v>
      </c>
      <c r="E333" s="210">
        <f t="shared" si="6"/>
        <v>5267</v>
      </c>
      <c r="F333" s="210">
        <f t="shared" si="7"/>
        <v>3873</v>
      </c>
      <c r="G333" s="262"/>
      <c r="H333" s="248"/>
      <c r="I333" s="193"/>
      <c r="J333" s="274"/>
      <c r="K333" s="275"/>
      <c r="L333" s="248"/>
      <c r="M333" s="193"/>
      <c r="N333" s="249"/>
      <c r="O333" s="210">
        <f t="shared" si="8"/>
        <v>1394</v>
      </c>
    </row>
    <row r="334" spans="1:15" x14ac:dyDescent="0.2">
      <c r="A334" s="216">
        <v>334</v>
      </c>
      <c r="B334" s="255">
        <v>56.69</v>
      </c>
      <c r="C334" s="273">
        <f>'soust.uk.JMK př.č.2'!$O$42+'soust.uk.JMK př.č.2'!$P$42</f>
        <v>18284</v>
      </c>
      <c r="D334" s="210">
        <f>'soust.uk.JMK př.č.2'!$L$42</f>
        <v>0</v>
      </c>
      <c r="E334" s="210">
        <f t="shared" si="6"/>
        <v>5263</v>
      </c>
      <c r="F334" s="210">
        <f t="shared" si="7"/>
        <v>3870</v>
      </c>
      <c r="G334" s="262"/>
      <c r="H334" s="248"/>
      <c r="I334" s="193"/>
      <c r="J334" s="274"/>
      <c r="K334" s="275"/>
      <c r="L334" s="248"/>
      <c r="M334" s="193"/>
      <c r="N334" s="249"/>
      <c r="O334" s="210">
        <f t="shared" si="8"/>
        <v>1393</v>
      </c>
    </row>
    <row r="335" spans="1:15" x14ac:dyDescent="0.2">
      <c r="A335" s="216">
        <v>335</v>
      </c>
      <c r="B335" s="255">
        <v>56.73</v>
      </c>
      <c r="C335" s="273">
        <f>'soust.uk.JMK př.č.2'!$O$42+'soust.uk.JMK př.č.2'!$P$42</f>
        <v>18284</v>
      </c>
      <c r="D335" s="210">
        <f>'soust.uk.JMK př.č.2'!$L$42</f>
        <v>0</v>
      </c>
      <c r="E335" s="210">
        <f t="shared" si="6"/>
        <v>5260</v>
      </c>
      <c r="F335" s="210">
        <f t="shared" si="7"/>
        <v>3868</v>
      </c>
      <c r="G335" s="262"/>
      <c r="H335" s="248"/>
      <c r="I335" s="193"/>
      <c r="J335" s="274"/>
      <c r="K335" s="275"/>
      <c r="L335" s="248"/>
      <c r="M335" s="193"/>
      <c r="N335" s="249"/>
      <c r="O335" s="210">
        <f t="shared" si="8"/>
        <v>1392</v>
      </c>
    </row>
    <row r="336" spans="1:15" x14ac:dyDescent="0.2">
      <c r="A336" s="216">
        <v>336</v>
      </c>
      <c r="B336" s="255">
        <v>56.77</v>
      </c>
      <c r="C336" s="273">
        <f>'soust.uk.JMK př.č.2'!$O$42+'soust.uk.JMK př.č.2'!$P$42</f>
        <v>18284</v>
      </c>
      <c r="D336" s="210">
        <f>'soust.uk.JMK př.č.2'!$L$42</f>
        <v>0</v>
      </c>
      <c r="E336" s="210">
        <f t="shared" si="6"/>
        <v>5256</v>
      </c>
      <c r="F336" s="210">
        <f t="shared" si="7"/>
        <v>3865</v>
      </c>
      <c r="G336" s="262"/>
      <c r="H336" s="248"/>
      <c r="I336" s="193"/>
      <c r="J336" s="274"/>
      <c r="K336" s="275"/>
      <c r="L336" s="248"/>
      <c r="M336" s="193"/>
      <c r="N336" s="249"/>
      <c r="O336" s="210">
        <f t="shared" si="8"/>
        <v>1391</v>
      </c>
    </row>
    <row r="337" spans="1:15" x14ac:dyDescent="0.2">
      <c r="A337" s="216">
        <v>337</v>
      </c>
      <c r="B337" s="255">
        <v>56.81</v>
      </c>
      <c r="C337" s="273">
        <f>'soust.uk.JMK př.č.2'!$O$42+'soust.uk.JMK př.č.2'!$P$42</f>
        <v>18284</v>
      </c>
      <c r="D337" s="210">
        <f>'soust.uk.JMK př.č.2'!$L$42</f>
        <v>0</v>
      </c>
      <c r="E337" s="210">
        <f t="shared" si="6"/>
        <v>5252</v>
      </c>
      <c r="F337" s="210">
        <f t="shared" si="7"/>
        <v>3862</v>
      </c>
      <c r="G337" s="262"/>
      <c r="H337" s="248"/>
      <c r="I337" s="193"/>
      <c r="J337" s="274"/>
      <c r="K337" s="275"/>
      <c r="L337" s="248"/>
      <c r="M337" s="193"/>
      <c r="N337" s="249"/>
      <c r="O337" s="210">
        <f t="shared" si="8"/>
        <v>1390</v>
      </c>
    </row>
    <row r="338" spans="1:15" x14ac:dyDescent="0.2">
      <c r="A338" s="216">
        <v>338</v>
      </c>
      <c r="B338" s="255">
        <v>56.85</v>
      </c>
      <c r="C338" s="273">
        <f>'soust.uk.JMK př.č.2'!$O$42+'soust.uk.JMK př.č.2'!$P$42</f>
        <v>18284</v>
      </c>
      <c r="D338" s="210">
        <f>'soust.uk.JMK př.č.2'!$L$42</f>
        <v>0</v>
      </c>
      <c r="E338" s="210">
        <f t="shared" si="6"/>
        <v>5248</v>
      </c>
      <c r="F338" s="210">
        <f t="shared" si="7"/>
        <v>3859</v>
      </c>
      <c r="G338" s="262"/>
      <c r="H338" s="248"/>
      <c r="I338" s="193"/>
      <c r="J338" s="274"/>
      <c r="K338" s="275"/>
      <c r="L338" s="248"/>
      <c r="M338" s="193"/>
      <c r="N338" s="249"/>
      <c r="O338" s="210">
        <f t="shared" si="8"/>
        <v>1389</v>
      </c>
    </row>
    <row r="339" spans="1:15" x14ac:dyDescent="0.2">
      <c r="A339" s="216">
        <v>339</v>
      </c>
      <c r="B339" s="255">
        <v>56.89</v>
      </c>
      <c r="C339" s="273">
        <f>'soust.uk.JMK př.č.2'!$O$42+'soust.uk.JMK př.č.2'!$P$42</f>
        <v>18284</v>
      </c>
      <c r="D339" s="210">
        <f>'soust.uk.JMK př.č.2'!$L$42</f>
        <v>0</v>
      </c>
      <c r="E339" s="210">
        <f t="shared" si="6"/>
        <v>5246</v>
      </c>
      <c r="F339" s="210">
        <f t="shared" si="7"/>
        <v>3857</v>
      </c>
      <c r="G339" s="262"/>
      <c r="H339" s="248"/>
      <c r="I339" s="193"/>
      <c r="J339" s="274"/>
      <c r="K339" s="275"/>
      <c r="L339" s="248"/>
      <c r="M339" s="193"/>
      <c r="N339" s="249"/>
      <c r="O339" s="210">
        <f t="shared" si="8"/>
        <v>1389</v>
      </c>
    </row>
    <row r="340" spans="1:15" x14ac:dyDescent="0.2">
      <c r="A340" s="216">
        <v>340</v>
      </c>
      <c r="B340" s="255">
        <v>56.93</v>
      </c>
      <c r="C340" s="273">
        <f>'soust.uk.JMK př.č.2'!$O$42+'soust.uk.JMK př.č.2'!$P$42</f>
        <v>18284</v>
      </c>
      <c r="D340" s="210">
        <f>'soust.uk.JMK př.č.2'!$L$42</f>
        <v>0</v>
      </c>
      <c r="E340" s="210">
        <f t="shared" si="6"/>
        <v>5241</v>
      </c>
      <c r="F340" s="210">
        <f t="shared" si="7"/>
        <v>3854</v>
      </c>
      <c r="G340" s="262"/>
      <c r="H340" s="248"/>
      <c r="I340" s="193"/>
      <c r="J340" s="274"/>
      <c r="K340" s="275"/>
      <c r="L340" s="248"/>
      <c r="M340" s="193"/>
      <c r="N340" s="249"/>
      <c r="O340" s="210">
        <f t="shared" si="8"/>
        <v>1387</v>
      </c>
    </row>
    <row r="341" spans="1:15" x14ac:dyDescent="0.2">
      <c r="A341" s="216">
        <v>341</v>
      </c>
      <c r="B341" s="255">
        <v>56.96</v>
      </c>
      <c r="C341" s="273">
        <f>'soust.uk.JMK př.č.2'!$O$42+'soust.uk.JMK př.č.2'!$P$42</f>
        <v>18284</v>
      </c>
      <c r="D341" s="210">
        <f>'soust.uk.JMK př.č.2'!$L$42</f>
        <v>0</v>
      </c>
      <c r="E341" s="210">
        <f t="shared" si="6"/>
        <v>5239</v>
      </c>
      <c r="F341" s="210">
        <f t="shared" si="7"/>
        <v>3852</v>
      </c>
      <c r="G341" s="262"/>
      <c r="H341" s="248"/>
      <c r="I341" s="193"/>
      <c r="J341" s="274"/>
      <c r="K341" s="275"/>
      <c r="L341" s="248"/>
      <c r="M341" s="193"/>
      <c r="N341" s="249"/>
      <c r="O341" s="210">
        <f t="shared" si="8"/>
        <v>1387</v>
      </c>
    </row>
    <row r="342" spans="1:15" x14ac:dyDescent="0.2">
      <c r="A342" s="216">
        <v>342</v>
      </c>
      <c r="B342" s="255">
        <v>57</v>
      </c>
      <c r="C342" s="273">
        <f>'soust.uk.JMK př.č.2'!$O$42+'soust.uk.JMK př.č.2'!$P$42</f>
        <v>18284</v>
      </c>
      <c r="D342" s="210">
        <f>'soust.uk.JMK př.č.2'!$L$42</f>
        <v>0</v>
      </c>
      <c r="E342" s="210">
        <f t="shared" si="6"/>
        <v>5235</v>
      </c>
      <c r="F342" s="210">
        <f t="shared" si="7"/>
        <v>3849</v>
      </c>
      <c r="G342" s="262"/>
      <c r="H342" s="248"/>
      <c r="I342" s="193"/>
      <c r="J342" s="274"/>
      <c r="K342" s="275"/>
      <c r="L342" s="248"/>
      <c r="M342" s="193"/>
      <c r="N342" s="249"/>
      <c r="O342" s="210">
        <f t="shared" si="8"/>
        <v>1386</v>
      </c>
    </row>
    <row r="343" spans="1:15" x14ac:dyDescent="0.2">
      <c r="A343" s="216">
        <v>343</v>
      </c>
      <c r="B343" s="255">
        <v>57.04</v>
      </c>
      <c r="C343" s="273">
        <f>'soust.uk.JMK př.č.2'!$O$42+'soust.uk.JMK př.č.2'!$P$42</f>
        <v>18284</v>
      </c>
      <c r="D343" s="210">
        <f>'soust.uk.JMK př.č.2'!$L$42</f>
        <v>0</v>
      </c>
      <c r="E343" s="210">
        <f t="shared" si="6"/>
        <v>5232</v>
      </c>
      <c r="F343" s="210">
        <f t="shared" si="7"/>
        <v>3847</v>
      </c>
      <c r="G343" s="262"/>
      <c r="H343" s="248"/>
      <c r="I343" s="193"/>
      <c r="J343" s="274"/>
      <c r="K343" s="275"/>
      <c r="L343" s="248"/>
      <c r="M343" s="193"/>
      <c r="N343" s="249"/>
      <c r="O343" s="210">
        <f t="shared" si="8"/>
        <v>1385</v>
      </c>
    </row>
    <row r="344" spans="1:15" x14ac:dyDescent="0.2">
      <c r="A344" s="216">
        <v>344</v>
      </c>
      <c r="B344" s="255">
        <v>57.08</v>
      </c>
      <c r="C344" s="273">
        <f>'soust.uk.JMK př.č.2'!$O$42+'soust.uk.JMK př.č.2'!$P$42</f>
        <v>18284</v>
      </c>
      <c r="D344" s="210">
        <f>'soust.uk.JMK př.č.2'!$L$42</f>
        <v>0</v>
      </c>
      <c r="E344" s="210">
        <f t="shared" si="6"/>
        <v>5228</v>
      </c>
      <c r="F344" s="210">
        <f t="shared" si="7"/>
        <v>3844</v>
      </c>
      <c r="G344" s="262"/>
      <c r="H344" s="248"/>
      <c r="I344" s="193"/>
      <c r="J344" s="274"/>
      <c r="K344" s="275"/>
      <c r="L344" s="248"/>
      <c r="M344" s="193"/>
      <c r="N344" s="249"/>
      <c r="O344" s="210">
        <f t="shared" si="8"/>
        <v>1384</v>
      </c>
    </row>
    <row r="345" spans="1:15" x14ac:dyDescent="0.2">
      <c r="A345" s="216">
        <v>345</v>
      </c>
      <c r="B345" s="255">
        <v>57.12</v>
      </c>
      <c r="C345" s="273">
        <f>'soust.uk.JMK př.č.2'!$O$42+'soust.uk.JMK př.č.2'!$P$42</f>
        <v>18284</v>
      </c>
      <c r="D345" s="210">
        <f>'soust.uk.JMK př.č.2'!$L$42</f>
        <v>0</v>
      </c>
      <c r="E345" s="210">
        <f t="shared" ref="E345:E408" si="9">SUM(F345,O345,D345)</f>
        <v>5224</v>
      </c>
      <c r="F345" s="210">
        <f t="shared" ref="F345:F408" si="10">ROUND(1/B345*C345*12,0)</f>
        <v>3841</v>
      </c>
      <c r="G345" s="262"/>
      <c r="H345" s="248"/>
      <c r="I345" s="193"/>
      <c r="J345" s="274"/>
      <c r="K345" s="275"/>
      <c r="L345" s="248"/>
      <c r="M345" s="193"/>
      <c r="N345" s="249"/>
      <c r="O345" s="210">
        <f t="shared" si="8"/>
        <v>1383</v>
      </c>
    </row>
    <row r="346" spans="1:15" x14ac:dyDescent="0.2">
      <c r="A346" s="216">
        <v>346</v>
      </c>
      <c r="B346" s="255">
        <v>57.16</v>
      </c>
      <c r="C346" s="273">
        <f>'soust.uk.JMK př.č.2'!$O$42+'soust.uk.JMK př.č.2'!$P$42</f>
        <v>18284</v>
      </c>
      <c r="D346" s="210">
        <f>'soust.uk.JMK př.č.2'!$L$42</f>
        <v>0</v>
      </c>
      <c r="E346" s="210">
        <f t="shared" si="9"/>
        <v>5220</v>
      </c>
      <c r="F346" s="210">
        <f t="shared" si="10"/>
        <v>3838</v>
      </c>
      <c r="G346" s="262"/>
      <c r="H346" s="248"/>
      <c r="I346" s="193"/>
      <c r="J346" s="274"/>
      <c r="K346" s="275"/>
      <c r="L346" s="248"/>
      <c r="M346" s="193"/>
      <c r="N346" s="249"/>
      <c r="O346" s="210">
        <f t="shared" ref="O346:O409" si="11">ROUND((F346*36%),0)</f>
        <v>1382</v>
      </c>
    </row>
    <row r="347" spans="1:15" x14ac:dyDescent="0.2">
      <c r="A347" s="216">
        <v>347</v>
      </c>
      <c r="B347" s="255">
        <v>57.2</v>
      </c>
      <c r="C347" s="273">
        <f>'soust.uk.JMK př.č.2'!$O$42+'soust.uk.JMK př.č.2'!$P$42</f>
        <v>18284</v>
      </c>
      <c r="D347" s="210">
        <f>'soust.uk.JMK př.č.2'!$L$42</f>
        <v>0</v>
      </c>
      <c r="E347" s="210">
        <f t="shared" si="9"/>
        <v>5217</v>
      </c>
      <c r="F347" s="210">
        <f t="shared" si="10"/>
        <v>3836</v>
      </c>
      <c r="G347" s="262"/>
      <c r="H347" s="248"/>
      <c r="I347" s="193"/>
      <c r="J347" s="274"/>
      <c r="K347" s="275"/>
      <c r="L347" s="248"/>
      <c r="M347" s="193"/>
      <c r="N347" s="249"/>
      <c r="O347" s="210">
        <f t="shared" si="11"/>
        <v>1381</v>
      </c>
    </row>
    <row r="348" spans="1:15" x14ac:dyDescent="0.2">
      <c r="A348" s="216">
        <v>348</v>
      </c>
      <c r="B348" s="255">
        <v>57.24</v>
      </c>
      <c r="C348" s="273">
        <f>'soust.uk.JMK př.č.2'!$O$42+'soust.uk.JMK př.č.2'!$P$42</f>
        <v>18284</v>
      </c>
      <c r="D348" s="210">
        <f>'soust.uk.JMK př.č.2'!$L$42</f>
        <v>0</v>
      </c>
      <c r="E348" s="210">
        <f t="shared" si="9"/>
        <v>5213</v>
      </c>
      <c r="F348" s="210">
        <f t="shared" si="10"/>
        <v>3833</v>
      </c>
      <c r="G348" s="262"/>
      <c r="H348" s="248"/>
      <c r="I348" s="193"/>
      <c r="J348" s="274"/>
      <c r="K348" s="275"/>
      <c r="L348" s="248"/>
      <c r="M348" s="193"/>
      <c r="N348" s="249"/>
      <c r="O348" s="210">
        <f t="shared" si="11"/>
        <v>1380</v>
      </c>
    </row>
    <row r="349" spans="1:15" x14ac:dyDescent="0.2">
      <c r="A349" s="216">
        <v>349</v>
      </c>
      <c r="B349" s="255">
        <v>57.28</v>
      </c>
      <c r="C349" s="273">
        <f>'soust.uk.JMK př.č.2'!$O$42+'soust.uk.JMK př.č.2'!$P$42</f>
        <v>18284</v>
      </c>
      <c r="D349" s="210">
        <f>'soust.uk.JMK př.č.2'!$L$42</f>
        <v>0</v>
      </c>
      <c r="E349" s="210">
        <f t="shared" si="9"/>
        <v>5209</v>
      </c>
      <c r="F349" s="210">
        <f t="shared" si="10"/>
        <v>3830</v>
      </c>
      <c r="G349" s="262"/>
      <c r="H349" s="248"/>
      <c r="I349" s="193"/>
      <c r="J349" s="274"/>
      <c r="K349" s="275"/>
      <c r="L349" s="248"/>
      <c r="M349" s="193"/>
      <c r="N349" s="249"/>
      <c r="O349" s="210">
        <f t="shared" si="11"/>
        <v>1379</v>
      </c>
    </row>
    <row r="350" spans="1:15" x14ac:dyDescent="0.2">
      <c r="A350" s="216">
        <v>350</v>
      </c>
      <c r="B350" s="255">
        <v>57.31</v>
      </c>
      <c r="C350" s="273">
        <f>'soust.uk.JMK př.č.2'!$O$42+'soust.uk.JMK př.č.2'!$P$42</f>
        <v>18284</v>
      </c>
      <c r="D350" s="210">
        <f>'soust.uk.JMK př.č.2'!$L$42</f>
        <v>0</v>
      </c>
      <c r="E350" s="210">
        <f t="shared" si="9"/>
        <v>5206</v>
      </c>
      <c r="F350" s="210">
        <f t="shared" si="10"/>
        <v>3828</v>
      </c>
      <c r="G350" s="262"/>
      <c r="H350" s="248"/>
      <c r="I350" s="193"/>
      <c r="J350" s="274"/>
      <c r="K350" s="275"/>
      <c r="L350" s="248"/>
      <c r="M350" s="193"/>
      <c r="N350" s="249"/>
      <c r="O350" s="210">
        <f t="shared" si="11"/>
        <v>1378</v>
      </c>
    </row>
    <row r="351" spans="1:15" x14ac:dyDescent="0.2">
      <c r="A351" s="216">
        <v>351</v>
      </c>
      <c r="B351" s="255">
        <v>57.35</v>
      </c>
      <c r="C351" s="273">
        <f>'soust.uk.JMK př.č.2'!$O$42+'soust.uk.JMK př.č.2'!$P$42</f>
        <v>18284</v>
      </c>
      <c r="D351" s="210">
        <f>'soust.uk.JMK př.č.2'!$L$42</f>
        <v>0</v>
      </c>
      <c r="E351" s="210">
        <f t="shared" si="9"/>
        <v>5203</v>
      </c>
      <c r="F351" s="210">
        <f t="shared" si="10"/>
        <v>3826</v>
      </c>
      <c r="G351" s="262"/>
      <c r="H351" s="248"/>
      <c r="I351" s="193"/>
      <c r="J351" s="274"/>
      <c r="K351" s="275"/>
      <c r="L351" s="248"/>
      <c r="M351" s="193"/>
      <c r="N351" s="249"/>
      <c r="O351" s="210">
        <f t="shared" si="11"/>
        <v>1377</v>
      </c>
    </row>
    <row r="352" spans="1:15" x14ac:dyDescent="0.2">
      <c r="A352" s="216">
        <v>352</v>
      </c>
      <c r="B352" s="255">
        <v>57.39</v>
      </c>
      <c r="C352" s="273">
        <f>'soust.uk.JMK př.č.2'!$O$42+'soust.uk.JMK př.č.2'!$P$42</f>
        <v>18284</v>
      </c>
      <c r="D352" s="210">
        <f>'soust.uk.JMK př.č.2'!$L$42</f>
        <v>0</v>
      </c>
      <c r="E352" s="210">
        <f t="shared" si="9"/>
        <v>5199</v>
      </c>
      <c r="F352" s="210">
        <f t="shared" si="10"/>
        <v>3823</v>
      </c>
      <c r="G352" s="262"/>
      <c r="H352" s="248"/>
      <c r="I352" s="193"/>
      <c r="J352" s="274"/>
      <c r="K352" s="275"/>
      <c r="L352" s="248"/>
      <c r="M352" s="193"/>
      <c r="N352" s="249"/>
      <c r="O352" s="210">
        <f t="shared" si="11"/>
        <v>1376</v>
      </c>
    </row>
    <row r="353" spans="1:15" x14ac:dyDescent="0.2">
      <c r="A353" s="216">
        <v>353</v>
      </c>
      <c r="B353" s="255">
        <v>57.43</v>
      </c>
      <c r="C353" s="273">
        <f>'soust.uk.JMK př.č.2'!$O$42+'soust.uk.JMK př.č.2'!$P$42</f>
        <v>18284</v>
      </c>
      <c r="D353" s="210">
        <f>'soust.uk.JMK př.č.2'!$L$42</f>
        <v>0</v>
      </c>
      <c r="E353" s="210">
        <f t="shared" si="9"/>
        <v>5195</v>
      </c>
      <c r="F353" s="210">
        <f t="shared" si="10"/>
        <v>3820</v>
      </c>
      <c r="G353" s="262"/>
      <c r="H353" s="248"/>
      <c r="I353" s="193"/>
      <c r="J353" s="274"/>
      <c r="K353" s="275"/>
      <c r="L353" s="248"/>
      <c r="M353" s="193"/>
      <c r="N353" s="249"/>
      <c r="O353" s="210">
        <f t="shared" si="11"/>
        <v>1375</v>
      </c>
    </row>
    <row r="354" spans="1:15" x14ac:dyDescent="0.2">
      <c r="A354" s="216">
        <v>354</v>
      </c>
      <c r="B354" s="255">
        <v>57.47</v>
      </c>
      <c r="C354" s="273">
        <f>'soust.uk.JMK př.č.2'!$O$42+'soust.uk.JMK př.č.2'!$P$42</f>
        <v>18284</v>
      </c>
      <c r="D354" s="210">
        <f>'soust.uk.JMK př.č.2'!$L$42</f>
        <v>0</v>
      </c>
      <c r="E354" s="210">
        <f t="shared" si="9"/>
        <v>5192</v>
      </c>
      <c r="F354" s="210">
        <f t="shared" si="10"/>
        <v>3818</v>
      </c>
      <c r="G354" s="262"/>
      <c r="H354" s="248"/>
      <c r="I354" s="193"/>
      <c r="J354" s="274"/>
      <c r="K354" s="275"/>
      <c r="L354" s="248"/>
      <c r="M354" s="193"/>
      <c r="N354" s="249"/>
      <c r="O354" s="210">
        <f t="shared" si="11"/>
        <v>1374</v>
      </c>
    </row>
    <row r="355" spans="1:15" x14ac:dyDescent="0.2">
      <c r="A355" s="216">
        <v>355</v>
      </c>
      <c r="B355" s="255">
        <v>57.51</v>
      </c>
      <c r="C355" s="273">
        <f>'soust.uk.JMK př.č.2'!$O$42+'soust.uk.JMK př.č.2'!$P$42</f>
        <v>18284</v>
      </c>
      <c r="D355" s="210">
        <f>'soust.uk.JMK př.č.2'!$L$42</f>
        <v>0</v>
      </c>
      <c r="E355" s="210">
        <f t="shared" si="9"/>
        <v>5188</v>
      </c>
      <c r="F355" s="210">
        <f t="shared" si="10"/>
        <v>3815</v>
      </c>
      <c r="G355" s="262"/>
      <c r="H355" s="248"/>
      <c r="I355" s="193"/>
      <c r="J355" s="274"/>
      <c r="K355" s="275"/>
      <c r="L355" s="248"/>
      <c r="M355" s="193"/>
      <c r="N355" s="249"/>
      <c r="O355" s="210">
        <f t="shared" si="11"/>
        <v>1373</v>
      </c>
    </row>
    <row r="356" spans="1:15" x14ac:dyDescent="0.2">
      <c r="A356" s="216">
        <v>356</v>
      </c>
      <c r="B356" s="255">
        <v>57.54</v>
      </c>
      <c r="C356" s="273">
        <f>'soust.uk.JMK př.č.2'!$O$42+'soust.uk.JMK př.č.2'!$P$42</f>
        <v>18284</v>
      </c>
      <c r="D356" s="210">
        <f>'soust.uk.JMK př.č.2'!$L$42</f>
        <v>0</v>
      </c>
      <c r="E356" s="210">
        <f t="shared" si="9"/>
        <v>5186</v>
      </c>
      <c r="F356" s="210">
        <f t="shared" si="10"/>
        <v>3813</v>
      </c>
      <c r="G356" s="262"/>
      <c r="H356" s="248"/>
      <c r="I356" s="193"/>
      <c r="J356" s="274"/>
      <c r="K356" s="275"/>
      <c r="L356" s="248"/>
      <c r="M356" s="193"/>
      <c r="N356" s="249"/>
      <c r="O356" s="210">
        <f t="shared" si="11"/>
        <v>1373</v>
      </c>
    </row>
    <row r="357" spans="1:15" x14ac:dyDescent="0.2">
      <c r="A357" s="216">
        <v>357</v>
      </c>
      <c r="B357" s="255">
        <v>57.58</v>
      </c>
      <c r="C357" s="273">
        <f>'soust.uk.JMK př.č.2'!$O$42+'soust.uk.JMK př.č.2'!$P$42</f>
        <v>18284</v>
      </c>
      <c r="D357" s="210">
        <f>'soust.uk.JMK př.č.2'!$L$42</f>
        <v>0</v>
      </c>
      <c r="E357" s="210">
        <f t="shared" si="9"/>
        <v>5182</v>
      </c>
      <c r="F357" s="210">
        <f t="shared" si="10"/>
        <v>3810</v>
      </c>
      <c r="G357" s="262"/>
      <c r="H357" s="248"/>
      <c r="I357" s="193"/>
      <c r="J357" s="274"/>
      <c r="K357" s="275"/>
      <c r="L357" s="248"/>
      <c r="M357" s="193"/>
      <c r="N357" s="249"/>
      <c r="O357" s="210">
        <f t="shared" si="11"/>
        <v>1372</v>
      </c>
    </row>
    <row r="358" spans="1:15" x14ac:dyDescent="0.2">
      <c r="A358" s="216">
        <v>358</v>
      </c>
      <c r="B358" s="255">
        <v>57.62</v>
      </c>
      <c r="C358" s="273">
        <f>'soust.uk.JMK př.č.2'!$O$42+'soust.uk.JMK př.č.2'!$P$42</f>
        <v>18284</v>
      </c>
      <c r="D358" s="210">
        <f>'soust.uk.JMK př.č.2'!$L$42</f>
        <v>0</v>
      </c>
      <c r="E358" s="210">
        <f t="shared" si="9"/>
        <v>5179</v>
      </c>
      <c r="F358" s="210">
        <f t="shared" si="10"/>
        <v>3808</v>
      </c>
      <c r="G358" s="262"/>
      <c r="H358" s="248"/>
      <c r="I358" s="193"/>
      <c r="J358" s="274"/>
      <c r="K358" s="275"/>
      <c r="L358" s="248"/>
      <c r="M358" s="193"/>
      <c r="N358" s="249"/>
      <c r="O358" s="210">
        <f t="shared" si="11"/>
        <v>1371</v>
      </c>
    </row>
    <row r="359" spans="1:15" x14ac:dyDescent="0.2">
      <c r="A359" s="216">
        <v>359</v>
      </c>
      <c r="B359" s="255">
        <v>57.66</v>
      </c>
      <c r="C359" s="273">
        <f>'soust.uk.JMK př.č.2'!$O$42+'soust.uk.JMK př.č.2'!$P$42</f>
        <v>18284</v>
      </c>
      <c r="D359" s="210">
        <f>'soust.uk.JMK př.č.2'!$L$42</f>
        <v>0</v>
      </c>
      <c r="E359" s="210">
        <f t="shared" si="9"/>
        <v>5175</v>
      </c>
      <c r="F359" s="210">
        <f t="shared" si="10"/>
        <v>3805</v>
      </c>
      <c r="G359" s="262"/>
      <c r="H359" s="248"/>
      <c r="I359" s="193"/>
      <c r="J359" s="274"/>
      <c r="K359" s="275"/>
      <c r="L359" s="248"/>
      <c r="M359" s="193"/>
      <c r="N359" s="249"/>
      <c r="O359" s="210">
        <f t="shared" si="11"/>
        <v>1370</v>
      </c>
    </row>
    <row r="360" spans="1:15" x14ac:dyDescent="0.2">
      <c r="A360" s="216">
        <v>360</v>
      </c>
      <c r="B360" s="255">
        <v>57.69</v>
      </c>
      <c r="C360" s="273">
        <f>'soust.uk.JMK př.č.2'!$O$42+'soust.uk.JMK př.č.2'!$P$42</f>
        <v>18284</v>
      </c>
      <c r="D360" s="210">
        <f>'soust.uk.JMK př.č.2'!$L$42</f>
        <v>0</v>
      </c>
      <c r="E360" s="210">
        <f t="shared" si="9"/>
        <v>5172</v>
      </c>
      <c r="F360" s="210">
        <f t="shared" si="10"/>
        <v>3803</v>
      </c>
      <c r="G360" s="262"/>
      <c r="H360" s="248"/>
      <c r="I360" s="193"/>
      <c r="J360" s="274"/>
      <c r="K360" s="275"/>
      <c r="L360" s="248"/>
      <c r="M360" s="193"/>
      <c r="N360" s="249"/>
      <c r="O360" s="210">
        <f t="shared" si="11"/>
        <v>1369</v>
      </c>
    </row>
    <row r="361" spans="1:15" x14ac:dyDescent="0.2">
      <c r="A361" s="216">
        <v>361</v>
      </c>
      <c r="B361" s="255">
        <v>57.73</v>
      </c>
      <c r="C361" s="273">
        <f>'soust.uk.JMK př.č.2'!$O$42+'soust.uk.JMK př.č.2'!$P$42</f>
        <v>18284</v>
      </c>
      <c r="D361" s="210">
        <f>'soust.uk.JMK př.č.2'!$L$42</f>
        <v>0</v>
      </c>
      <c r="E361" s="210">
        <f t="shared" si="9"/>
        <v>5169</v>
      </c>
      <c r="F361" s="210">
        <f t="shared" si="10"/>
        <v>3801</v>
      </c>
      <c r="G361" s="262"/>
      <c r="H361" s="248"/>
      <c r="I361" s="193"/>
      <c r="J361" s="274"/>
      <c r="K361" s="275"/>
      <c r="L361" s="248"/>
      <c r="M361" s="193"/>
      <c r="N361" s="249"/>
      <c r="O361" s="210">
        <f t="shared" si="11"/>
        <v>1368</v>
      </c>
    </row>
    <row r="362" spans="1:15" x14ac:dyDescent="0.2">
      <c r="A362" s="216">
        <v>362</v>
      </c>
      <c r="B362" s="255">
        <v>57.77</v>
      </c>
      <c r="C362" s="273">
        <f>'soust.uk.JMK př.č.2'!$O$42+'soust.uk.JMK př.č.2'!$P$42</f>
        <v>18284</v>
      </c>
      <c r="D362" s="210">
        <f>'soust.uk.JMK př.č.2'!$L$42</f>
        <v>0</v>
      </c>
      <c r="E362" s="210">
        <f t="shared" si="9"/>
        <v>5165</v>
      </c>
      <c r="F362" s="210">
        <f t="shared" si="10"/>
        <v>3798</v>
      </c>
      <c r="G362" s="262"/>
      <c r="H362" s="248"/>
      <c r="I362" s="193"/>
      <c r="J362" s="274"/>
      <c r="K362" s="275"/>
      <c r="L362" s="248"/>
      <c r="M362" s="193"/>
      <c r="N362" s="249"/>
      <c r="O362" s="210">
        <f t="shared" si="11"/>
        <v>1367</v>
      </c>
    </row>
    <row r="363" spans="1:15" x14ac:dyDescent="0.2">
      <c r="A363" s="216">
        <v>363</v>
      </c>
      <c r="B363" s="255">
        <v>57.81</v>
      </c>
      <c r="C363" s="273">
        <f>'soust.uk.JMK př.č.2'!$O$42+'soust.uk.JMK př.č.2'!$P$42</f>
        <v>18284</v>
      </c>
      <c r="D363" s="210">
        <f>'soust.uk.JMK př.č.2'!$L$42</f>
        <v>0</v>
      </c>
      <c r="E363" s="210">
        <f t="shared" si="9"/>
        <v>5161</v>
      </c>
      <c r="F363" s="210">
        <f t="shared" si="10"/>
        <v>3795</v>
      </c>
      <c r="G363" s="262"/>
      <c r="H363" s="248"/>
      <c r="I363" s="193"/>
      <c r="J363" s="274"/>
      <c r="K363" s="275"/>
      <c r="L363" s="248"/>
      <c r="M363" s="193"/>
      <c r="N363" s="249"/>
      <c r="O363" s="210">
        <f t="shared" si="11"/>
        <v>1366</v>
      </c>
    </row>
    <row r="364" spans="1:15" x14ac:dyDescent="0.2">
      <c r="A364" s="216">
        <v>364</v>
      </c>
      <c r="B364" s="255">
        <v>57.84</v>
      </c>
      <c r="C364" s="273">
        <f>'soust.uk.JMK př.č.2'!$O$42+'soust.uk.JMK př.č.2'!$P$42</f>
        <v>18284</v>
      </c>
      <c r="D364" s="210">
        <f>'soust.uk.JMK př.č.2'!$L$42</f>
        <v>0</v>
      </c>
      <c r="E364" s="210">
        <f t="shared" si="9"/>
        <v>5158</v>
      </c>
      <c r="F364" s="210">
        <f t="shared" si="10"/>
        <v>3793</v>
      </c>
      <c r="G364" s="262"/>
      <c r="H364" s="248"/>
      <c r="I364" s="193"/>
      <c r="J364" s="274"/>
      <c r="K364" s="275"/>
      <c r="L364" s="248"/>
      <c r="M364" s="193"/>
      <c r="N364" s="249"/>
      <c r="O364" s="210">
        <f t="shared" si="11"/>
        <v>1365</v>
      </c>
    </row>
    <row r="365" spans="1:15" x14ac:dyDescent="0.2">
      <c r="A365" s="216">
        <v>365</v>
      </c>
      <c r="B365" s="255">
        <v>57.88</v>
      </c>
      <c r="C365" s="273">
        <f>'soust.uk.JMK př.č.2'!$O$42+'soust.uk.JMK př.č.2'!$P$42</f>
        <v>18284</v>
      </c>
      <c r="D365" s="210">
        <f>'soust.uk.JMK př.č.2'!$L$42</f>
        <v>0</v>
      </c>
      <c r="E365" s="210">
        <f t="shared" si="9"/>
        <v>5156</v>
      </c>
      <c r="F365" s="210">
        <f t="shared" si="10"/>
        <v>3791</v>
      </c>
      <c r="G365" s="262"/>
      <c r="H365" s="248"/>
      <c r="I365" s="193"/>
      <c r="J365" s="274"/>
      <c r="K365" s="275"/>
      <c r="L365" s="248"/>
      <c r="M365" s="193"/>
      <c r="N365" s="249"/>
      <c r="O365" s="210">
        <f t="shared" si="11"/>
        <v>1365</v>
      </c>
    </row>
    <row r="366" spans="1:15" x14ac:dyDescent="0.2">
      <c r="A366" s="216">
        <v>366</v>
      </c>
      <c r="B366" s="255">
        <v>57.92</v>
      </c>
      <c r="C366" s="273">
        <f>'soust.uk.JMK př.č.2'!$O$42+'soust.uk.JMK př.č.2'!$P$42</f>
        <v>18284</v>
      </c>
      <c r="D366" s="210">
        <f>'soust.uk.JMK př.č.2'!$L$42</f>
        <v>0</v>
      </c>
      <c r="E366" s="210">
        <f t="shared" si="9"/>
        <v>5152</v>
      </c>
      <c r="F366" s="210">
        <f t="shared" si="10"/>
        <v>3788</v>
      </c>
      <c r="G366" s="262"/>
      <c r="H366" s="248"/>
      <c r="I366" s="193"/>
      <c r="J366" s="274"/>
      <c r="K366" s="275"/>
      <c r="L366" s="248"/>
      <c r="M366" s="193"/>
      <c r="N366" s="249"/>
      <c r="O366" s="210">
        <f t="shared" si="11"/>
        <v>1364</v>
      </c>
    </row>
    <row r="367" spans="1:15" x14ac:dyDescent="0.2">
      <c r="A367" s="216">
        <v>367</v>
      </c>
      <c r="B367" s="255">
        <v>57.95</v>
      </c>
      <c r="C367" s="273">
        <f>'soust.uk.JMK př.č.2'!$O$42+'soust.uk.JMK př.č.2'!$P$42</f>
        <v>18284</v>
      </c>
      <c r="D367" s="210">
        <f>'soust.uk.JMK př.č.2'!$L$42</f>
        <v>0</v>
      </c>
      <c r="E367" s="210">
        <f t="shared" si="9"/>
        <v>5149</v>
      </c>
      <c r="F367" s="210">
        <f t="shared" si="10"/>
        <v>3786</v>
      </c>
      <c r="G367" s="262"/>
      <c r="H367" s="248"/>
      <c r="I367" s="193"/>
      <c r="J367" s="274"/>
      <c r="K367" s="275"/>
      <c r="L367" s="248"/>
      <c r="M367" s="193"/>
      <c r="N367" s="249"/>
      <c r="O367" s="210">
        <f t="shared" si="11"/>
        <v>1363</v>
      </c>
    </row>
    <row r="368" spans="1:15" x14ac:dyDescent="0.2">
      <c r="A368" s="216">
        <v>368</v>
      </c>
      <c r="B368" s="255">
        <v>57.99</v>
      </c>
      <c r="C368" s="273">
        <f>'soust.uk.JMK př.č.2'!$O$42+'soust.uk.JMK př.č.2'!$P$42</f>
        <v>18284</v>
      </c>
      <c r="D368" s="210">
        <f>'soust.uk.JMK př.č.2'!$L$42</f>
        <v>0</v>
      </c>
      <c r="E368" s="210">
        <f t="shared" si="9"/>
        <v>5146</v>
      </c>
      <c r="F368" s="210">
        <f t="shared" si="10"/>
        <v>3784</v>
      </c>
      <c r="G368" s="262"/>
      <c r="H368" s="248"/>
      <c r="I368" s="193"/>
      <c r="J368" s="274"/>
      <c r="K368" s="275"/>
      <c r="L368" s="248"/>
      <c r="M368" s="193"/>
      <c r="N368" s="249"/>
      <c r="O368" s="210">
        <f t="shared" si="11"/>
        <v>1362</v>
      </c>
    </row>
    <row r="369" spans="1:15" x14ac:dyDescent="0.2">
      <c r="A369" s="216">
        <v>369</v>
      </c>
      <c r="B369" s="255">
        <v>58.03</v>
      </c>
      <c r="C369" s="273">
        <f>'soust.uk.JMK př.č.2'!$O$42+'soust.uk.JMK př.č.2'!$P$42</f>
        <v>18284</v>
      </c>
      <c r="D369" s="210">
        <f>'soust.uk.JMK př.č.2'!$L$42</f>
        <v>0</v>
      </c>
      <c r="E369" s="210">
        <f t="shared" si="9"/>
        <v>5142</v>
      </c>
      <c r="F369" s="210">
        <f t="shared" si="10"/>
        <v>3781</v>
      </c>
      <c r="G369" s="262"/>
      <c r="H369" s="248"/>
      <c r="I369" s="193"/>
      <c r="J369" s="274"/>
      <c r="K369" s="275"/>
      <c r="L369" s="248"/>
      <c r="M369" s="193"/>
      <c r="N369" s="249"/>
      <c r="O369" s="210">
        <f t="shared" si="11"/>
        <v>1361</v>
      </c>
    </row>
    <row r="370" spans="1:15" x14ac:dyDescent="0.2">
      <c r="A370" s="216">
        <v>370</v>
      </c>
      <c r="B370" s="255">
        <v>58.06</v>
      </c>
      <c r="C370" s="273">
        <f>'soust.uk.JMK př.č.2'!$O$42+'soust.uk.JMK př.č.2'!$P$42</f>
        <v>18284</v>
      </c>
      <c r="D370" s="210">
        <f>'soust.uk.JMK př.č.2'!$L$42</f>
        <v>0</v>
      </c>
      <c r="E370" s="210">
        <f t="shared" si="9"/>
        <v>5139</v>
      </c>
      <c r="F370" s="210">
        <f t="shared" si="10"/>
        <v>3779</v>
      </c>
      <c r="G370" s="262"/>
      <c r="H370" s="248"/>
      <c r="I370" s="193"/>
      <c r="J370" s="274"/>
      <c r="K370" s="275"/>
      <c r="L370" s="248"/>
      <c r="M370" s="193"/>
      <c r="N370" s="249"/>
      <c r="O370" s="210">
        <f t="shared" si="11"/>
        <v>1360</v>
      </c>
    </row>
    <row r="371" spans="1:15" x14ac:dyDescent="0.2">
      <c r="A371" s="216">
        <v>371</v>
      </c>
      <c r="B371" s="255">
        <v>58.1</v>
      </c>
      <c r="C371" s="273">
        <f>'soust.uk.JMK př.č.2'!$O$42+'soust.uk.JMK př.č.2'!$P$42</f>
        <v>18284</v>
      </c>
      <c r="D371" s="210">
        <f>'soust.uk.JMK př.č.2'!$L$42</f>
        <v>0</v>
      </c>
      <c r="E371" s="210">
        <f t="shared" si="9"/>
        <v>5135</v>
      </c>
      <c r="F371" s="210">
        <f t="shared" si="10"/>
        <v>3776</v>
      </c>
      <c r="G371" s="262"/>
      <c r="H371" s="248"/>
      <c r="I371" s="193"/>
      <c r="J371" s="274"/>
      <c r="K371" s="275"/>
      <c r="L371" s="248"/>
      <c r="M371" s="193"/>
      <c r="N371" s="249"/>
      <c r="O371" s="210">
        <f t="shared" si="11"/>
        <v>1359</v>
      </c>
    </row>
    <row r="372" spans="1:15" x14ac:dyDescent="0.2">
      <c r="A372" s="216">
        <v>372</v>
      </c>
      <c r="B372" s="255">
        <v>58.14</v>
      </c>
      <c r="C372" s="273">
        <f>'soust.uk.JMK př.č.2'!$O$42+'soust.uk.JMK př.č.2'!$P$42</f>
        <v>18284</v>
      </c>
      <c r="D372" s="210">
        <f>'soust.uk.JMK př.č.2'!$L$42</f>
        <v>0</v>
      </c>
      <c r="E372" s="210">
        <f t="shared" si="9"/>
        <v>5133</v>
      </c>
      <c r="F372" s="210">
        <f t="shared" si="10"/>
        <v>3774</v>
      </c>
      <c r="G372" s="262"/>
      <c r="H372" s="248"/>
      <c r="I372" s="193"/>
      <c r="J372" s="274"/>
      <c r="K372" s="275"/>
      <c r="L372" s="248"/>
      <c r="M372" s="193"/>
      <c r="N372" s="249"/>
      <c r="O372" s="210">
        <f t="shared" si="11"/>
        <v>1359</v>
      </c>
    </row>
    <row r="373" spans="1:15" x14ac:dyDescent="0.2">
      <c r="A373" s="216">
        <v>373</v>
      </c>
      <c r="B373" s="255">
        <v>58.17</v>
      </c>
      <c r="C373" s="273">
        <f>'soust.uk.JMK př.č.2'!$O$42+'soust.uk.JMK př.č.2'!$P$42</f>
        <v>18284</v>
      </c>
      <c r="D373" s="210">
        <f>'soust.uk.JMK př.č.2'!$L$42</f>
        <v>0</v>
      </c>
      <c r="E373" s="210">
        <f t="shared" si="9"/>
        <v>5130</v>
      </c>
      <c r="F373" s="210">
        <f t="shared" si="10"/>
        <v>3772</v>
      </c>
      <c r="G373" s="262"/>
      <c r="H373" s="248"/>
      <c r="I373" s="193"/>
      <c r="J373" s="274"/>
      <c r="K373" s="275"/>
      <c r="L373" s="248"/>
      <c r="M373" s="193"/>
      <c r="N373" s="249"/>
      <c r="O373" s="210">
        <f t="shared" si="11"/>
        <v>1358</v>
      </c>
    </row>
    <row r="374" spans="1:15" x14ac:dyDescent="0.2">
      <c r="A374" s="216">
        <v>374</v>
      </c>
      <c r="B374" s="255">
        <v>58.21</v>
      </c>
      <c r="C374" s="273">
        <f>'soust.uk.JMK př.č.2'!$O$42+'soust.uk.JMK př.č.2'!$P$42</f>
        <v>18284</v>
      </c>
      <c r="D374" s="210">
        <f>'soust.uk.JMK př.č.2'!$L$42</f>
        <v>0</v>
      </c>
      <c r="E374" s="210">
        <f t="shared" si="9"/>
        <v>5126</v>
      </c>
      <c r="F374" s="210">
        <f t="shared" si="10"/>
        <v>3769</v>
      </c>
      <c r="G374" s="262"/>
      <c r="H374" s="248"/>
      <c r="I374" s="193"/>
      <c r="J374" s="274"/>
      <c r="K374" s="275"/>
      <c r="L374" s="248"/>
      <c r="M374" s="193"/>
      <c r="N374" s="249"/>
      <c r="O374" s="210">
        <f t="shared" si="11"/>
        <v>1357</v>
      </c>
    </row>
    <row r="375" spans="1:15" x14ac:dyDescent="0.2">
      <c r="A375" s="216">
        <v>375</v>
      </c>
      <c r="B375" s="255">
        <v>58.25</v>
      </c>
      <c r="C375" s="273">
        <f>'soust.uk.JMK př.č.2'!$O$42+'soust.uk.JMK př.č.2'!$P$42</f>
        <v>18284</v>
      </c>
      <c r="D375" s="210">
        <f>'soust.uk.JMK př.č.2'!$L$42</f>
        <v>0</v>
      </c>
      <c r="E375" s="210">
        <f t="shared" si="9"/>
        <v>5123</v>
      </c>
      <c r="F375" s="210">
        <f t="shared" si="10"/>
        <v>3767</v>
      </c>
      <c r="G375" s="262"/>
      <c r="H375" s="248"/>
      <c r="I375" s="193"/>
      <c r="J375" s="274"/>
      <c r="K375" s="275"/>
      <c r="L375" s="248"/>
      <c r="M375" s="193"/>
      <c r="N375" s="249"/>
      <c r="O375" s="210">
        <f t="shared" si="11"/>
        <v>1356</v>
      </c>
    </row>
    <row r="376" spans="1:15" x14ac:dyDescent="0.2">
      <c r="A376" s="216">
        <v>376</v>
      </c>
      <c r="B376" s="255">
        <v>58.28</v>
      </c>
      <c r="C376" s="273">
        <f>'soust.uk.JMK př.č.2'!$O$42+'soust.uk.JMK př.č.2'!$P$42</f>
        <v>18284</v>
      </c>
      <c r="D376" s="210">
        <f>'soust.uk.JMK př.č.2'!$L$42</f>
        <v>0</v>
      </c>
      <c r="E376" s="210">
        <f t="shared" si="9"/>
        <v>5120</v>
      </c>
      <c r="F376" s="210">
        <f t="shared" si="10"/>
        <v>3765</v>
      </c>
      <c r="G376" s="262"/>
      <c r="H376" s="248"/>
      <c r="I376" s="193"/>
      <c r="J376" s="274"/>
      <c r="K376" s="275"/>
      <c r="L376" s="248"/>
      <c r="M376" s="193"/>
      <c r="N376" s="249"/>
      <c r="O376" s="210">
        <f t="shared" si="11"/>
        <v>1355</v>
      </c>
    </row>
    <row r="377" spans="1:15" x14ac:dyDescent="0.2">
      <c r="A377" s="216">
        <v>377</v>
      </c>
      <c r="B377" s="255">
        <v>58.32</v>
      </c>
      <c r="C377" s="273">
        <f>'soust.uk.JMK př.č.2'!$O$42+'soust.uk.JMK př.č.2'!$P$42</f>
        <v>18284</v>
      </c>
      <c r="D377" s="210">
        <f>'soust.uk.JMK př.č.2'!$L$42</f>
        <v>0</v>
      </c>
      <c r="E377" s="210">
        <f t="shared" si="9"/>
        <v>5116</v>
      </c>
      <c r="F377" s="210">
        <f t="shared" si="10"/>
        <v>3762</v>
      </c>
      <c r="G377" s="262"/>
      <c r="H377" s="248"/>
      <c r="I377" s="193"/>
      <c r="J377" s="274"/>
      <c r="K377" s="275"/>
      <c r="L377" s="248"/>
      <c r="M377" s="193"/>
      <c r="N377" s="249"/>
      <c r="O377" s="210">
        <f t="shared" si="11"/>
        <v>1354</v>
      </c>
    </row>
    <row r="378" spans="1:15" x14ac:dyDescent="0.2">
      <c r="A378" s="216">
        <v>378</v>
      </c>
      <c r="B378" s="255">
        <v>58.35</v>
      </c>
      <c r="C378" s="273">
        <f>'soust.uk.JMK př.č.2'!$O$42+'soust.uk.JMK př.č.2'!$P$42</f>
        <v>18284</v>
      </c>
      <c r="D378" s="210">
        <f>'soust.uk.JMK př.č.2'!$L$42</f>
        <v>0</v>
      </c>
      <c r="E378" s="210">
        <f t="shared" si="9"/>
        <v>5114</v>
      </c>
      <c r="F378" s="210">
        <f t="shared" si="10"/>
        <v>3760</v>
      </c>
      <c r="G378" s="262"/>
      <c r="H378" s="248"/>
      <c r="I378" s="193"/>
      <c r="J378" s="274"/>
      <c r="K378" s="275"/>
      <c r="L378" s="248"/>
      <c r="M378" s="193"/>
      <c r="N378" s="249"/>
      <c r="O378" s="210">
        <f t="shared" si="11"/>
        <v>1354</v>
      </c>
    </row>
    <row r="379" spans="1:15" x14ac:dyDescent="0.2">
      <c r="A379" s="216">
        <v>379</v>
      </c>
      <c r="B379" s="255">
        <v>58.39</v>
      </c>
      <c r="C379" s="273">
        <f>'soust.uk.JMK př.č.2'!$O$42+'soust.uk.JMK př.č.2'!$P$42</f>
        <v>18284</v>
      </c>
      <c r="D379" s="210">
        <f>'soust.uk.JMK př.č.2'!$L$42</f>
        <v>0</v>
      </c>
      <c r="E379" s="210">
        <f t="shared" si="9"/>
        <v>5111</v>
      </c>
      <c r="F379" s="210">
        <f t="shared" si="10"/>
        <v>3758</v>
      </c>
      <c r="G379" s="262"/>
      <c r="H379" s="248"/>
      <c r="I379" s="193"/>
      <c r="J379" s="274"/>
      <c r="K379" s="275"/>
      <c r="L379" s="248"/>
      <c r="M379" s="193"/>
      <c r="N379" s="249"/>
      <c r="O379" s="210">
        <f t="shared" si="11"/>
        <v>1353</v>
      </c>
    </row>
    <row r="380" spans="1:15" x14ac:dyDescent="0.2">
      <c r="A380" s="216">
        <v>380</v>
      </c>
      <c r="B380" s="255">
        <v>58.43</v>
      </c>
      <c r="C380" s="273">
        <f>'soust.uk.JMK př.č.2'!$O$42+'soust.uk.JMK př.č.2'!$P$42</f>
        <v>18284</v>
      </c>
      <c r="D380" s="210">
        <f>'soust.uk.JMK př.č.2'!$L$42</f>
        <v>0</v>
      </c>
      <c r="E380" s="210">
        <f t="shared" si="9"/>
        <v>5107</v>
      </c>
      <c r="F380" s="210">
        <f t="shared" si="10"/>
        <v>3755</v>
      </c>
      <c r="G380" s="262"/>
      <c r="H380" s="248"/>
      <c r="I380" s="193"/>
      <c r="J380" s="274"/>
      <c r="K380" s="275"/>
      <c r="L380" s="248"/>
      <c r="M380" s="193"/>
      <c r="N380" s="249"/>
      <c r="O380" s="210">
        <f t="shared" si="11"/>
        <v>1352</v>
      </c>
    </row>
    <row r="381" spans="1:15" x14ac:dyDescent="0.2">
      <c r="A381" s="216">
        <v>381</v>
      </c>
      <c r="B381" s="255">
        <v>58.46</v>
      </c>
      <c r="C381" s="273">
        <f>'soust.uk.JMK př.č.2'!$O$42+'soust.uk.JMK př.č.2'!$P$42</f>
        <v>18284</v>
      </c>
      <c r="D381" s="210">
        <f>'soust.uk.JMK př.č.2'!$L$42</f>
        <v>0</v>
      </c>
      <c r="E381" s="210">
        <f t="shared" si="9"/>
        <v>5104</v>
      </c>
      <c r="F381" s="210">
        <f t="shared" si="10"/>
        <v>3753</v>
      </c>
      <c r="G381" s="262"/>
      <c r="H381" s="248"/>
      <c r="I381" s="193"/>
      <c r="J381" s="274"/>
      <c r="K381" s="275"/>
      <c r="L381" s="248"/>
      <c r="M381" s="193"/>
      <c r="N381" s="249"/>
      <c r="O381" s="210">
        <f t="shared" si="11"/>
        <v>1351</v>
      </c>
    </row>
    <row r="382" spans="1:15" x14ac:dyDescent="0.2">
      <c r="A382" s="216">
        <v>382</v>
      </c>
      <c r="B382" s="255">
        <v>58.5</v>
      </c>
      <c r="C382" s="273">
        <f>'soust.uk.JMK př.č.2'!$O$42+'soust.uk.JMK př.č.2'!$P$42</f>
        <v>18284</v>
      </c>
      <c r="D382" s="210">
        <f>'soust.uk.JMK př.č.2'!$L$42</f>
        <v>0</v>
      </c>
      <c r="E382" s="210">
        <f t="shared" si="9"/>
        <v>5101</v>
      </c>
      <c r="F382" s="210">
        <f t="shared" si="10"/>
        <v>3751</v>
      </c>
      <c r="G382" s="262"/>
      <c r="H382" s="248"/>
      <c r="I382" s="193"/>
      <c r="J382" s="274"/>
      <c r="K382" s="275"/>
      <c r="L382" s="248"/>
      <c r="M382" s="193"/>
      <c r="N382" s="249"/>
      <c r="O382" s="210">
        <f t="shared" si="11"/>
        <v>1350</v>
      </c>
    </row>
    <row r="383" spans="1:15" x14ac:dyDescent="0.2">
      <c r="A383" s="216">
        <v>383</v>
      </c>
      <c r="B383" s="255">
        <v>58.53</v>
      </c>
      <c r="C383" s="273">
        <f>'soust.uk.JMK př.č.2'!$O$42+'soust.uk.JMK př.č.2'!$P$42</f>
        <v>18284</v>
      </c>
      <c r="D383" s="210">
        <f>'soust.uk.JMK př.č.2'!$L$42</f>
        <v>0</v>
      </c>
      <c r="E383" s="210">
        <f t="shared" si="9"/>
        <v>5099</v>
      </c>
      <c r="F383" s="210">
        <f t="shared" si="10"/>
        <v>3749</v>
      </c>
      <c r="G383" s="262"/>
      <c r="H383" s="248"/>
      <c r="I383" s="193"/>
      <c r="J383" s="274"/>
      <c r="K383" s="275"/>
      <c r="L383" s="248"/>
      <c r="M383" s="193"/>
      <c r="N383" s="249"/>
      <c r="O383" s="210">
        <f t="shared" si="11"/>
        <v>1350</v>
      </c>
    </row>
    <row r="384" spans="1:15" x14ac:dyDescent="0.2">
      <c r="A384" s="216">
        <v>384</v>
      </c>
      <c r="B384" s="255">
        <v>58.57</v>
      </c>
      <c r="C384" s="273">
        <f>'soust.uk.JMK př.č.2'!$O$42+'soust.uk.JMK př.č.2'!$P$42</f>
        <v>18284</v>
      </c>
      <c r="D384" s="210">
        <f>'soust.uk.JMK př.č.2'!$L$42</f>
        <v>0</v>
      </c>
      <c r="E384" s="210">
        <f t="shared" si="9"/>
        <v>5095</v>
      </c>
      <c r="F384" s="210">
        <f t="shared" si="10"/>
        <v>3746</v>
      </c>
      <c r="G384" s="262"/>
      <c r="H384" s="248"/>
      <c r="I384" s="193"/>
      <c r="J384" s="274"/>
      <c r="K384" s="275"/>
      <c r="L384" s="248"/>
      <c r="M384" s="193"/>
      <c r="N384" s="249"/>
      <c r="O384" s="210">
        <f t="shared" si="11"/>
        <v>1349</v>
      </c>
    </row>
    <row r="385" spans="1:15" x14ac:dyDescent="0.2">
      <c r="A385" s="216">
        <v>385</v>
      </c>
      <c r="B385" s="255">
        <v>58.6</v>
      </c>
      <c r="C385" s="273">
        <f>'soust.uk.JMK př.č.2'!$O$42+'soust.uk.JMK př.č.2'!$P$42</f>
        <v>18284</v>
      </c>
      <c r="D385" s="210">
        <f>'soust.uk.JMK př.č.2'!$L$42</f>
        <v>0</v>
      </c>
      <c r="E385" s="210">
        <f t="shared" si="9"/>
        <v>5092</v>
      </c>
      <c r="F385" s="210">
        <f t="shared" si="10"/>
        <v>3744</v>
      </c>
      <c r="G385" s="262"/>
      <c r="H385" s="248"/>
      <c r="I385" s="193"/>
      <c r="J385" s="274"/>
      <c r="K385" s="275"/>
      <c r="L385" s="248"/>
      <c r="M385" s="193"/>
      <c r="N385" s="249"/>
      <c r="O385" s="210">
        <f t="shared" si="11"/>
        <v>1348</v>
      </c>
    </row>
    <row r="386" spans="1:15" x14ac:dyDescent="0.2">
      <c r="A386" s="216">
        <v>386</v>
      </c>
      <c r="B386" s="255">
        <v>58.64</v>
      </c>
      <c r="C386" s="273">
        <f>'soust.uk.JMK př.č.2'!$O$42+'soust.uk.JMK př.č.2'!$P$42</f>
        <v>18284</v>
      </c>
      <c r="D386" s="210">
        <f>'soust.uk.JMK př.č.2'!$L$42</f>
        <v>0</v>
      </c>
      <c r="E386" s="210">
        <f t="shared" si="9"/>
        <v>5089</v>
      </c>
      <c r="F386" s="210">
        <f t="shared" si="10"/>
        <v>3742</v>
      </c>
      <c r="G386" s="262"/>
      <c r="H386" s="248"/>
      <c r="I386" s="193"/>
      <c r="J386" s="274"/>
      <c r="K386" s="275"/>
      <c r="L386" s="248"/>
      <c r="M386" s="193"/>
      <c r="N386" s="249"/>
      <c r="O386" s="210">
        <f t="shared" si="11"/>
        <v>1347</v>
      </c>
    </row>
    <row r="387" spans="1:15" x14ac:dyDescent="0.2">
      <c r="A387" s="216">
        <v>387</v>
      </c>
      <c r="B387" s="255">
        <v>58.68</v>
      </c>
      <c r="C387" s="273">
        <f>'soust.uk.JMK př.č.2'!$O$42+'soust.uk.JMK př.č.2'!$P$42</f>
        <v>18284</v>
      </c>
      <c r="D387" s="210">
        <f>'soust.uk.JMK př.č.2'!$L$42</f>
        <v>0</v>
      </c>
      <c r="E387" s="210">
        <f t="shared" si="9"/>
        <v>5085</v>
      </c>
      <c r="F387" s="210">
        <f t="shared" si="10"/>
        <v>3739</v>
      </c>
      <c r="G387" s="262"/>
      <c r="H387" s="248"/>
      <c r="I387" s="193"/>
      <c r="J387" s="274"/>
      <c r="K387" s="275"/>
      <c r="L387" s="248"/>
      <c r="M387" s="193"/>
      <c r="N387" s="249"/>
      <c r="O387" s="210">
        <f t="shared" si="11"/>
        <v>1346</v>
      </c>
    </row>
    <row r="388" spans="1:15" x14ac:dyDescent="0.2">
      <c r="A388" s="216">
        <v>388</v>
      </c>
      <c r="B388" s="255">
        <v>58.71</v>
      </c>
      <c r="C388" s="273">
        <f>'soust.uk.JMK př.č.2'!$O$42+'soust.uk.JMK př.č.2'!$P$42</f>
        <v>18284</v>
      </c>
      <c r="D388" s="210">
        <f>'soust.uk.JMK př.č.2'!$L$42</f>
        <v>0</v>
      </c>
      <c r="E388" s="210">
        <f t="shared" si="9"/>
        <v>5082</v>
      </c>
      <c r="F388" s="210">
        <f t="shared" si="10"/>
        <v>3737</v>
      </c>
      <c r="G388" s="262"/>
      <c r="H388" s="248"/>
      <c r="I388" s="193"/>
      <c r="J388" s="274"/>
      <c r="K388" s="275"/>
      <c r="L388" s="248"/>
      <c r="M388" s="193"/>
      <c r="N388" s="249"/>
      <c r="O388" s="210">
        <f t="shared" si="11"/>
        <v>1345</v>
      </c>
    </row>
    <row r="389" spans="1:15" x14ac:dyDescent="0.2">
      <c r="A389" s="216">
        <v>389</v>
      </c>
      <c r="B389" s="255">
        <v>58.75</v>
      </c>
      <c r="C389" s="273">
        <f>'soust.uk.JMK př.č.2'!$O$42+'soust.uk.JMK př.č.2'!$P$42</f>
        <v>18284</v>
      </c>
      <c r="D389" s="210">
        <f>'soust.uk.JMK př.č.2'!$L$42</f>
        <v>0</v>
      </c>
      <c r="E389" s="210">
        <f t="shared" si="9"/>
        <v>5080</v>
      </c>
      <c r="F389" s="210">
        <f t="shared" si="10"/>
        <v>3735</v>
      </c>
      <c r="G389" s="262"/>
      <c r="H389" s="248"/>
      <c r="I389" s="193"/>
      <c r="J389" s="274"/>
      <c r="K389" s="275"/>
      <c r="L389" s="248"/>
      <c r="M389" s="193"/>
      <c r="N389" s="249"/>
      <c r="O389" s="210">
        <f t="shared" si="11"/>
        <v>1345</v>
      </c>
    </row>
    <row r="390" spans="1:15" x14ac:dyDescent="0.2">
      <c r="A390" s="216">
        <v>390</v>
      </c>
      <c r="B390" s="255">
        <v>58.78</v>
      </c>
      <c r="C390" s="273">
        <f>'soust.uk.JMK př.č.2'!$O$42+'soust.uk.JMK př.č.2'!$P$42</f>
        <v>18284</v>
      </c>
      <c r="D390" s="210">
        <f>'soust.uk.JMK př.č.2'!$L$42</f>
        <v>0</v>
      </c>
      <c r="E390" s="210">
        <f t="shared" si="9"/>
        <v>5077</v>
      </c>
      <c r="F390" s="210">
        <f t="shared" si="10"/>
        <v>3733</v>
      </c>
      <c r="G390" s="262"/>
      <c r="H390" s="248"/>
      <c r="I390" s="193"/>
      <c r="J390" s="274"/>
      <c r="K390" s="275"/>
      <c r="L390" s="248"/>
      <c r="M390" s="193"/>
      <c r="N390" s="249"/>
      <c r="O390" s="210">
        <f t="shared" si="11"/>
        <v>1344</v>
      </c>
    </row>
    <row r="391" spans="1:15" x14ac:dyDescent="0.2">
      <c r="A391" s="216">
        <v>391</v>
      </c>
      <c r="B391" s="255">
        <v>58.82</v>
      </c>
      <c r="C391" s="273">
        <f>'soust.uk.JMK př.č.2'!$O$42+'soust.uk.JMK př.č.2'!$P$42</f>
        <v>18284</v>
      </c>
      <c r="D391" s="210">
        <f>'soust.uk.JMK př.č.2'!$L$42</f>
        <v>0</v>
      </c>
      <c r="E391" s="210">
        <f t="shared" si="9"/>
        <v>5073</v>
      </c>
      <c r="F391" s="210">
        <f t="shared" si="10"/>
        <v>3730</v>
      </c>
      <c r="G391" s="262"/>
      <c r="H391" s="248"/>
      <c r="I391" s="193"/>
      <c r="J391" s="274"/>
      <c r="K391" s="275"/>
      <c r="L391" s="248"/>
      <c r="M391" s="193"/>
      <c r="N391" s="249"/>
      <c r="O391" s="210">
        <f t="shared" si="11"/>
        <v>1343</v>
      </c>
    </row>
    <row r="392" spans="1:15" x14ac:dyDescent="0.2">
      <c r="A392" s="216">
        <v>392</v>
      </c>
      <c r="B392" s="255">
        <v>58.85</v>
      </c>
      <c r="C392" s="273">
        <f>'soust.uk.JMK př.č.2'!$O$42+'soust.uk.JMK př.č.2'!$P$42</f>
        <v>18284</v>
      </c>
      <c r="D392" s="210">
        <f>'soust.uk.JMK př.č.2'!$L$42</f>
        <v>0</v>
      </c>
      <c r="E392" s="210">
        <f t="shared" si="9"/>
        <v>5070</v>
      </c>
      <c r="F392" s="210">
        <f t="shared" si="10"/>
        <v>3728</v>
      </c>
      <c r="G392" s="262"/>
      <c r="H392" s="248"/>
      <c r="I392" s="193"/>
      <c r="J392" s="274"/>
      <c r="K392" s="275"/>
      <c r="L392" s="248"/>
      <c r="M392" s="193"/>
      <c r="N392" s="249"/>
      <c r="O392" s="210">
        <f t="shared" si="11"/>
        <v>1342</v>
      </c>
    </row>
    <row r="393" spans="1:15" x14ac:dyDescent="0.2">
      <c r="A393" s="216">
        <v>393</v>
      </c>
      <c r="B393" s="255">
        <v>58.89</v>
      </c>
      <c r="C393" s="273">
        <f>'soust.uk.JMK př.č.2'!$O$42+'soust.uk.JMK př.č.2'!$P$42</f>
        <v>18284</v>
      </c>
      <c r="D393" s="210">
        <f>'soust.uk.JMK př.č.2'!$L$42</f>
        <v>0</v>
      </c>
      <c r="E393" s="210">
        <f t="shared" si="9"/>
        <v>5067</v>
      </c>
      <c r="F393" s="210">
        <f t="shared" si="10"/>
        <v>3726</v>
      </c>
      <c r="G393" s="262"/>
      <c r="H393" s="248"/>
      <c r="I393" s="193"/>
      <c r="J393" s="274"/>
      <c r="K393" s="275"/>
      <c r="L393" s="248"/>
      <c r="M393" s="193"/>
      <c r="N393" s="249"/>
      <c r="O393" s="210">
        <f t="shared" si="11"/>
        <v>1341</v>
      </c>
    </row>
    <row r="394" spans="1:15" x14ac:dyDescent="0.2">
      <c r="A394" s="216">
        <v>394</v>
      </c>
      <c r="B394" s="255">
        <v>58.92</v>
      </c>
      <c r="C394" s="273">
        <f>'soust.uk.JMK př.č.2'!$O$42+'soust.uk.JMK př.č.2'!$P$42</f>
        <v>18284</v>
      </c>
      <c r="D394" s="210">
        <f>'soust.uk.JMK př.č.2'!$L$42</f>
        <v>0</v>
      </c>
      <c r="E394" s="210">
        <f t="shared" si="9"/>
        <v>5065</v>
      </c>
      <c r="F394" s="210">
        <f t="shared" si="10"/>
        <v>3724</v>
      </c>
      <c r="G394" s="262"/>
      <c r="H394" s="248"/>
      <c r="I394" s="193"/>
      <c r="J394" s="274"/>
      <c r="K394" s="275"/>
      <c r="L394" s="248"/>
      <c r="M394" s="193"/>
      <c r="N394" s="249"/>
      <c r="O394" s="210">
        <f t="shared" si="11"/>
        <v>1341</v>
      </c>
    </row>
    <row r="395" spans="1:15" x14ac:dyDescent="0.2">
      <c r="A395" s="216">
        <v>395</v>
      </c>
      <c r="B395" s="255">
        <v>58.96</v>
      </c>
      <c r="C395" s="273">
        <f>'soust.uk.JMK př.č.2'!$O$42+'soust.uk.JMK př.č.2'!$P$42</f>
        <v>18284</v>
      </c>
      <c r="D395" s="210">
        <f>'soust.uk.JMK př.č.2'!$L$42</f>
        <v>0</v>
      </c>
      <c r="E395" s="210">
        <f t="shared" si="9"/>
        <v>5061</v>
      </c>
      <c r="F395" s="210">
        <f t="shared" si="10"/>
        <v>3721</v>
      </c>
      <c r="G395" s="262"/>
      <c r="H395" s="248"/>
      <c r="I395" s="193"/>
      <c r="J395" s="274"/>
      <c r="K395" s="275"/>
      <c r="L395" s="248"/>
      <c r="M395" s="193"/>
      <c r="N395" s="249"/>
      <c r="O395" s="210">
        <f t="shared" si="11"/>
        <v>1340</v>
      </c>
    </row>
    <row r="396" spans="1:15" x14ac:dyDescent="0.2">
      <c r="A396" s="216">
        <v>396</v>
      </c>
      <c r="B396" s="255">
        <v>58.99</v>
      </c>
      <c r="C396" s="273">
        <f>'soust.uk.JMK př.č.2'!$O$42+'soust.uk.JMK př.č.2'!$P$42</f>
        <v>18284</v>
      </c>
      <c r="D396" s="210">
        <f>'soust.uk.JMK př.č.2'!$L$42</f>
        <v>0</v>
      </c>
      <c r="E396" s="210">
        <f t="shared" si="9"/>
        <v>5058</v>
      </c>
      <c r="F396" s="210">
        <f t="shared" si="10"/>
        <v>3719</v>
      </c>
      <c r="G396" s="262"/>
      <c r="H396" s="248"/>
      <c r="I396" s="193"/>
      <c r="J396" s="274"/>
      <c r="K396" s="275"/>
      <c r="L396" s="248"/>
      <c r="M396" s="193"/>
      <c r="N396" s="249"/>
      <c r="O396" s="210">
        <f t="shared" si="11"/>
        <v>1339</v>
      </c>
    </row>
    <row r="397" spans="1:15" x14ac:dyDescent="0.2">
      <c r="A397" s="216">
        <v>397</v>
      </c>
      <c r="B397" s="255">
        <v>59.02</v>
      </c>
      <c r="C397" s="273">
        <f>'soust.uk.JMK př.č.2'!$O$42+'soust.uk.JMK př.č.2'!$P$42</f>
        <v>18284</v>
      </c>
      <c r="D397" s="210">
        <f>'soust.uk.JMK př.č.2'!$L$42</f>
        <v>0</v>
      </c>
      <c r="E397" s="210">
        <f t="shared" si="9"/>
        <v>5056</v>
      </c>
      <c r="F397" s="210">
        <f t="shared" si="10"/>
        <v>3718</v>
      </c>
      <c r="G397" s="262"/>
      <c r="H397" s="248"/>
      <c r="I397" s="193"/>
      <c r="J397" s="274"/>
      <c r="K397" s="275"/>
      <c r="L397" s="248"/>
      <c r="M397" s="193"/>
      <c r="N397" s="249"/>
      <c r="O397" s="210">
        <f t="shared" si="11"/>
        <v>1338</v>
      </c>
    </row>
    <row r="398" spans="1:15" x14ac:dyDescent="0.2">
      <c r="A398" s="216">
        <v>398</v>
      </c>
      <c r="B398" s="255">
        <v>59.06</v>
      </c>
      <c r="C398" s="273">
        <f>'soust.uk.JMK př.č.2'!$O$42+'soust.uk.JMK př.č.2'!$P$42</f>
        <v>18284</v>
      </c>
      <c r="D398" s="210">
        <f>'soust.uk.JMK př.č.2'!$L$42</f>
        <v>0</v>
      </c>
      <c r="E398" s="210">
        <f t="shared" si="9"/>
        <v>5052</v>
      </c>
      <c r="F398" s="210">
        <f t="shared" si="10"/>
        <v>3715</v>
      </c>
      <c r="G398" s="262"/>
      <c r="H398" s="248"/>
      <c r="I398" s="193"/>
      <c r="J398" s="274"/>
      <c r="K398" s="275"/>
      <c r="L398" s="248"/>
      <c r="M398" s="193"/>
      <c r="N398" s="249"/>
      <c r="O398" s="210">
        <f t="shared" si="11"/>
        <v>1337</v>
      </c>
    </row>
    <row r="399" spans="1:15" x14ac:dyDescent="0.2">
      <c r="A399" s="216">
        <v>399</v>
      </c>
      <c r="B399" s="255">
        <v>59.09</v>
      </c>
      <c r="C399" s="273">
        <f>'soust.uk.JMK př.č.2'!$O$42+'soust.uk.JMK př.č.2'!$P$42</f>
        <v>18284</v>
      </c>
      <c r="D399" s="210">
        <f>'soust.uk.JMK př.č.2'!$L$42</f>
        <v>0</v>
      </c>
      <c r="E399" s="210">
        <f t="shared" si="9"/>
        <v>5050</v>
      </c>
      <c r="F399" s="210">
        <f t="shared" si="10"/>
        <v>3713</v>
      </c>
      <c r="G399" s="262"/>
      <c r="H399" s="248"/>
      <c r="I399" s="193"/>
      <c r="J399" s="274"/>
      <c r="K399" s="275"/>
      <c r="L399" s="248"/>
      <c r="M399" s="193"/>
      <c r="N399" s="249"/>
      <c r="O399" s="210">
        <f t="shared" si="11"/>
        <v>1337</v>
      </c>
    </row>
    <row r="400" spans="1:15" x14ac:dyDescent="0.2">
      <c r="A400" s="216">
        <v>400</v>
      </c>
      <c r="B400" s="255">
        <v>59.13</v>
      </c>
      <c r="C400" s="273">
        <f>'soust.uk.JMK př.č.2'!$O$42+'soust.uk.JMK př.č.2'!$P$42</f>
        <v>18284</v>
      </c>
      <c r="D400" s="210">
        <f>'soust.uk.JMK př.č.2'!$L$42</f>
        <v>0</v>
      </c>
      <c r="E400" s="210">
        <f t="shared" si="9"/>
        <v>5047</v>
      </c>
      <c r="F400" s="210">
        <f t="shared" si="10"/>
        <v>3711</v>
      </c>
      <c r="G400" s="262"/>
      <c r="H400" s="248"/>
      <c r="I400" s="193"/>
      <c r="J400" s="274"/>
      <c r="K400" s="275"/>
      <c r="L400" s="248"/>
      <c r="M400" s="193"/>
      <c r="N400" s="249"/>
      <c r="O400" s="210">
        <f t="shared" si="11"/>
        <v>1336</v>
      </c>
    </row>
    <row r="401" spans="1:15" x14ac:dyDescent="0.2">
      <c r="A401" s="216">
        <v>401</v>
      </c>
      <c r="B401" s="255">
        <v>59.16</v>
      </c>
      <c r="C401" s="273">
        <f>'soust.uk.JMK př.č.2'!$O$42+'soust.uk.JMK př.č.2'!$P$42</f>
        <v>18284</v>
      </c>
      <c r="D401" s="210">
        <f>'soust.uk.JMK př.č.2'!$L$42</f>
        <v>0</v>
      </c>
      <c r="E401" s="210">
        <f t="shared" si="9"/>
        <v>5044</v>
      </c>
      <c r="F401" s="210">
        <f t="shared" si="10"/>
        <v>3709</v>
      </c>
      <c r="G401" s="262"/>
      <c r="H401" s="248"/>
      <c r="I401" s="193"/>
      <c r="J401" s="274"/>
      <c r="K401" s="275"/>
      <c r="L401" s="248"/>
      <c r="M401" s="193"/>
      <c r="N401" s="249"/>
      <c r="O401" s="210">
        <f t="shared" si="11"/>
        <v>1335</v>
      </c>
    </row>
    <row r="402" spans="1:15" x14ac:dyDescent="0.2">
      <c r="A402" s="216">
        <v>402</v>
      </c>
      <c r="B402" s="255">
        <v>59.2</v>
      </c>
      <c r="C402" s="273">
        <f>'soust.uk.JMK př.č.2'!$O$42+'soust.uk.JMK př.č.2'!$P$42</f>
        <v>18284</v>
      </c>
      <c r="D402" s="210">
        <f>'soust.uk.JMK př.č.2'!$L$42</f>
        <v>0</v>
      </c>
      <c r="E402" s="210">
        <f t="shared" si="9"/>
        <v>5040</v>
      </c>
      <c r="F402" s="210">
        <f t="shared" si="10"/>
        <v>3706</v>
      </c>
      <c r="G402" s="262"/>
      <c r="H402" s="248"/>
      <c r="I402" s="193"/>
      <c r="J402" s="274"/>
      <c r="K402" s="275"/>
      <c r="L402" s="248"/>
      <c r="M402" s="193"/>
      <c r="N402" s="249"/>
      <c r="O402" s="210">
        <f t="shared" si="11"/>
        <v>1334</v>
      </c>
    </row>
    <row r="403" spans="1:15" x14ac:dyDescent="0.2">
      <c r="A403" s="216">
        <v>403</v>
      </c>
      <c r="B403" s="255">
        <v>59.23</v>
      </c>
      <c r="C403" s="273">
        <f>'soust.uk.JMK př.č.2'!$O$42+'soust.uk.JMK př.č.2'!$P$42</f>
        <v>18284</v>
      </c>
      <c r="D403" s="210">
        <f>'soust.uk.JMK př.č.2'!$L$42</f>
        <v>0</v>
      </c>
      <c r="E403" s="210">
        <f t="shared" si="9"/>
        <v>5037</v>
      </c>
      <c r="F403" s="210">
        <f t="shared" si="10"/>
        <v>3704</v>
      </c>
      <c r="G403" s="262"/>
      <c r="H403" s="248"/>
      <c r="I403" s="193"/>
      <c r="J403" s="274"/>
      <c r="K403" s="275"/>
      <c r="L403" s="248"/>
      <c r="M403" s="193"/>
      <c r="N403" s="249"/>
      <c r="O403" s="210">
        <f t="shared" si="11"/>
        <v>1333</v>
      </c>
    </row>
    <row r="404" spans="1:15" x14ac:dyDescent="0.2">
      <c r="A404" s="216">
        <v>404</v>
      </c>
      <c r="B404" s="255">
        <v>59.26</v>
      </c>
      <c r="C404" s="273">
        <f>'soust.uk.JMK př.č.2'!$O$42+'soust.uk.JMK př.č.2'!$P$42</f>
        <v>18284</v>
      </c>
      <c r="D404" s="210">
        <f>'soust.uk.JMK př.č.2'!$L$42</f>
        <v>0</v>
      </c>
      <c r="E404" s="210">
        <f t="shared" si="9"/>
        <v>5035</v>
      </c>
      <c r="F404" s="210">
        <f t="shared" si="10"/>
        <v>3702</v>
      </c>
      <c r="G404" s="262"/>
      <c r="H404" s="248"/>
      <c r="I404" s="193"/>
      <c r="J404" s="274"/>
      <c r="K404" s="275"/>
      <c r="L404" s="248"/>
      <c r="M404" s="193"/>
      <c r="N404" s="249"/>
      <c r="O404" s="210">
        <f t="shared" si="11"/>
        <v>1333</v>
      </c>
    </row>
    <row r="405" spans="1:15" x14ac:dyDescent="0.2">
      <c r="A405" s="216">
        <v>405</v>
      </c>
      <c r="B405" s="255">
        <v>59.3</v>
      </c>
      <c r="C405" s="273">
        <f>'soust.uk.JMK př.č.2'!$O$42+'soust.uk.JMK př.č.2'!$P$42</f>
        <v>18284</v>
      </c>
      <c r="D405" s="210">
        <f>'soust.uk.JMK př.č.2'!$L$42</f>
        <v>0</v>
      </c>
      <c r="E405" s="210">
        <f t="shared" si="9"/>
        <v>5032</v>
      </c>
      <c r="F405" s="210">
        <f t="shared" si="10"/>
        <v>3700</v>
      </c>
      <c r="G405" s="262"/>
      <c r="H405" s="248"/>
      <c r="I405" s="193"/>
      <c r="J405" s="274"/>
      <c r="K405" s="275"/>
      <c r="L405" s="248"/>
      <c r="M405" s="193"/>
      <c r="N405" s="249"/>
      <c r="O405" s="210">
        <f t="shared" si="11"/>
        <v>1332</v>
      </c>
    </row>
    <row r="406" spans="1:15" x14ac:dyDescent="0.2">
      <c r="A406" s="216">
        <v>406</v>
      </c>
      <c r="B406" s="255">
        <v>59.33</v>
      </c>
      <c r="C406" s="273">
        <f>'soust.uk.JMK př.č.2'!$O$42+'soust.uk.JMK př.č.2'!$P$42</f>
        <v>18284</v>
      </c>
      <c r="D406" s="210">
        <f>'soust.uk.JMK př.č.2'!$L$42</f>
        <v>0</v>
      </c>
      <c r="E406" s="210">
        <f t="shared" si="9"/>
        <v>5029</v>
      </c>
      <c r="F406" s="210">
        <f t="shared" si="10"/>
        <v>3698</v>
      </c>
      <c r="G406" s="262"/>
      <c r="H406" s="248"/>
      <c r="I406" s="193"/>
      <c r="J406" s="274"/>
      <c r="K406" s="275"/>
      <c r="L406" s="248"/>
      <c r="M406" s="193"/>
      <c r="N406" s="249"/>
      <c r="O406" s="210">
        <f t="shared" si="11"/>
        <v>1331</v>
      </c>
    </row>
    <row r="407" spans="1:15" x14ac:dyDescent="0.2">
      <c r="A407" s="216">
        <v>407</v>
      </c>
      <c r="B407" s="255">
        <v>59.37</v>
      </c>
      <c r="C407" s="273">
        <f>'soust.uk.JMK př.č.2'!$O$42+'soust.uk.JMK př.č.2'!$P$42</f>
        <v>18284</v>
      </c>
      <c r="D407" s="210">
        <f>'soust.uk.JMK př.č.2'!$L$42</f>
        <v>0</v>
      </c>
      <c r="E407" s="210">
        <f t="shared" si="9"/>
        <v>5027</v>
      </c>
      <c r="F407" s="210">
        <f t="shared" si="10"/>
        <v>3696</v>
      </c>
      <c r="G407" s="262"/>
      <c r="H407" s="248"/>
      <c r="I407" s="193"/>
      <c r="J407" s="274"/>
      <c r="K407" s="275"/>
      <c r="L407" s="248"/>
      <c r="M407" s="193"/>
      <c r="N407" s="249"/>
      <c r="O407" s="210">
        <f t="shared" si="11"/>
        <v>1331</v>
      </c>
    </row>
    <row r="408" spans="1:15" x14ac:dyDescent="0.2">
      <c r="A408" s="216">
        <v>408</v>
      </c>
      <c r="B408" s="255">
        <v>59.4</v>
      </c>
      <c r="C408" s="273">
        <f>'soust.uk.JMK př.č.2'!$O$42+'soust.uk.JMK př.č.2'!$P$42</f>
        <v>18284</v>
      </c>
      <c r="D408" s="210">
        <f>'soust.uk.JMK př.č.2'!$L$42</f>
        <v>0</v>
      </c>
      <c r="E408" s="210">
        <f t="shared" si="9"/>
        <v>5024</v>
      </c>
      <c r="F408" s="210">
        <f t="shared" si="10"/>
        <v>3694</v>
      </c>
      <c r="G408" s="262"/>
      <c r="H408" s="248"/>
      <c r="I408" s="193"/>
      <c r="J408" s="274"/>
      <c r="K408" s="275"/>
      <c r="L408" s="248"/>
      <c r="M408" s="193"/>
      <c r="N408" s="249"/>
      <c r="O408" s="210">
        <f t="shared" si="11"/>
        <v>1330</v>
      </c>
    </row>
    <row r="409" spans="1:15" x14ac:dyDescent="0.2">
      <c r="A409" s="216">
        <v>409</v>
      </c>
      <c r="B409" s="255">
        <v>59.43</v>
      </c>
      <c r="C409" s="273">
        <f>'soust.uk.JMK př.č.2'!$O$42+'soust.uk.JMK př.č.2'!$P$42</f>
        <v>18284</v>
      </c>
      <c r="D409" s="210">
        <f>'soust.uk.JMK př.č.2'!$L$42</f>
        <v>0</v>
      </c>
      <c r="E409" s="210">
        <f t="shared" ref="E409:E472" si="12">SUM(F409,O409,D409)</f>
        <v>5021</v>
      </c>
      <c r="F409" s="210">
        <f t="shared" ref="F409:F472" si="13">ROUND(1/B409*C409*12,0)</f>
        <v>3692</v>
      </c>
      <c r="G409" s="262"/>
      <c r="H409" s="248"/>
      <c r="I409" s="193"/>
      <c r="J409" s="274"/>
      <c r="K409" s="275"/>
      <c r="L409" s="248"/>
      <c r="M409" s="193"/>
      <c r="N409" s="249"/>
      <c r="O409" s="210">
        <f t="shared" si="11"/>
        <v>1329</v>
      </c>
    </row>
    <row r="410" spans="1:15" x14ac:dyDescent="0.2">
      <c r="A410" s="216">
        <v>410</v>
      </c>
      <c r="B410" s="255">
        <v>59.47</v>
      </c>
      <c r="C410" s="273">
        <f>'soust.uk.JMK př.č.2'!$O$42+'soust.uk.JMK př.č.2'!$P$42</f>
        <v>18284</v>
      </c>
      <c r="D410" s="210">
        <f>'soust.uk.JMK př.č.2'!$L$42</f>
        <v>0</v>
      </c>
      <c r="E410" s="210">
        <f t="shared" si="12"/>
        <v>5017</v>
      </c>
      <c r="F410" s="210">
        <f t="shared" si="13"/>
        <v>3689</v>
      </c>
      <c r="G410" s="262"/>
      <c r="H410" s="248"/>
      <c r="I410" s="193"/>
      <c r="J410" s="274"/>
      <c r="K410" s="275"/>
      <c r="L410" s="248"/>
      <c r="M410" s="193"/>
      <c r="N410" s="249"/>
      <c r="O410" s="210">
        <f t="shared" ref="O410:O473" si="14">ROUND((F410*36%),0)</f>
        <v>1328</v>
      </c>
    </row>
    <row r="411" spans="1:15" x14ac:dyDescent="0.2">
      <c r="A411" s="216">
        <v>411</v>
      </c>
      <c r="B411" s="255">
        <v>59.5</v>
      </c>
      <c r="C411" s="273">
        <f>'soust.uk.JMK př.č.2'!$O$42+'soust.uk.JMK př.č.2'!$P$42</f>
        <v>18284</v>
      </c>
      <c r="D411" s="210">
        <f>'soust.uk.JMK př.č.2'!$L$42</f>
        <v>0</v>
      </c>
      <c r="E411" s="210">
        <f t="shared" si="12"/>
        <v>5016</v>
      </c>
      <c r="F411" s="210">
        <f t="shared" si="13"/>
        <v>3688</v>
      </c>
      <c r="G411" s="262"/>
      <c r="H411" s="248"/>
      <c r="I411" s="193"/>
      <c r="J411" s="274"/>
      <c r="K411" s="275"/>
      <c r="L411" s="248"/>
      <c r="M411" s="193"/>
      <c r="N411" s="249"/>
      <c r="O411" s="210">
        <f t="shared" si="14"/>
        <v>1328</v>
      </c>
    </row>
    <row r="412" spans="1:15" x14ac:dyDescent="0.2">
      <c r="A412" s="216">
        <v>412</v>
      </c>
      <c r="B412" s="255">
        <v>59.54</v>
      </c>
      <c r="C412" s="273">
        <f>'soust.uk.JMK př.č.2'!$O$42+'soust.uk.JMK př.č.2'!$P$42</f>
        <v>18284</v>
      </c>
      <c r="D412" s="210">
        <f>'soust.uk.JMK př.č.2'!$L$42</f>
        <v>0</v>
      </c>
      <c r="E412" s="210">
        <f t="shared" si="12"/>
        <v>5012</v>
      </c>
      <c r="F412" s="210">
        <f t="shared" si="13"/>
        <v>3685</v>
      </c>
      <c r="G412" s="262"/>
      <c r="H412" s="248"/>
      <c r="I412" s="193"/>
      <c r="J412" s="274"/>
      <c r="K412" s="275"/>
      <c r="L412" s="248"/>
      <c r="M412" s="193"/>
      <c r="N412" s="249"/>
      <c r="O412" s="210">
        <f t="shared" si="14"/>
        <v>1327</v>
      </c>
    </row>
    <row r="413" spans="1:15" x14ac:dyDescent="0.2">
      <c r="A413" s="216">
        <v>413</v>
      </c>
      <c r="B413" s="255">
        <v>59.57</v>
      </c>
      <c r="C413" s="273">
        <f>'soust.uk.JMK př.č.2'!$O$42+'soust.uk.JMK př.č.2'!$P$42</f>
        <v>18284</v>
      </c>
      <c r="D413" s="210">
        <f>'soust.uk.JMK př.č.2'!$L$42</f>
        <v>0</v>
      </c>
      <c r="E413" s="210">
        <f t="shared" si="12"/>
        <v>5009</v>
      </c>
      <c r="F413" s="210">
        <f t="shared" si="13"/>
        <v>3683</v>
      </c>
      <c r="G413" s="262"/>
      <c r="H413" s="248"/>
      <c r="I413" s="193"/>
      <c r="J413" s="274"/>
      <c r="K413" s="275"/>
      <c r="L413" s="248"/>
      <c r="M413" s="193"/>
      <c r="N413" s="249"/>
      <c r="O413" s="210">
        <f t="shared" si="14"/>
        <v>1326</v>
      </c>
    </row>
    <row r="414" spans="1:15" x14ac:dyDescent="0.2">
      <c r="A414" s="216">
        <v>414</v>
      </c>
      <c r="B414" s="255">
        <v>59.6</v>
      </c>
      <c r="C414" s="273">
        <f>'soust.uk.JMK př.č.2'!$O$42+'soust.uk.JMK př.č.2'!$P$42</f>
        <v>18284</v>
      </c>
      <c r="D414" s="210">
        <f>'soust.uk.JMK př.č.2'!$L$42</f>
        <v>0</v>
      </c>
      <c r="E414" s="210">
        <f t="shared" si="12"/>
        <v>5006</v>
      </c>
      <c r="F414" s="210">
        <f t="shared" si="13"/>
        <v>3681</v>
      </c>
      <c r="G414" s="262"/>
      <c r="H414" s="248"/>
      <c r="I414" s="193"/>
      <c r="J414" s="274"/>
      <c r="K414" s="275"/>
      <c r="L414" s="248"/>
      <c r="M414" s="193"/>
      <c r="N414" s="249"/>
      <c r="O414" s="210">
        <f t="shared" si="14"/>
        <v>1325</v>
      </c>
    </row>
    <row r="415" spans="1:15" x14ac:dyDescent="0.2">
      <c r="A415" s="216">
        <v>415</v>
      </c>
      <c r="B415" s="255">
        <v>59.64</v>
      </c>
      <c r="C415" s="273">
        <f>'soust.uk.JMK př.č.2'!$O$42+'soust.uk.JMK př.č.2'!$P$42</f>
        <v>18284</v>
      </c>
      <c r="D415" s="210">
        <f>'soust.uk.JMK př.č.2'!$L$42</f>
        <v>0</v>
      </c>
      <c r="E415" s="210">
        <f t="shared" si="12"/>
        <v>5003</v>
      </c>
      <c r="F415" s="210">
        <f t="shared" si="13"/>
        <v>3679</v>
      </c>
      <c r="G415" s="262"/>
      <c r="H415" s="248"/>
      <c r="I415" s="193"/>
      <c r="J415" s="274"/>
      <c r="K415" s="275"/>
      <c r="L415" s="248"/>
      <c r="M415" s="193"/>
      <c r="N415" s="249"/>
      <c r="O415" s="210">
        <f t="shared" si="14"/>
        <v>1324</v>
      </c>
    </row>
    <row r="416" spans="1:15" x14ac:dyDescent="0.2">
      <c r="A416" s="216">
        <v>416</v>
      </c>
      <c r="B416" s="255">
        <v>59.67</v>
      </c>
      <c r="C416" s="273">
        <f>'soust.uk.JMK př.č.2'!$O$42+'soust.uk.JMK př.č.2'!$P$42</f>
        <v>18284</v>
      </c>
      <c r="D416" s="210">
        <f>'soust.uk.JMK př.č.2'!$L$42</f>
        <v>0</v>
      </c>
      <c r="E416" s="210">
        <f t="shared" si="12"/>
        <v>5001</v>
      </c>
      <c r="F416" s="210">
        <f t="shared" si="13"/>
        <v>3677</v>
      </c>
      <c r="G416" s="262"/>
      <c r="H416" s="248"/>
      <c r="I416" s="193"/>
      <c r="J416" s="274"/>
      <c r="K416" s="275"/>
      <c r="L416" s="248"/>
      <c r="M416" s="193"/>
      <c r="N416" s="249"/>
      <c r="O416" s="210">
        <f t="shared" si="14"/>
        <v>1324</v>
      </c>
    </row>
    <row r="417" spans="1:15" x14ac:dyDescent="0.2">
      <c r="A417" s="216">
        <v>417</v>
      </c>
      <c r="B417" s="255">
        <v>59.7</v>
      </c>
      <c r="C417" s="273">
        <f>'soust.uk.JMK př.č.2'!$O$42+'soust.uk.JMK př.č.2'!$P$42</f>
        <v>18284</v>
      </c>
      <c r="D417" s="210">
        <f>'soust.uk.JMK př.č.2'!$L$42</f>
        <v>0</v>
      </c>
      <c r="E417" s="210">
        <f t="shared" si="12"/>
        <v>4998</v>
      </c>
      <c r="F417" s="210">
        <f t="shared" si="13"/>
        <v>3675</v>
      </c>
      <c r="G417" s="262"/>
      <c r="H417" s="248"/>
      <c r="I417" s="193"/>
      <c r="J417" s="274"/>
      <c r="K417" s="275"/>
      <c r="L417" s="248"/>
      <c r="M417" s="193"/>
      <c r="N417" s="249"/>
      <c r="O417" s="210">
        <f t="shared" si="14"/>
        <v>1323</v>
      </c>
    </row>
    <row r="418" spans="1:15" x14ac:dyDescent="0.2">
      <c r="A418" s="216">
        <v>418</v>
      </c>
      <c r="B418" s="255">
        <v>59.74</v>
      </c>
      <c r="C418" s="273">
        <f>'soust.uk.JMK př.č.2'!$O$42+'soust.uk.JMK př.č.2'!$P$42</f>
        <v>18284</v>
      </c>
      <c r="D418" s="210">
        <f>'soust.uk.JMK př.č.2'!$L$42</f>
        <v>0</v>
      </c>
      <c r="E418" s="210">
        <f t="shared" si="12"/>
        <v>4995</v>
      </c>
      <c r="F418" s="210">
        <f t="shared" si="13"/>
        <v>3673</v>
      </c>
      <c r="G418" s="262"/>
      <c r="H418" s="248"/>
      <c r="I418" s="193"/>
      <c r="J418" s="274"/>
      <c r="K418" s="275"/>
      <c r="L418" s="248"/>
      <c r="M418" s="193"/>
      <c r="N418" s="249"/>
      <c r="O418" s="210">
        <f t="shared" si="14"/>
        <v>1322</v>
      </c>
    </row>
    <row r="419" spans="1:15" x14ac:dyDescent="0.2">
      <c r="A419" s="216">
        <v>419</v>
      </c>
      <c r="B419" s="255">
        <v>59.77</v>
      </c>
      <c r="C419" s="273">
        <f>'soust.uk.JMK př.č.2'!$O$42+'soust.uk.JMK př.č.2'!$P$42</f>
        <v>18284</v>
      </c>
      <c r="D419" s="210">
        <f>'soust.uk.JMK př.č.2'!$L$42</f>
        <v>0</v>
      </c>
      <c r="E419" s="210">
        <f t="shared" si="12"/>
        <v>4993</v>
      </c>
      <c r="F419" s="210">
        <f t="shared" si="13"/>
        <v>3671</v>
      </c>
      <c r="G419" s="262"/>
      <c r="H419" s="248"/>
      <c r="I419" s="193"/>
      <c r="J419" s="274"/>
      <c r="K419" s="275"/>
      <c r="L419" s="248"/>
      <c r="M419" s="193"/>
      <c r="N419" s="249"/>
      <c r="O419" s="210">
        <f t="shared" si="14"/>
        <v>1322</v>
      </c>
    </row>
    <row r="420" spans="1:15" x14ac:dyDescent="0.2">
      <c r="A420" s="216">
        <v>420</v>
      </c>
      <c r="B420" s="255">
        <v>59.8</v>
      </c>
      <c r="C420" s="273">
        <f>'soust.uk.JMK př.č.2'!$O$42+'soust.uk.JMK př.č.2'!$P$42</f>
        <v>18284</v>
      </c>
      <c r="D420" s="210">
        <f>'soust.uk.JMK př.č.2'!$L$42</f>
        <v>0</v>
      </c>
      <c r="E420" s="210">
        <f t="shared" si="12"/>
        <v>4990</v>
      </c>
      <c r="F420" s="210">
        <f t="shared" si="13"/>
        <v>3669</v>
      </c>
      <c r="G420" s="262"/>
      <c r="H420" s="248"/>
      <c r="I420" s="193"/>
      <c r="J420" s="274"/>
      <c r="K420" s="275"/>
      <c r="L420" s="248"/>
      <c r="M420" s="193"/>
      <c r="N420" s="249"/>
      <c r="O420" s="210">
        <f t="shared" si="14"/>
        <v>1321</v>
      </c>
    </row>
    <row r="421" spans="1:15" x14ac:dyDescent="0.2">
      <c r="A421" s="216">
        <v>421</v>
      </c>
      <c r="B421" s="255">
        <v>59.84</v>
      </c>
      <c r="C421" s="273">
        <f>'soust.uk.JMK př.č.2'!$O$42+'soust.uk.JMK př.č.2'!$P$42</f>
        <v>18284</v>
      </c>
      <c r="D421" s="210">
        <f>'soust.uk.JMK př.č.2'!$L$42</f>
        <v>0</v>
      </c>
      <c r="E421" s="210">
        <f t="shared" si="12"/>
        <v>4987</v>
      </c>
      <c r="F421" s="210">
        <f t="shared" si="13"/>
        <v>3667</v>
      </c>
      <c r="G421" s="262"/>
      <c r="H421" s="248"/>
      <c r="I421" s="193"/>
      <c r="J421" s="274"/>
      <c r="K421" s="275"/>
      <c r="L421" s="248"/>
      <c r="M421" s="193"/>
      <c r="N421" s="249"/>
      <c r="O421" s="210">
        <f t="shared" si="14"/>
        <v>1320</v>
      </c>
    </row>
    <row r="422" spans="1:15" x14ac:dyDescent="0.2">
      <c r="A422" s="216">
        <v>422</v>
      </c>
      <c r="B422" s="255">
        <v>59.87</v>
      </c>
      <c r="C422" s="273">
        <f>'soust.uk.JMK př.č.2'!$O$42+'soust.uk.JMK př.č.2'!$P$42</f>
        <v>18284</v>
      </c>
      <c r="D422" s="210">
        <f>'soust.uk.JMK př.č.2'!$L$42</f>
        <v>0</v>
      </c>
      <c r="E422" s="210">
        <f t="shared" si="12"/>
        <v>4984</v>
      </c>
      <c r="F422" s="210">
        <f t="shared" si="13"/>
        <v>3665</v>
      </c>
      <c r="G422" s="262"/>
      <c r="H422" s="248"/>
      <c r="I422" s="193"/>
      <c r="J422" s="274"/>
      <c r="K422" s="275"/>
      <c r="L422" s="248"/>
      <c r="M422" s="193"/>
      <c r="N422" s="249"/>
      <c r="O422" s="210">
        <f t="shared" si="14"/>
        <v>1319</v>
      </c>
    </row>
    <row r="423" spans="1:15" x14ac:dyDescent="0.2">
      <c r="A423" s="216">
        <v>423</v>
      </c>
      <c r="B423" s="255">
        <v>59.9</v>
      </c>
      <c r="C423" s="273">
        <f>'soust.uk.JMK př.č.2'!$O$42+'soust.uk.JMK př.č.2'!$P$42</f>
        <v>18284</v>
      </c>
      <c r="D423" s="210">
        <f>'soust.uk.JMK př.č.2'!$L$42</f>
        <v>0</v>
      </c>
      <c r="E423" s="210">
        <f t="shared" si="12"/>
        <v>4982</v>
      </c>
      <c r="F423" s="210">
        <f t="shared" si="13"/>
        <v>3663</v>
      </c>
      <c r="G423" s="262"/>
      <c r="H423" s="248"/>
      <c r="I423" s="193"/>
      <c r="J423" s="274"/>
      <c r="K423" s="275"/>
      <c r="L423" s="248"/>
      <c r="M423" s="193"/>
      <c r="N423" s="249"/>
      <c r="O423" s="210">
        <f t="shared" si="14"/>
        <v>1319</v>
      </c>
    </row>
    <row r="424" spans="1:15" x14ac:dyDescent="0.2">
      <c r="A424" s="216">
        <v>424</v>
      </c>
      <c r="B424" s="255">
        <v>59.94</v>
      </c>
      <c r="C424" s="273">
        <f>'soust.uk.JMK př.č.2'!$O$42+'soust.uk.JMK př.č.2'!$P$42</f>
        <v>18284</v>
      </c>
      <c r="D424" s="210">
        <f>'soust.uk.JMK př.č.2'!$L$42</f>
        <v>0</v>
      </c>
      <c r="E424" s="210">
        <f t="shared" si="12"/>
        <v>4978</v>
      </c>
      <c r="F424" s="210">
        <f t="shared" si="13"/>
        <v>3660</v>
      </c>
      <c r="G424" s="262"/>
      <c r="H424" s="248"/>
      <c r="I424" s="193"/>
      <c r="J424" s="274"/>
      <c r="K424" s="275"/>
      <c r="L424" s="248"/>
      <c r="M424" s="193"/>
      <c r="N424" s="249"/>
      <c r="O424" s="210">
        <f t="shared" si="14"/>
        <v>1318</v>
      </c>
    </row>
    <row r="425" spans="1:15" x14ac:dyDescent="0.2">
      <c r="A425" s="216">
        <v>425</v>
      </c>
      <c r="B425" s="255">
        <v>59.97</v>
      </c>
      <c r="C425" s="273">
        <f>'soust.uk.JMK př.č.2'!$O$42+'soust.uk.JMK př.č.2'!$P$42</f>
        <v>18284</v>
      </c>
      <c r="D425" s="210">
        <f>'soust.uk.JMK př.č.2'!$L$42</f>
        <v>0</v>
      </c>
      <c r="E425" s="210">
        <f t="shared" si="12"/>
        <v>4976</v>
      </c>
      <c r="F425" s="210">
        <f t="shared" si="13"/>
        <v>3659</v>
      </c>
      <c r="G425" s="262"/>
      <c r="H425" s="248"/>
      <c r="I425" s="193"/>
      <c r="J425" s="274"/>
      <c r="K425" s="275"/>
      <c r="L425" s="248"/>
      <c r="M425" s="193"/>
      <c r="N425" s="249"/>
      <c r="O425" s="210">
        <f t="shared" si="14"/>
        <v>1317</v>
      </c>
    </row>
    <row r="426" spans="1:15" x14ac:dyDescent="0.2">
      <c r="A426" s="216">
        <v>426</v>
      </c>
      <c r="B426" s="255">
        <v>60</v>
      </c>
      <c r="C426" s="273">
        <f>'soust.uk.JMK př.č.2'!$O$42+'soust.uk.JMK př.č.2'!$P$42</f>
        <v>18284</v>
      </c>
      <c r="D426" s="210">
        <f>'soust.uk.JMK př.č.2'!$L$42</f>
        <v>0</v>
      </c>
      <c r="E426" s="210">
        <f t="shared" si="12"/>
        <v>4974</v>
      </c>
      <c r="F426" s="210">
        <f t="shared" si="13"/>
        <v>3657</v>
      </c>
      <c r="G426" s="262"/>
      <c r="H426" s="248"/>
      <c r="I426" s="193"/>
      <c r="J426" s="274"/>
      <c r="K426" s="275"/>
      <c r="L426" s="248"/>
      <c r="M426" s="193"/>
      <c r="N426" s="249"/>
      <c r="O426" s="210">
        <f t="shared" si="14"/>
        <v>1317</v>
      </c>
    </row>
    <row r="427" spans="1:15" x14ac:dyDescent="0.2">
      <c r="A427" s="216">
        <v>427</v>
      </c>
      <c r="B427" s="255">
        <v>60.03</v>
      </c>
      <c r="C427" s="273">
        <f>'soust.uk.JMK př.č.2'!$O$42+'soust.uk.JMK př.č.2'!$P$42</f>
        <v>18284</v>
      </c>
      <c r="D427" s="210">
        <f>'soust.uk.JMK př.č.2'!$L$42</f>
        <v>0</v>
      </c>
      <c r="E427" s="210">
        <f t="shared" si="12"/>
        <v>4971</v>
      </c>
      <c r="F427" s="210">
        <f t="shared" si="13"/>
        <v>3655</v>
      </c>
      <c r="G427" s="262"/>
      <c r="H427" s="248"/>
      <c r="I427" s="193"/>
      <c r="J427" s="274"/>
      <c r="K427" s="275"/>
      <c r="L427" s="248"/>
      <c r="M427" s="193"/>
      <c r="N427" s="249"/>
      <c r="O427" s="210">
        <f t="shared" si="14"/>
        <v>1316</v>
      </c>
    </row>
    <row r="428" spans="1:15" x14ac:dyDescent="0.2">
      <c r="A428" s="216">
        <v>428</v>
      </c>
      <c r="B428" s="255">
        <v>60.07</v>
      </c>
      <c r="C428" s="273">
        <f>'soust.uk.JMK př.č.2'!$O$42+'soust.uk.JMK př.č.2'!$P$42</f>
        <v>18284</v>
      </c>
      <c r="D428" s="210">
        <f>'soust.uk.JMK př.č.2'!$L$42</f>
        <v>0</v>
      </c>
      <c r="E428" s="210">
        <f t="shared" si="12"/>
        <v>4968</v>
      </c>
      <c r="F428" s="210">
        <f t="shared" si="13"/>
        <v>3653</v>
      </c>
      <c r="G428" s="262"/>
      <c r="H428" s="248"/>
      <c r="I428" s="193"/>
      <c r="J428" s="274"/>
      <c r="K428" s="275"/>
      <c r="L428" s="248"/>
      <c r="M428" s="193"/>
      <c r="N428" s="249"/>
      <c r="O428" s="210">
        <f t="shared" si="14"/>
        <v>1315</v>
      </c>
    </row>
    <row r="429" spans="1:15" x14ac:dyDescent="0.2">
      <c r="A429" s="216">
        <v>429</v>
      </c>
      <c r="B429" s="255">
        <v>60.1</v>
      </c>
      <c r="C429" s="273">
        <f>'soust.uk.JMK př.č.2'!$O$42+'soust.uk.JMK př.č.2'!$P$42</f>
        <v>18284</v>
      </c>
      <c r="D429" s="210">
        <f>'soust.uk.JMK př.č.2'!$L$42</f>
        <v>0</v>
      </c>
      <c r="E429" s="210">
        <f t="shared" si="12"/>
        <v>4965</v>
      </c>
      <c r="F429" s="210">
        <f t="shared" si="13"/>
        <v>3651</v>
      </c>
      <c r="G429" s="262"/>
      <c r="H429" s="248"/>
      <c r="I429" s="193"/>
      <c r="J429" s="274"/>
      <c r="K429" s="275"/>
      <c r="L429" s="248"/>
      <c r="M429" s="193"/>
      <c r="N429" s="249"/>
      <c r="O429" s="210">
        <f t="shared" si="14"/>
        <v>1314</v>
      </c>
    </row>
    <row r="430" spans="1:15" x14ac:dyDescent="0.2">
      <c r="A430" s="216">
        <v>430</v>
      </c>
      <c r="B430" s="255">
        <v>60.13</v>
      </c>
      <c r="C430" s="273">
        <f>'soust.uk.JMK př.č.2'!$O$42+'soust.uk.JMK př.č.2'!$P$42</f>
        <v>18284</v>
      </c>
      <c r="D430" s="210">
        <f>'soust.uk.JMK př.č.2'!$L$42</f>
        <v>0</v>
      </c>
      <c r="E430" s="210">
        <f t="shared" si="12"/>
        <v>4963</v>
      </c>
      <c r="F430" s="210">
        <f t="shared" si="13"/>
        <v>3649</v>
      </c>
      <c r="G430" s="262"/>
      <c r="H430" s="248"/>
      <c r="I430" s="193"/>
      <c r="J430" s="274"/>
      <c r="K430" s="275"/>
      <c r="L430" s="248"/>
      <c r="M430" s="193"/>
      <c r="N430" s="249"/>
      <c r="O430" s="210">
        <f t="shared" si="14"/>
        <v>1314</v>
      </c>
    </row>
    <row r="431" spans="1:15" x14ac:dyDescent="0.2">
      <c r="A431" s="216">
        <v>431</v>
      </c>
      <c r="B431" s="255">
        <v>60.17</v>
      </c>
      <c r="C431" s="273">
        <f>'soust.uk.JMK př.č.2'!$O$42+'soust.uk.JMK př.č.2'!$P$42</f>
        <v>18284</v>
      </c>
      <c r="D431" s="210">
        <f>'soust.uk.JMK př.č.2'!$L$42</f>
        <v>0</v>
      </c>
      <c r="E431" s="210">
        <f t="shared" si="12"/>
        <v>4959</v>
      </c>
      <c r="F431" s="210">
        <f t="shared" si="13"/>
        <v>3646</v>
      </c>
      <c r="G431" s="262"/>
      <c r="H431" s="248"/>
      <c r="I431" s="193"/>
      <c r="J431" s="274"/>
      <c r="K431" s="275"/>
      <c r="L431" s="248"/>
      <c r="M431" s="193"/>
      <c r="N431" s="249"/>
      <c r="O431" s="210">
        <f t="shared" si="14"/>
        <v>1313</v>
      </c>
    </row>
    <row r="432" spans="1:15" x14ac:dyDescent="0.2">
      <c r="A432" s="216">
        <v>432</v>
      </c>
      <c r="B432" s="255">
        <v>60.2</v>
      </c>
      <c r="C432" s="273">
        <f>'soust.uk.JMK př.č.2'!$O$42+'soust.uk.JMK př.č.2'!$P$42</f>
        <v>18284</v>
      </c>
      <c r="D432" s="210">
        <f>'soust.uk.JMK př.č.2'!$L$42</f>
        <v>0</v>
      </c>
      <c r="E432" s="210">
        <f t="shared" si="12"/>
        <v>4957</v>
      </c>
      <c r="F432" s="210">
        <f t="shared" si="13"/>
        <v>3645</v>
      </c>
      <c r="G432" s="262"/>
      <c r="H432" s="248"/>
      <c r="I432" s="193"/>
      <c r="J432" s="274"/>
      <c r="K432" s="275"/>
      <c r="L432" s="248"/>
      <c r="M432" s="193"/>
      <c r="N432" s="249"/>
      <c r="O432" s="210">
        <f t="shared" si="14"/>
        <v>1312</v>
      </c>
    </row>
    <row r="433" spans="1:15" x14ac:dyDescent="0.2">
      <c r="A433" s="216">
        <v>433</v>
      </c>
      <c r="B433" s="255">
        <v>60.23</v>
      </c>
      <c r="C433" s="273">
        <f>'soust.uk.JMK př.č.2'!$O$42+'soust.uk.JMK př.č.2'!$P$42</f>
        <v>18284</v>
      </c>
      <c r="D433" s="210">
        <f>'soust.uk.JMK př.č.2'!$L$42</f>
        <v>0</v>
      </c>
      <c r="E433" s="210">
        <f t="shared" si="12"/>
        <v>4954</v>
      </c>
      <c r="F433" s="210">
        <f t="shared" si="13"/>
        <v>3643</v>
      </c>
      <c r="G433" s="262"/>
      <c r="H433" s="248"/>
      <c r="I433" s="193"/>
      <c r="J433" s="274"/>
      <c r="K433" s="275"/>
      <c r="L433" s="248"/>
      <c r="M433" s="193"/>
      <c r="N433" s="249"/>
      <c r="O433" s="210">
        <f t="shared" si="14"/>
        <v>1311</v>
      </c>
    </row>
    <row r="434" spans="1:15" x14ac:dyDescent="0.2">
      <c r="A434" s="216">
        <v>434</v>
      </c>
      <c r="B434" s="255">
        <v>60.26</v>
      </c>
      <c r="C434" s="273">
        <f>'soust.uk.JMK př.č.2'!$O$42+'soust.uk.JMK př.č.2'!$P$42</f>
        <v>18284</v>
      </c>
      <c r="D434" s="210">
        <f>'soust.uk.JMK př.č.2'!$L$42</f>
        <v>0</v>
      </c>
      <c r="E434" s="210">
        <f t="shared" si="12"/>
        <v>4952</v>
      </c>
      <c r="F434" s="210">
        <f t="shared" si="13"/>
        <v>3641</v>
      </c>
      <c r="G434" s="262"/>
      <c r="H434" s="248"/>
      <c r="I434" s="193"/>
      <c r="J434" s="274"/>
      <c r="K434" s="275"/>
      <c r="L434" s="248"/>
      <c r="M434" s="193"/>
      <c r="N434" s="249"/>
      <c r="O434" s="210">
        <f t="shared" si="14"/>
        <v>1311</v>
      </c>
    </row>
    <row r="435" spans="1:15" x14ac:dyDescent="0.2">
      <c r="A435" s="216">
        <v>435</v>
      </c>
      <c r="B435" s="255">
        <v>60.3</v>
      </c>
      <c r="C435" s="273">
        <f>'soust.uk.JMK př.č.2'!$O$42+'soust.uk.JMK př.č.2'!$P$42</f>
        <v>18284</v>
      </c>
      <c r="D435" s="210">
        <f>'soust.uk.JMK př.č.2'!$L$42</f>
        <v>0</v>
      </c>
      <c r="E435" s="210">
        <f t="shared" si="12"/>
        <v>4949</v>
      </c>
      <c r="F435" s="210">
        <f t="shared" si="13"/>
        <v>3639</v>
      </c>
      <c r="G435" s="262"/>
      <c r="H435" s="248"/>
      <c r="I435" s="193"/>
      <c r="J435" s="274"/>
      <c r="K435" s="275"/>
      <c r="L435" s="248"/>
      <c r="M435" s="193"/>
      <c r="N435" s="249"/>
      <c r="O435" s="210">
        <f t="shared" si="14"/>
        <v>1310</v>
      </c>
    </row>
    <row r="436" spans="1:15" x14ac:dyDescent="0.2">
      <c r="A436" s="216">
        <v>436</v>
      </c>
      <c r="B436" s="255">
        <v>60.33</v>
      </c>
      <c r="C436" s="273">
        <f>'soust.uk.JMK př.č.2'!$O$42+'soust.uk.JMK př.č.2'!$P$42</f>
        <v>18284</v>
      </c>
      <c r="D436" s="210">
        <f>'soust.uk.JMK př.č.2'!$L$42</f>
        <v>0</v>
      </c>
      <c r="E436" s="210">
        <f t="shared" si="12"/>
        <v>4946</v>
      </c>
      <c r="F436" s="210">
        <f t="shared" si="13"/>
        <v>3637</v>
      </c>
      <c r="G436" s="262"/>
      <c r="H436" s="248"/>
      <c r="I436" s="193"/>
      <c r="J436" s="274"/>
      <c r="K436" s="275"/>
      <c r="L436" s="248"/>
      <c r="M436" s="193"/>
      <c r="N436" s="249"/>
      <c r="O436" s="210">
        <f t="shared" si="14"/>
        <v>1309</v>
      </c>
    </row>
    <row r="437" spans="1:15" x14ac:dyDescent="0.2">
      <c r="A437" s="216">
        <v>437</v>
      </c>
      <c r="B437" s="255">
        <v>60.36</v>
      </c>
      <c r="C437" s="273">
        <f>'soust.uk.JMK př.č.2'!$O$42+'soust.uk.JMK př.č.2'!$P$42</f>
        <v>18284</v>
      </c>
      <c r="D437" s="210">
        <f>'soust.uk.JMK př.č.2'!$L$42</f>
        <v>0</v>
      </c>
      <c r="E437" s="210">
        <f t="shared" si="12"/>
        <v>4944</v>
      </c>
      <c r="F437" s="210">
        <f t="shared" si="13"/>
        <v>3635</v>
      </c>
      <c r="G437" s="262"/>
      <c r="H437" s="248"/>
      <c r="I437" s="193"/>
      <c r="J437" s="274"/>
      <c r="K437" s="275"/>
      <c r="L437" s="248"/>
      <c r="M437" s="193"/>
      <c r="N437" s="249"/>
      <c r="O437" s="210">
        <f t="shared" si="14"/>
        <v>1309</v>
      </c>
    </row>
    <row r="438" spans="1:15" x14ac:dyDescent="0.2">
      <c r="A438" s="216">
        <v>438</v>
      </c>
      <c r="B438" s="255">
        <v>60.39</v>
      </c>
      <c r="C438" s="273">
        <f>'soust.uk.JMK př.č.2'!$O$42+'soust.uk.JMK př.č.2'!$P$42</f>
        <v>18284</v>
      </c>
      <c r="D438" s="210">
        <f>'soust.uk.JMK př.č.2'!$L$42</f>
        <v>0</v>
      </c>
      <c r="E438" s="210">
        <f t="shared" si="12"/>
        <v>4941</v>
      </c>
      <c r="F438" s="210">
        <f t="shared" si="13"/>
        <v>3633</v>
      </c>
      <c r="G438" s="262"/>
      <c r="H438" s="248"/>
      <c r="I438" s="193"/>
      <c r="J438" s="274"/>
      <c r="K438" s="275"/>
      <c r="L438" s="248"/>
      <c r="M438" s="193"/>
      <c r="N438" s="249"/>
      <c r="O438" s="210">
        <f t="shared" si="14"/>
        <v>1308</v>
      </c>
    </row>
    <row r="439" spans="1:15" x14ac:dyDescent="0.2">
      <c r="A439" s="216">
        <v>439</v>
      </c>
      <c r="B439" s="255">
        <v>60.42</v>
      </c>
      <c r="C439" s="273">
        <f>'soust.uk.JMK př.č.2'!$O$42+'soust.uk.JMK př.č.2'!$P$42</f>
        <v>18284</v>
      </c>
      <c r="D439" s="210">
        <f>'soust.uk.JMK př.č.2'!$L$42</f>
        <v>0</v>
      </c>
      <c r="E439" s="210">
        <f t="shared" si="12"/>
        <v>4938</v>
      </c>
      <c r="F439" s="210">
        <f t="shared" si="13"/>
        <v>3631</v>
      </c>
      <c r="G439" s="262"/>
      <c r="H439" s="248"/>
      <c r="I439" s="193"/>
      <c r="J439" s="274"/>
      <c r="K439" s="275"/>
      <c r="L439" s="248"/>
      <c r="M439" s="193"/>
      <c r="N439" s="249"/>
      <c r="O439" s="210">
        <f t="shared" si="14"/>
        <v>1307</v>
      </c>
    </row>
    <row r="440" spans="1:15" x14ac:dyDescent="0.2">
      <c r="A440" s="216">
        <v>440</v>
      </c>
      <c r="B440" s="255">
        <v>60.46</v>
      </c>
      <c r="C440" s="273">
        <f>'soust.uk.JMK př.č.2'!$O$42+'soust.uk.JMK př.č.2'!$P$42</f>
        <v>18284</v>
      </c>
      <c r="D440" s="210">
        <f>'soust.uk.JMK př.č.2'!$L$42</f>
        <v>0</v>
      </c>
      <c r="E440" s="210">
        <f t="shared" si="12"/>
        <v>4935</v>
      </c>
      <c r="F440" s="210">
        <f t="shared" si="13"/>
        <v>3629</v>
      </c>
      <c r="G440" s="262"/>
      <c r="H440" s="248"/>
      <c r="I440" s="193"/>
      <c r="J440" s="274"/>
      <c r="K440" s="275"/>
      <c r="L440" s="248"/>
      <c r="M440" s="193"/>
      <c r="N440" s="249"/>
      <c r="O440" s="210">
        <f t="shared" si="14"/>
        <v>1306</v>
      </c>
    </row>
    <row r="441" spans="1:15" x14ac:dyDescent="0.2">
      <c r="A441" s="216">
        <v>441</v>
      </c>
      <c r="B441" s="255">
        <v>60.49</v>
      </c>
      <c r="C441" s="273">
        <f>'soust.uk.JMK př.č.2'!$O$42+'soust.uk.JMK př.č.2'!$P$42</f>
        <v>18284</v>
      </c>
      <c r="D441" s="210">
        <f>'soust.uk.JMK př.č.2'!$L$42</f>
        <v>0</v>
      </c>
      <c r="E441" s="210">
        <f t="shared" si="12"/>
        <v>4933</v>
      </c>
      <c r="F441" s="210">
        <f t="shared" si="13"/>
        <v>3627</v>
      </c>
      <c r="G441" s="262"/>
      <c r="H441" s="248"/>
      <c r="I441" s="193"/>
      <c r="J441" s="274"/>
      <c r="K441" s="275"/>
      <c r="L441" s="248"/>
      <c r="M441" s="193"/>
      <c r="N441" s="249"/>
      <c r="O441" s="210">
        <f t="shared" si="14"/>
        <v>1306</v>
      </c>
    </row>
    <row r="442" spans="1:15" x14ac:dyDescent="0.2">
      <c r="A442" s="216">
        <v>442</v>
      </c>
      <c r="B442" s="255">
        <v>60.52</v>
      </c>
      <c r="C442" s="273">
        <f>'soust.uk.JMK př.č.2'!$O$42+'soust.uk.JMK př.č.2'!$P$42</f>
        <v>18284</v>
      </c>
      <c r="D442" s="210">
        <f>'soust.uk.JMK př.č.2'!$L$42</f>
        <v>0</v>
      </c>
      <c r="E442" s="210">
        <f t="shared" si="12"/>
        <v>4930</v>
      </c>
      <c r="F442" s="210">
        <f t="shared" si="13"/>
        <v>3625</v>
      </c>
      <c r="G442" s="262"/>
      <c r="H442" s="248"/>
      <c r="I442" s="193"/>
      <c r="J442" s="274"/>
      <c r="K442" s="275"/>
      <c r="L442" s="248"/>
      <c r="M442" s="193"/>
      <c r="N442" s="249"/>
      <c r="O442" s="210">
        <f t="shared" si="14"/>
        <v>1305</v>
      </c>
    </row>
    <row r="443" spans="1:15" x14ac:dyDescent="0.2">
      <c r="A443" s="216">
        <v>443</v>
      </c>
      <c r="B443" s="255">
        <v>60.55</v>
      </c>
      <c r="C443" s="273">
        <f>'soust.uk.JMK př.č.2'!$O$42+'soust.uk.JMK př.č.2'!$P$42</f>
        <v>18284</v>
      </c>
      <c r="D443" s="210">
        <f>'soust.uk.JMK př.č.2'!$L$42</f>
        <v>0</v>
      </c>
      <c r="E443" s="210">
        <f t="shared" si="12"/>
        <v>4929</v>
      </c>
      <c r="F443" s="210">
        <f t="shared" si="13"/>
        <v>3624</v>
      </c>
      <c r="G443" s="262"/>
      <c r="H443" s="248"/>
      <c r="I443" s="193"/>
      <c r="J443" s="274"/>
      <c r="K443" s="275"/>
      <c r="L443" s="248"/>
      <c r="M443" s="193"/>
      <c r="N443" s="249"/>
      <c r="O443" s="210">
        <f t="shared" si="14"/>
        <v>1305</v>
      </c>
    </row>
    <row r="444" spans="1:15" x14ac:dyDescent="0.2">
      <c r="A444" s="216">
        <v>444</v>
      </c>
      <c r="B444" s="255">
        <v>60.59</v>
      </c>
      <c r="C444" s="273">
        <f>'soust.uk.JMK př.č.2'!$O$42+'soust.uk.JMK př.č.2'!$P$42</f>
        <v>18284</v>
      </c>
      <c r="D444" s="210">
        <f>'soust.uk.JMK př.č.2'!$L$42</f>
        <v>0</v>
      </c>
      <c r="E444" s="210">
        <f t="shared" si="12"/>
        <v>4925</v>
      </c>
      <c r="F444" s="210">
        <f t="shared" si="13"/>
        <v>3621</v>
      </c>
      <c r="G444" s="262"/>
      <c r="H444" s="248"/>
      <c r="I444" s="193"/>
      <c r="J444" s="274"/>
      <c r="K444" s="275"/>
      <c r="L444" s="248"/>
      <c r="M444" s="193"/>
      <c r="N444" s="249"/>
      <c r="O444" s="210">
        <f t="shared" si="14"/>
        <v>1304</v>
      </c>
    </row>
    <row r="445" spans="1:15" x14ac:dyDescent="0.2">
      <c r="A445" s="216">
        <v>445</v>
      </c>
      <c r="B445" s="255">
        <v>60.62</v>
      </c>
      <c r="C445" s="273">
        <f>'soust.uk.JMK př.č.2'!$O$42+'soust.uk.JMK př.č.2'!$P$42</f>
        <v>18284</v>
      </c>
      <c r="D445" s="210">
        <f>'soust.uk.JMK př.č.2'!$L$42</f>
        <v>0</v>
      </c>
      <c r="E445" s="210">
        <f t="shared" si="12"/>
        <v>4922</v>
      </c>
      <c r="F445" s="210">
        <f t="shared" si="13"/>
        <v>3619</v>
      </c>
      <c r="G445" s="262"/>
      <c r="H445" s="248"/>
      <c r="I445" s="193"/>
      <c r="J445" s="274"/>
      <c r="K445" s="275"/>
      <c r="L445" s="248"/>
      <c r="M445" s="193"/>
      <c r="N445" s="249"/>
      <c r="O445" s="210">
        <f t="shared" si="14"/>
        <v>1303</v>
      </c>
    </row>
    <row r="446" spans="1:15" x14ac:dyDescent="0.2">
      <c r="A446" s="216">
        <v>446</v>
      </c>
      <c r="B446" s="255">
        <v>60.65</v>
      </c>
      <c r="C446" s="273">
        <f>'soust.uk.JMK př.č.2'!$O$42+'soust.uk.JMK př.č.2'!$P$42</f>
        <v>18284</v>
      </c>
      <c r="D446" s="210">
        <f>'soust.uk.JMK př.č.2'!$L$42</f>
        <v>0</v>
      </c>
      <c r="E446" s="210">
        <f t="shared" si="12"/>
        <v>4920</v>
      </c>
      <c r="F446" s="210">
        <f t="shared" si="13"/>
        <v>3618</v>
      </c>
      <c r="G446" s="262"/>
      <c r="H446" s="248"/>
      <c r="I446" s="193"/>
      <c r="J446" s="274"/>
      <c r="K446" s="275"/>
      <c r="L446" s="248"/>
      <c r="M446" s="193"/>
      <c r="N446" s="249"/>
      <c r="O446" s="210">
        <f t="shared" si="14"/>
        <v>1302</v>
      </c>
    </row>
    <row r="447" spans="1:15" x14ac:dyDescent="0.2">
      <c r="A447" s="216">
        <v>447</v>
      </c>
      <c r="B447" s="255">
        <v>60.68</v>
      </c>
      <c r="C447" s="273">
        <f>'soust.uk.JMK př.č.2'!$O$42+'soust.uk.JMK př.č.2'!$P$42</f>
        <v>18284</v>
      </c>
      <c r="D447" s="210">
        <f>'soust.uk.JMK př.č.2'!$L$42</f>
        <v>0</v>
      </c>
      <c r="E447" s="210">
        <f t="shared" si="12"/>
        <v>4918</v>
      </c>
      <c r="F447" s="210">
        <f t="shared" si="13"/>
        <v>3616</v>
      </c>
      <c r="G447" s="262"/>
      <c r="H447" s="248"/>
      <c r="I447" s="193"/>
      <c r="J447" s="274"/>
      <c r="K447" s="275"/>
      <c r="L447" s="248"/>
      <c r="M447" s="193"/>
      <c r="N447" s="249"/>
      <c r="O447" s="210">
        <f t="shared" si="14"/>
        <v>1302</v>
      </c>
    </row>
    <row r="448" spans="1:15" x14ac:dyDescent="0.2">
      <c r="A448" s="216">
        <v>448</v>
      </c>
      <c r="B448" s="255">
        <v>60.71</v>
      </c>
      <c r="C448" s="273">
        <f>'soust.uk.JMK př.č.2'!$O$42+'soust.uk.JMK př.č.2'!$P$42</f>
        <v>18284</v>
      </c>
      <c r="D448" s="210">
        <f>'soust.uk.JMK př.č.2'!$L$42</f>
        <v>0</v>
      </c>
      <c r="E448" s="210">
        <f t="shared" si="12"/>
        <v>4915</v>
      </c>
      <c r="F448" s="210">
        <f t="shared" si="13"/>
        <v>3614</v>
      </c>
      <c r="G448" s="262"/>
      <c r="H448" s="248"/>
      <c r="I448" s="193"/>
      <c r="J448" s="274"/>
      <c r="K448" s="275"/>
      <c r="L448" s="248"/>
      <c r="M448" s="193"/>
      <c r="N448" s="249"/>
      <c r="O448" s="210">
        <f t="shared" si="14"/>
        <v>1301</v>
      </c>
    </row>
    <row r="449" spans="1:15" x14ac:dyDescent="0.2">
      <c r="A449" s="216">
        <v>449</v>
      </c>
      <c r="B449" s="255">
        <v>60.74</v>
      </c>
      <c r="C449" s="273">
        <f>'soust.uk.JMK př.č.2'!$O$42+'soust.uk.JMK př.č.2'!$P$42</f>
        <v>18284</v>
      </c>
      <c r="D449" s="210">
        <f>'soust.uk.JMK př.č.2'!$L$42</f>
        <v>0</v>
      </c>
      <c r="E449" s="210">
        <f t="shared" si="12"/>
        <v>4912</v>
      </c>
      <c r="F449" s="210">
        <f t="shared" si="13"/>
        <v>3612</v>
      </c>
      <c r="G449" s="262"/>
      <c r="H449" s="248"/>
      <c r="I449" s="193"/>
      <c r="J449" s="274"/>
      <c r="K449" s="275"/>
      <c r="L449" s="248"/>
      <c r="M449" s="193"/>
      <c r="N449" s="249"/>
      <c r="O449" s="210">
        <f t="shared" si="14"/>
        <v>1300</v>
      </c>
    </row>
    <row r="450" spans="1:15" x14ac:dyDescent="0.2">
      <c r="A450" s="216">
        <v>450</v>
      </c>
      <c r="B450" s="255">
        <v>60.78</v>
      </c>
      <c r="C450" s="273">
        <f>'soust.uk.JMK př.č.2'!$O$42+'soust.uk.JMK př.č.2'!$P$42</f>
        <v>18284</v>
      </c>
      <c r="D450" s="210">
        <f>'soust.uk.JMK př.č.2'!$L$42</f>
        <v>0</v>
      </c>
      <c r="E450" s="210">
        <f t="shared" si="12"/>
        <v>4910</v>
      </c>
      <c r="F450" s="210">
        <f t="shared" si="13"/>
        <v>3610</v>
      </c>
      <c r="G450" s="262"/>
      <c r="H450" s="248"/>
      <c r="I450" s="193"/>
      <c r="J450" s="274"/>
      <c r="K450" s="275"/>
      <c r="L450" s="248"/>
      <c r="M450" s="193"/>
      <c r="N450" s="249"/>
      <c r="O450" s="210">
        <f t="shared" si="14"/>
        <v>1300</v>
      </c>
    </row>
    <row r="451" spans="1:15" x14ac:dyDescent="0.2">
      <c r="A451" s="216">
        <v>451</v>
      </c>
      <c r="B451" s="255">
        <v>60.81</v>
      </c>
      <c r="C451" s="273">
        <f>'soust.uk.JMK př.č.2'!$O$42+'soust.uk.JMK př.č.2'!$P$42</f>
        <v>18284</v>
      </c>
      <c r="D451" s="210">
        <f>'soust.uk.JMK př.č.2'!$L$42</f>
        <v>0</v>
      </c>
      <c r="E451" s="210">
        <f t="shared" si="12"/>
        <v>4907</v>
      </c>
      <c r="F451" s="210">
        <f t="shared" si="13"/>
        <v>3608</v>
      </c>
      <c r="G451" s="262"/>
      <c r="H451" s="248"/>
      <c r="I451" s="193"/>
      <c r="J451" s="274"/>
      <c r="K451" s="275"/>
      <c r="L451" s="248"/>
      <c r="M451" s="193"/>
      <c r="N451" s="249"/>
      <c r="O451" s="210">
        <f t="shared" si="14"/>
        <v>1299</v>
      </c>
    </row>
    <row r="452" spans="1:15" x14ac:dyDescent="0.2">
      <c r="A452" s="216">
        <v>452</v>
      </c>
      <c r="B452" s="255">
        <v>60.84</v>
      </c>
      <c r="C452" s="273">
        <f>'soust.uk.JMK př.č.2'!$O$42+'soust.uk.JMK př.č.2'!$P$42</f>
        <v>18284</v>
      </c>
      <c r="D452" s="210">
        <f>'soust.uk.JMK př.č.2'!$L$42</f>
        <v>0</v>
      </c>
      <c r="E452" s="210">
        <f t="shared" si="12"/>
        <v>4904</v>
      </c>
      <c r="F452" s="210">
        <f t="shared" si="13"/>
        <v>3606</v>
      </c>
      <c r="G452" s="262"/>
      <c r="H452" s="248"/>
      <c r="I452" s="193"/>
      <c r="J452" s="274"/>
      <c r="K452" s="275"/>
      <c r="L452" s="248"/>
      <c r="M452" s="193"/>
      <c r="N452" s="249"/>
      <c r="O452" s="210">
        <f t="shared" si="14"/>
        <v>1298</v>
      </c>
    </row>
    <row r="453" spans="1:15" x14ac:dyDescent="0.2">
      <c r="A453" s="216">
        <v>453</v>
      </c>
      <c r="B453" s="255">
        <v>60.87</v>
      </c>
      <c r="C453" s="273">
        <f>'soust.uk.JMK př.č.2'!$O$42+'soust.uk.JMK př.č.2'!$P$42</f>
        <v>18284</v>
      </c>
      <c r="D453" s="210">
        <f>'soust.uk.JMK př.č.2'!$L$42</f>
        <v>0</v>
      </c>
      <c r="E453" s="210">
        <f t="shared" si="12"/>
        <v>4903</v>
      </c>
      <c r="F453" s="210">
        <f t="shared" si="13"/>
        <v>3605</v>
      </c>
      <c r="G453" s="262"/>
      <c r="H453" s="248"/>
      <c r="I453" s="193"/>
      <c r="J453" s="274"/>
      <c r="K453" s="275"/>
      <c r="L453" s="248"/>
      <c r="M453" s="193"/>
      <c r="N453" s="249"/>
      <c r="O453" s="210">
        <f t="shared" si="14"/>
        <v>1298</v>
      </c>
    </row>
    <row r="454" spans="1:15" x14ac:dyDescent="0.2">
      <c r="A454" s="216">
        <v>454</v>
      </c>
      <c r="B454" s="255">
        <v>60.9</v>
      </c>
      <c r="C454" s="273">
        <f>'soust.uk.JMK př.č.2'!$O$42+'soust.uk.JMK př.č.2'!$P$42</f>
        <v>18284</v>
      </c>
      <c r="D454" s="210">
        <f>'soust.uk.JMK př.č.2'!$L$42</f>
        <v>0</v>
      </c>
      <c r="E454" s="210">
        <f t="shared" si="12"/>
        <v>4900</v>
      </c>
      <c r="F454" s="210">
        <f t="shared" si="13"/>
        <v>3603</v>
      </c>
      <c r="G454" s="262"/>
      <c r="H454" s="248"/>
      <c r="I454" s="193"/>
      <c r="J454" s="274"/>
      <c r="K454" s="275"/>
      <c r="L454" s="248"/>
      <c r="M454" s="193"/>
      <c r="N454" s="249"/>
      <c r="O454" s="210">
        <f t="shared" si="14"/>
        <v>1297</v>
      </c>
    </row>
    <row r="455" spans="1:15" x14ac:dyDescent="0.2">
      <c r="A455" s="216">
        <v>455</v>
      </c>
      <c r="B455" s="255">
        <v>60.93</v>
      </c>
      <c r="C455" s="273">
        <f>'soust.uk.JMK př.č.2'!$O$42+'soust.uk.JMK př.č.2'!$P$42</f>
        <v>18284</v>
      </c>
      <c r="D455" s="210">
        <f>'soust.uk.JMK př.č.2'!$L$42</f>
        <v>0</v>
      </c>
      <c r="E455" s="210">
        <f t="shared" si="12"/>
        <v>4897</v>
      </c>
      <c r="F455" s="210">
        <f t="shared" si="13"/>
        <v>3601</v>
      </c>
      <c r="G455" s="262"/>
      <c r="H455" s="248"/>
      <c r="I455" s="193"/>
      <c r="J455" s="274"/>
      <c r="K455" s="275"/>
      <c r="L455" s="248"/>
      <c r="M455" s="193"/>
      <c r="N455" s="249"/>
      <c r="O455" s="210">
        <f t="shared" si="14"/>
        <v>1296</v>
      </c>
    </row>
    <row r="456" spans="1:15" x14ac:dyDescent="0.2">
      <c r="A456" s="216">
        <v>456</v>
      </c>
      <c r="B456" s="255">
        <v>60.97</v>
      </c>
      <c r="C456" s="273">
        <f>'soust.uk.JMK př.č.2'!$O$42+'soust.uk.JMK př.č.2'!$P$42</f>
        <v>18284</v>
      </c>
      <c r="D456" s="210">
        <f>'soust.uk.JMK př.č.2'!$L$42</f>
        <v>0</v>
      </c>
      <c r="E456" s="210">
        <f t="shared" si="12"/>
        <v>4895</v>
      </c>
      <c r="F456" s="210">
        <f t="shared" si="13"/>
        <v>3599</v>
      </c>
      <c r="G456" s="262"/>
      <c r="H456" s="248"/>
      <c r="I456" s="193"/>
      <c r="J456" s="274"/>
      <c r="K456" s="275"/>
      <c r="L456" s="248"/>
      <c r="M456" s="193"/>
      <c r="N456" s="249"/>
      <c r="O456" s="210">
        <f t="shared" si="14"/>
        <v>1296</v>
      </c>
    </row>
    <row r="457" spans="1:15" x14ac:dyDescent="0.2">
      <c r="A457" s="216">
        <v>457</v>
      </c>
      <c r="B457" s="255">
        <v>61</v>
      </c>
      <c r="C457" s="273">
        <f>'soust.uk.JMK př.č.2'!$O$42+'soust.uk.JMK př.č.2'!$P$42</f>
        <v>18284</v>
      </c>
      <c r="D457" s="210">
        <f>'soust.uk.JMK př.č.2'!$L$42</f>
        <v>0</v>
      </c>
      <c r="E457" s="210">
        <f t="shared" si="12"/>
        <v>4892</v>
      </c>
      <c r="F457" s="210">
        <f t="shared" si="13"/>
        <v>3597</v>
      </c>
      <c r="G457" s="262"/>
      <c r="H457" s="248"/>
      <c r="I457" s="193"/>
      <c r="J457" s="274"/>
      <c r="K457" s="275"/>
      <c r="L457" s="248"/>
      <c r="M457" s="193"/>
      <c r="N457" s="249"/>
      <c r="O457" s="210">
        <f t="shared" si="14"/>
        <v>1295</v>
      </c>
    </row>
    <row r="458" spans="1:15" x14ac:dyDescent="0.2">
      <c r="A458" s="216">
        <v>458</v>
      </c>
      <c r="B458" s="255">
        <v>61.03</v>
      </c>
      <c r="C458" s="273">
        <f>'soust.uk.JMK př.č.2'!$O$42+'soust.uk.JMK př.č.2'!$P$42</f>
        <v>18284</v>
      </c>
      <c r="D458" s="210">
        <f>'soust.uk.JMK př.č.2'!$L$42</f>
        <v>0</v>
      </c>
      <c r="E458" s="210">
        <f t="shared" si="12"/>
        <v>4889</v>
      </c>
      <c r="F458" s="210">
        <f t="shared" si="13"/>
        <v>3595</v>
      </c>
      <c r="G458" s="262"/>
      <c r="H458" s="248"/>
      <c r="I458" s="193"/>
      <c r="J458" s="274"/>
      <c r="K458" s="275"/>
      <c r="L458" s="248"/>
      <c r="M458" s="193"/>
      <c r="N458" s="249"/>
      <c r="O458" s="210">
        <f t="shared" si="14"/>
        <v>1294</v>
      </c>
    </row>
    <row r="459" spans="1:15" x14ac:dyDescent="0.2">
      <c r="A459" s="216">
        <v>459</v>
      </c>
      <c r="B459" s="255">
        <v>61.06</v>
      </c>
      <c r="C459" s="273">
        <f>'soust.uk.JMK př.č.2'!$O$42+'soust.uk.JMK př.č.2'!$P$42</f>
        <v>18284</v>
      </c>
      <c r="D459" s="210">
        <f>'soust.uk.JMK př.č.2'!$L$42</f>
        <v>0</v>
      </c>
      <c r="E459" s="210">
        <f t="shared" si="12"/>
        <v>4886</v>
      </c>
      <c r="F459" s="210">
        <f t="shared" si="13"/>
        <v>3593</v>
      </c>
      <c r="G459" s="262"/>
      <c r="H459" s="248"/>
      <c r="I459" s="193"/>
      <c r="J459" s="274"/>
      <c r="K459" s="275"/>
      <c r="L459" s="248"/>
      <c r="M459" s="193"/>
      <c r="N459" s="249"/>
      <c r="O459" s="210">
        <f t="shared" si="14"/>
        <v>1293</v>
      </c>
    </row>
    <row r="460" spans="1:15" x14ac:dyDescent="0.2">
      <c r="A460" s="216">
        <v>460</v>
      </c>
      <c r="B460" s="255">
        <v>61.09</v>
      </c>
      <c r="C460" s="273">
        <f>'soust.uk.JMK př.č.2'!$O$42+'soust.uk.JMK př.č.2'!$P$42</f>
        <v>18284</v>
      </c>
      <c r="D460" s="210">
        <f>'soust.uk.JMK př.č.2'!$L$42</f>
        <v>0</v>
      </c>
      <c r="E460" s="210">
        <f t="shared" si="12"/>
        <v>4885</v>
      </c>
      <c r="F460" s="210">
        <f t="shared" si="13"/>
        <v>3592</v>
      </c>
      <c r="G460" s="262"/>
      <c r="H460" s="248"/>
      <c r="I460" s="193"/>
      <c r="J460" s="274"/>
      <c r="K460" s="275"/>
      <c r="L460" s="248"/>
      <c r="M460" s="193"/>
      <c r="N460" s="249"/>
      <c r="O460" s="210">
        <f t="shared" si="14"/>
        <v>1293</v>
      </c>
    </row>
    <row r="461" spans="1:15" x14ac:dyDescent="0.2">
      <c r="A461" s="216">
        <v>461</v>
      </c>
      <c r="B461" s="255">
        <v>61.12</v>
      </c>
      <c r="C461" s="273">
        <f>'soust.uk.JMK př.č.2'!$O$42+'soust.uk.JMK př.č.2'!$P$42</f>
        <v>18284</v>
      </c>
      <c r="D461" s="210">
        <f>'soust.uk.JMK př.č.2'!$L$42</f>
        <v>0</v>
      </c>
      <c r="E461" s="210">
        <f t="shared" si="12"/>
        <v>4882</v>
      </c>
      <c r="F461" s="210">
        <f t="shared" si="13"/>
        <v>3590</v>
      </c>
      <c r="G461" s="262"/>
      <c r="H461" s="248"/>
      <c r="I461" s="193"/>
      <c r="J461" s="274"/>
      <c r="K461" s="275"/>
      <c r="L461" s="248"/>
      <c r="M461" s="193"/>
      <c r="N461" s="249"/>
      <c r="O461" s="210">
        <f t="shared" si="14"/>
        <v>1292</v>
      </c>
    </row>
    <row r="462" spans="1:15" x14ac:dyDescent="0.2">
      <c r="A462" s="216">
        <v>462</v>
      </c>
      <c r="B462" s="255">
        <v>61.15</v>
      </c>
      <c r="C462" s="273">
        <f>'soust.uk.JMK př.č.2'!$O$42+'soust.uk.JMK př.č.2'!$P$42</f>
        <v>18284</v>
      </c>
      <c r="D462" s="210">
        <f>'soust.uk.JMK př.č.2'!$L$42</f>
        <v>0</v>
      </c>
      <c r="E462" s="210">
        <f t="shared" si="12"/>
        <v>4880</v>
      </c>
      <c r="F462" s="210">
        <f t="shared" si="13"/>
        <v>3588</v>
      </c>
      <c r="G462" s="262"/>
      <c r="H462" s="248"/>
      <c r="I462" s="193"/>
      <c r="J462" s="274"/>
      <c r="K462" s="275"/>
      <c r="L462" s="248"/>
      <c r="M462" s="193"/>
      <c r="N462" s="249"/>
      <c r="O462" s="210">
        <f t="shared" si="14"/>
        <v>1292</v>
      </c>
    </row>
    <row r="463" spans="1:15" x14ac:dyDescent="0.2">
      <c r="A463" s="216">
        <v>463</v>
      </c>
      <c r="B463" s="255">
        <v>61.19</v>
      </c>
      <c r="C463" s="273">
        <f>'soust.uk.JMK př.č.2'!$O$42+'soust.uk.JMK př.č.2'!$P$42</f>
        <v>18284</v>
      </c>
      <c r="D463" s="210">
        <f>'soust.uk.JMK př.č.2'!$L$42</f>
        <v>0</v>
      </c>
      <c r="E463" s="210">
        <f t="shared" si="12"/>
        <v>4877</v>
      </c>
      <c r="F463" s="210">
        <f t="shared" si="13"/>
        <v>3586</v>
      </c>
      <c r="G463" s="262"/>
      <c r="H463" s="248"/>
      <c r="I463" s="193"/>
      <c r="J463" s="274"/>
      <c r="K463" s="275"/>
      <c r="L463" s="248"/>
      <c r="M463" s="193"/>
      <c r="N463" s="249"/>
      <c r="O463" s="210">
        <f t="shared" si="14"/>
        <v>1291</v>
      </c>
    </row>
    <row r="464" spans="1:15" x14ac:dyDescent="0.2">
      <c r="A464" s="216">
        <v>464</v>
      </c>
      <c r="B464" s="255">
        <v>61.22</v>
      </c>
      <c r="C464" s="273">
        <f>'soust.uk.JMK př.č.2'!$O$42+'soust.uk.JMK př.č.2'!$P$42</f>
        <v>18284</v>
      </c>
      <c r="D464" s="210">
        <f>'soust.uk.JMK př.č.2'!$L$42</f>
        <v>0</v>
      </c>
      <c r="E464" s="210">
        <f t="shared" si="12"/>
        <v>4874</v>
      </c>
      <c r="F464" s="210">
        <f t="shared" si="13"/>
        <v>3584</v>
      </c>
      <c r="G464" s="262"/>
      <c r="H464" s="248"/>
      <c r="I464" s="193"/>
      <c r="J464" s="274"/>
      <c r="K464" s="275"/>
      <c r="L464" s="248"/>
      <c r="M464" s="193"/>
      <c r="N464" s="249"/>
      <c r="O464" s="210">
        <f t="shared" si="14"/>
        <v>1290</v>
      </c>
    </row>
    <row r="465" spans="1:15" x14ac:dyDescent="0.2">
      <c r="A465" s="216">
        <v>465</v>
      </c>
      <c r="B465" s="255">
        <v>61.25</v>
      </c>
      <c r="C465" s="273">
        <f>'soust.uk.JMK př.č.2'!$O$42+'soust.uk.JMK př.č.2'!$P$42</f>
        <v>18284</v>
      </c>
      <c r="D465" s="210">
        <f>'soust.uk.JMK př.č.2'!$L$42</f>
        <v>0</v>
      </c>
      <c r="E465" s="210">
        <f t="shared" si="12"/>
        <v>4872</v>
      </c>
      <c r="F465" s="210">
        <f t="shared" si="13"/>
        <v>3582</v>
      </c>
      <c r="G465" s="262"/>
      <c r="H465" s="248"/>
      <c r="I465" s="193"/>
      <c r="J465" s="274"/>
      <c r="K465" s="275"/>
      <c r="L465" s="248"/>
      <c r="M465" s="193"/>
      <c r="N465" s="249"/>
      <c r="O465" s="210">
        <f t="shared" si="14"/>
        <v>1290</v>
      </c>
    </row>
    <row r="466" spans="1:15" x14ac:dyDescent="0.2">
      <c r="A466" s="216">
        <v>466</v>
      </c>
      <c r="B466" s="255">
        <v>61.28</v>
      </c>
      <c r="C466" s="273">
        <f>'soust.uk.JMK př.č.2'!$O$42+'soust.uk.JMK př.č.2'!$P$42</f>
        <v>18284</v>
      </c>
      <c r="D466" s="210">
        <f>'soust.uk.JMK př.č.2'!$L$42</f>
        <v>0</v>
      </c>
      <c r="E466" s="210">
        <f t="shared" si="12"/>
        <v>4869</v>
      </c>
      <c r="F466" s="210">
        <f t="shared" si="13"/>
        <v>3580</v>
      </c>
      <c r="G466" s="262"/>
      <c r="H466" s="248"/>
      <c r="I466" s="193"/>
      <c r="J466" s="274"/>
      <c r="K466" s="275"/>
      <c r="L466" s="248"/>
      <c r="M466" s="193"/>
      <c r="N466" s="249"/>
      <c r="O466" s="210">
        <f t="shared" si="14"/>
        <v>1289</v>
      </c>
    </row>
    <row r="467" spans="1:15" x14ac:dyDescent="0.2">
      <c r="A467" s="216">
        <v>467</v>
      </c>
      <c r="B467" s="255">
        <v>61.31</v>
      </c>
      <c r="C467" s="273">
        <f>'soust.uk.JMK př.č.2'!$O$42+'soust.uk.JMK př.č.2'!$P$42</f>
        <v>18284</v>
      </c>
      <c r="D467" s="210">
        <f>'soust.uk.JMK př.č.2'!$L$42</f>
        <v>0</v>
      </c>
      <c r="E467" s="210">
        <f t="shared" si="12"/>
        <v>4867</v>
      </c>
      <c r="F467" s="210">
        <f t="shared" si="13"/>
        <v>3579</v>
      </c>
      <c r="G467" s="262"/>
      <c r="H467" s="248"/>
      <c r="I467" s="193"/>
      <c r="J467" s="274"/>
      <c r="K467" s="275"/>
      <c r="L467" s="248"/>
      <c r="M467" s="193"/>
      <c r="N467" s="249"/>
      <c r="O467" s="210">
        <f t="shared" si="14"/>
        <v>1288</v>
      </c>
    </row>
    <row r="468" spans="1:15" x14ac:dyDescent="0.2">
      <c r="A468" s="216">
        <v>468</v>
      </c>
      <c r="B468" s="255">
        <v>61.34</v>
      </c>
      <c r="C468" s="273">
        <f>'soust.uk.JMK př.č.2'!$O$42+'soust.uk.JMK př.č.2'!$P$42</f>
        <v>18284</v>
      </c>
      <c r="D468" s="210">
        <f>'soust.uk.JMK př.č.2'!$L$42</f>
        <v>0</v>
      </c>
      <c r="E468" s="210">
        <f t="shared" si="12"/>
        <v>4865</v>
      </c>
      <c r="F468" s="210">
        <f t="shared" si="13"/>
        <v>3577</v>
      </c>
      <c r="G468" s="262"/>
      <c r="H468" s="248"/>
      <c r="I468" s="193"/>
      <c r="J468" s="274"/>
      <c r="K468" s="275"/>
      <c r="L468" s="248"/>
      <c r="M468" s="193"/>
      <c r="N468" s="249"/>
      <c r="O468" s="210">
        <f t="shared" si="14"/>
        <v>1288</v>
      </c>
    </row>
    <row r="469" spans="1:15" x14ac:dyDescent="0.2">
      <c r="A469" s="216">
        <v>469</v>
      </c>
      <c r="B469" s="255">
        <v>61.37</v>
      </c>
      <c r="C469" s="273">
        <f>'soust.uk.JMK př.č.2'!$O$42+'soust.uk.JMK př.č.2'!$P$42</f>
        <v>18284</v>
      </c>
      <c r="D469" s="210">
        <f>'soust.uk.JMK př.č.2'!$L$42</f>
        <v>0</v>
      </c>
      <c r="E469" s="210">
        <f t="shared" si="12"/>
        <v>4862</v>
      </c>
      <c r="F469" s="210">
        <f t="shared" si="13"/>
        <v>3575</v>
      </c>
      <c r="G469" s="262"/>
      <c r="H469" s="248"/>
      <c r="I469" s="193"/>
      <c r="J469" s="274"/>
      <c r="K469" s="275"/>
      <c r="L469" s="248"/>
      <c r="M469" s="193"/>
      <c r="N469" s="249"/>
      <c r="O469" s="210">
        <f t="shared" si="14"/>
        <v>1287</v>
      </c>
    </row>
    <row r="470" spans="1:15" x14ac:dyDescent="0.2">
      <c r="A470" s="216">
        <v>470</v>
      </c>
      <c r="B470" s="255">
        <v>61.4</v>
      </c>
      <c r="C470" s="273">
        <f>'soust.uk.JMK př.č.2'!$O$42+'soust.uk.JMK př.č.2'!$P$42</f>
        <v>18284</v>
      </c>
      <c r="D470" s="210">
        <f>'soust.uk.JMK př.č.2'!$L$42</f>
        <v>0</v>
      </c>
      <c r="E470" s="210">
        <f t="shared" si="12"/>
        <v>4859</v>
      </c>
      <c r="F470" s="210">
        <f t="shared" si="13"/>
        <v>3573</v>
      </c>
      <c r="G470" s="262"/>
      <c r="H470" s="248"/>
      <c r="I470" s="193"/>
      <c r="J470" s="274"/>
      <c r="K470" s="275"/>
      <c r="L470" s="248"/>
      <c r="M470" s="193"/>
      <c r="N470" s="249"/>
      <c r="O470" s="210">
        <f t="shared" si="14"/>
        <v>1286</v>
      </c>
    </row>
    <row r="471" spans="1:15" x14ac:dyDescent="0.2">
      <c r="A471" s="216">
        <v>471</v>
      </c>
      <c r="B471" s="255">
        <v>61.43</v>
      </c>
      <c r="C471" s="273">
        <f>'soust.uk.JMK př.č.2'!$O$42+'soust.uk.JMK př.č.2'!$P$42</f>
        <v>18284</v>
      </c>
      <c r="D471" s="210">
        <f>'soust.uk.JMK př.č.2'!$L$42</f>
        <v>0</v>
      </c>
      <c r="E471" s="210">
        <f t="shared" si="12"/>
        <v>4858</v>
      </c>
      <c r="F471" s="210">
        <f t="shared" si="13"/>
        <v>3572</v>
      </c>
      <c r="G471" s="262"/>
      <c r="H471" s="248"/>
      <c r="I471" s="193"/>
      <c r="J471" s="274"/>
      <c r="K471" s="275"/>
      <c r="L471" s="248"/>
      <c r="M471" s="193"/>
      <c r="N471" s="249"/>
      <c r="O471" s="210">
        <f t="shared" si="14"/>
        <v>1286</v>
      </c>
    </row>
    <row r="472" spans="1:15" x14ac:dyDescent="0.2">
      <c r="A472" s="216">
        <v>472</v>
      </c>
      <c r="B472" s="255">
        <v>61.46</v>
      </c>
      <c r="C472" s="273">
        <f>'soust.uk.JMK př.č.2'!$O$42+'soust.uk.JMK př.č.2'!$P$42</f>
        <v>18284</v>
      </c>
      <c r="D472" s="210">
        <f>'soust.uk.JMK př.č.2'!$L$42</f>
        <v>0</v>
      </c>
      <c r="E472" s="210">
        <f t="shared" si="12"/>
        <v>4855</v>
      </c>
      <c r="F472" s="210">
        <f t="shared" si="13"/>
        <v>3570</v>
      </c>
      <c r="G472" s="262"/>
      <c r="H472" s="248"/>
      <c r="I472" s="193"/>
      <c r="J472" s="274"/>
      <c r="K472" s="275"/>
      <c r="L472" s="248"/>
      <c r="M472" s="193"/>
      <c r="N472" s="249"/>
      <c r="O472" s="210">
        <f t="shared" si="14"/>
        <v>1285</v>
      </c>
    </row>
    <row r="473" spans="1:15" x14ac:dyDescent="0.2">
      <c r="A473" s="216">
        <v>473</v>
      </c>
      <c r="B473" s="255">
        <v>61.49</v>
      </c>
      <c r="C473" s="273">
        <f>'soust.uk.JMK př.č.2'!$O$42+'soust.uk.JMK př.č.2'!$P$42</f>
        <v>18284</v>
      </c>
      <c r="D473" s="210">
        <f>'soust.uk.JMK př.č.2'!$L$42</f>
        <v>0</v>
      </c>
      <c r="E473" s="210">
        <f t="shared" ref="E473:E536" si="15">SUM(F473,O473,D473)</f>
        <v>4852</v>
      </c>
      <c r="F473" s="210">
        <f t="shared" ref="F473:F536" si="16">ROUND(1/B473*C473*12,0)</f>
        <v>3568</v>
      </c>
      <c r="G473" s="262"/>
      <c r="H473" s="248"/>
      <c r="I473" s="193"/>
      <c r="J473" s="274"/>
      <c r="K473" s="275"/>
      <c r="L473" s="248"/>
      <c r="M473" s="193"/>
      <c r="N473" s="249"/>
      <c r="O473" s="210">
        <f t="shared" si="14"/>
        <v>1284</v>
      </c>
    </row>
    <row r="474" spans="1:15" x14ac:dyDescent="0.2">
      <c r="A474" s="216">
        <v>474</v>
      </c>
      <c r="B474" s="255">
        <v>61.53</v>
      </c>
      <c r="C474" s="273">
        <f>'soust.uk.JMK př.č.2'!$O$42+'soust.uk.JMK př.č.2'!$P$42</f>
        <v>18284</v>
      </c>
      <c r="D474" s="210">
        <f>'soust.uk.JMK př.č.2'!$L$42</f>
        <v>0</v>
      </c>
      <c r="E474" s="210">
        <f t="shared" si="15"/>
        <v>4850</v>
      </c>
      <c r="F474" s="210">
        <f t="shared" si="16"/>
        <v>3566</v>
      </c>
      <c r="G474" s="262"/>
      <c r="H474" s="248"/>
      <c r="I474" s="193"/>
      <c r="J474" s="274"/>
      <c r="K474" s="275"/>
      <c r="L474" s="248"/>
      <c r="M474" s="193"/>
      <c r="N474" s="249"/>
      <c r="O474" s="210">
        <f t="shared" ref="O474:O537" si="17">ROUND((F474*36%),0)</f>
        <v>1284</v>
      </c>
    </row>
    <row r="475" spans="1:15" x14ac:dyDescent="0.2">
      <c r="A475" s="216">
        <v>475</v>
      </c>
      <c r="B475" s="255">
        <v>61.56</v>
      </c>
      <c r="C475" s="273">
        <f>'soust.uk.JMK př.č.2'!$O$42+'soust.uk.JMK př.č.2'!$P$42</f>
        <v>18284</v>
      </c>
      <c r="D475" s="210">
        <f>'soust.uk.JMK př.č.2'!$L$42</f>
        <v>0</v>
      </c>
      <c r="E475" s="210">
        <f t="shared" si="15"/>
        <v>4847</v>
      </c>
      <c r="F475" s="210">
        <f t="shared" si="16"/>
        <v>3564</v>
      </c>
      <c r="G475" s="262"/>
      <c r="H475" s="248"/>
      <c r="I475" s="193"/>
      <c r="J475" s="274"/>
      <c r="K475" s="275"/>
      <c r="L475" s="248"/>
      <c r="M475" s="193"/>
      <c r="N475" s="249"/>
      <c r="O475" s="210">
        <f t="shared" si="17"/>
        <v>1283</v>
      </c>
    </row>
    <row r="476" spans="1:15" x14ac:dyDescent="0.2">
      <c r="A476" s="216">
        <v>476</v>
      </c>
      <c r="B476" s="255">
        <v>61.59</v>
      </c>
      <c r="C476" s="273">
        <f>'soust.uk.JMK př.č.2'!$O$42+'soust.uk.JMK př.č.2'!$P$42</f>
        <v>18284</v>
      </c>
      <c r="D476" s="210">
        <f>'soust.uk.JMK př.č.2'!$L$42</f>
        <v>0</v>
      </c>
      <c r="E476" s="210">
        <f t="shared" si="15"/>
        <v>4844</v>
      </c>
      <c r="F476" s="210">
        <f t="shared" si="16"/>
        <v>3562</v>
      </c>
      <c r="G476" s="262"/>
      <c r="H476" s="248"/>
      <c r="I476" s="193"/>
      <c r="J476" s="274"/>
      <c r="K476" s="275"/>
      <c r="L476" s="248"/>
      <c r="M476" s="193"/>
      <c r="N476" s="249"/>
      <c r="O476" s="210">
        <f t="shared" si="17"/>
        <v>1282</v>
      </c>
    </row>
    <row r="477" spans="1:15" x14ac:dyDescent="0.2">
      <c r="A477" s="216">
        <v>477</v>
      </c>
      <c r="B477" s="255">
        <v>61.62</v>
      </c>
      <c r="C477" s="273">
        <f>'soust.uk.JMK př.č.2'!$O$42+'soust.uk.JMK př.č.2'!$P$42</f>
        <v>18284</v>
      </c>
      <c r="D477" s="210">
        <f>'soust.uk.JMK př.č.2'!$L$42</f>
        <v>0</v>
      </c>
      <c r="E477" s="210">
        <f t="shared" si="15"/>
        <v>4843</v>
      </c>
      <c r="F477" s="210">
        <f t="shared" si="16"/>
        <v>3561</v>
      </c>
      <c r="G477" s="262"/>
      <c r="H477" s="248"/>
      <c r="I477" s="193"/>
      <c r="J477" s="274"/>
      <c r="K477" s="275"/>
      <c r="L477" s="248"/>
      <c r="M477" s="193"/>
      <c r="N477" s="249"/>
      <c r="O477" s="210">
        <f t="shared" si="17"/>
        <v>1282</v>
      </c>
    </row>
    <row r="478" spans="1:15" x14ac:dyDescent="0.2">
      <c r="A478" s="216">
        <v>478</v>
      </c>
      <c r="B478" s="255">
        <v>61.65</v>
      </c>
      <c r="C478" s="273">
        <f>'soust.uk.JMK př.č.2'!$O$42+'soust.uk.JMK př.č.2'!$P$42</f>
        <v>18284</v>
      </c>
      <c r="D478" s="210">
        <f>'soust.uk.JMK př.č.2'!$L$42</f>
        <v>0</v>
      </c>
      <c r="E478" s="210">
        <f t="shared" si="15"/>
        <v>4840</v>
      </c>
      <c r="F478" s="210">
        <f t="shared" si="16"/>
        <v>3559</v>
      </c>
      <c r="G478" s="262"/>
      <c r="H478" s="248"/>
      <c r="I478" s="193"/>
      <c r="J478" s="274"/>
      <c r="K478" s="275"/>
      <c r="L478" s="248"/>
      <c r="M478" s="193"/>
      <c r="N478" s="249"/>
      <c r="O478" s="210">
        <f t="shared" si="17"/>
        <v>1281</v>
      </c>
    </row>
    <row r="479" spans="1:15" x14ac:dyDescent="0.2">
      <c r="A479" s="216">
        <v>479</v>
      </c>
      <c r="B479" s="255">
        <v>61.68</v>
      </c>
      <c r="C479" s="273">
        <f>'soust.uk.JMK př.č.2'!$O$42+'soust.uk.JMK př.č.2'!$P$42</f>
        <v>18284</v>
      </c>
      <c r="D479" s="210">
        <f>'soust.uk.JMK př.č.2'!$L$42</f>
        <v>0</v>
      </c>
      <c r="E479" s="210">
        <f t="shared" si="15"/>
        <v>4838</v>
      </c>
      <c r="F479" s="210">
        <f t="shared" si="16"/>
        <v>3557</v>
      </c>
      <c r="G479" s="262"/>
      <c r="H479" s="248"/>
      <c r="I479" s="193"/>
      <c r="J479" s="274"/>
      <c r="K479" s="275"/>
      <c r="L479" s="248"/>
      <c r="M479" s="193"/>
      <c r="N479" s="249"/>
      <c r="O479" s="210">
        <f t="shared" si="17"/>
        <v>1281</v>
      </c>
    </row>
    <row r="480" spans="1:15" x14ac:dyDescent="0.2">
      <c r="A480" s="216">
        <v>480</v>
      </c>
      <c r="B480" s="255">
        <v>61.71</v>
      </c>
      <c r="C480" s="273">
        <f>'soust.uk.JMK př.č.2'!$O$42+'soust.uk.JMK př.č.2'!$P$42</f>
        <v>18284</v>
      </c>
      <c r="D480" s="210">
        <f>'soust.uk.JMK př.č.2'!$L$42</f>
        <v>0</v>
      </c>
      <c r="E480" s="210">
        <f t="shared" si="15"/>
        <v>4835</v>
      </c>
      <c r="F480" s="210">
        <f t="shared" si="16"/>
        <v>3555</v>
      </c>
      <c r="G480" s="262"/>
      <c r="H480" s="248"/>
      <c r="I480" s="193"/>
      <c r="J480" s="274"/>
      <c r="K480" s="275"/>
      <c r="L480" s="248"/>
      <c r="M480" s="193"/>
      <c r="N480" s="249"/>
      <c r="O480" s="210">
        <f t="shared" si="17"/>
        <v>1280</v>
      </c>
    </row>
    <row r="481" spans="1:15" x14ac:dyDescent="0.2">
      <c r="A481" s="216">
        <v>481</v>
      </c>
      <c r="B481" s="255">
        <v>61.74</v>
      </c>
      <c r="C481" s="273">
        <f>'soust.uk.JMK př.č.2'!$O$42+'soust.uk.JMK př.č.2'!$P$42</f>
        <v>18284</v>
      </c>
      <c r="D481" s="210">
        <f>'soust.uk.JMK př.č.2'!$L$42</f>
        <v>0</v>
      </c>
      <c r="E481" s="210">
        <f t="shared" si="15"/>
        <v>4833</v>
      </c>
      <c r="F481" s="210">
        <f t="shared" si="16"/>
        <v>3554</v>
      </c>
      <c r="G481" s="262"/>
      <c r="H481" s="248"/>
      <c r="I481" s="193"/>
      <c r="J481" s="274"/>
      <c r="K481" s="275"/>
      <c r="L481" s="248"/>
      <c r="M481" s="193"/>
      <c r="N481" s="249"/>
      <c r="O481" s="210">
        <f t="shared" si="17"/>
        <v>1279</v>
      </c>
    </row>
    <row r="482" spans="1:15" x14ac:dyDescent="0.2">
      <c r="A482" s="216">
        <v>482</v>
      </c>
      <c r="B482" s="255">
        <v>61.77</v>
      </c>
      <c r="C482" s="273">
        <f>'soust.uk.JMK př.č.2'!$O$42+'soust.uk.JMK př.č.2'!$P$42</f>
        <v>18284</v>
      </c>
      <c r="D482" s="210">
        <f>'soust.uk.JMK př.č.2'!$L$42</f>
        <v>0</v>
      </c>
      <c r="E482" s="210">
        <f t="shared" si="15"/>
        <v>4831</v>
      </c>
      <c r="F482" s="210">
        <f t="shared" si="16"/>
        <v>3552</v>
      </c>
      <c r="G482" s="262"/>
      <c r="H482" s="248"/>
      <c r="I482" s="193"/>
      <c r="J482" s="274"/>
      <c r="K482" s="275"/>
      <c r="L482" s="248"/>
      <c r="M482" s="193"/>
      <c r="N482" s="249"/>
      <c r="O482" s="210">
        <f t="shared" si="17"/>
        <v>1279</v>
      </c>
    </row>
    <row r="483" spans="1:15" x14ac:dyDescent="0.2">
      <c r="A483" s="216">
        <v>483</v>
      </c>
      <c r="B483" s="255">
        <v>61.8</v>
      </c>
      <c r="C483" s="273">
        <f>'soust.uk.JMK př.č.2'!$O$42+'soust.uk.JMK př.č.2'!$P$42</f>
        <v>18284</v>
      </c>
      <c r="D483" s="210">
        <f>'soust.uk.JMK př.č.2'!$L$42</f>
        <v>0</v>
      </c>
      <c r="E483" s="210">
        <f t="shared" si="15"/>
        <v>4828</v>
      </c>
      <c r="F483" s="210">
        <f t="shared" si="16"/>
        <v>3550</v>
      </c>
      <c r="G483" s="262"/>
      <c r="H483" s="248"/>
      <c r="I483" s="193"/>
      <c r="J483" s="274"/>
      <c r="K483" s="275"/>
      <c r="L483" s="248"/>
      <c r="M483" s="193"/>
      <c r="N483" s="249"/>
      <c r="O483" s="210">
        <f t="shared" si="17"/>
        <v>1278</v>
      </c>
    </row>
    <row r="484" spans="1:15" x14ac:dyDescent="0.2">
      <c r="A484" s="216">
        <v>484</v>
      </c>
      <c r="B484" s="255">
        <v>61.83</v>
      </c>
      <c r="C484" s="273">
        <f>'soust.uk.JMK př.č.2'!$O$42+'soust.uk.JMK př.č.2'!$P$42</f>
        <v>18284</v>
      </c>
      <c r="D484" s="210">
        <f>'soust.uk.JMK př.č.2'!$L$42</f>
        <v>0</v>
      </c>
      <c r="E484" s="210">
        <f t="shared" si="15"/>
        <v>4827</v>
      </c>
      <c r="F484" s="210">
        <f t="shared" si="16"/>
        <v>3549</v>
      </c>
      <c r="G484" s="262"/>
      <c r="H484" s="248"/>
      <c r="I484" s="193"/>
      <c r="J484" s="274"/>
      <c r="K484" s="275"/>
      <c r="L484" s="248"/>
      <c r="M484" s="193"/>
      <c r="N484" s="249"/>
      <c r="O484" s="210">
        <f t="shared" si="17"/>
        <v>1278</v>
      </c>
    </row>
    <row r="485" spans="1:15" x14ac:dyDescent="0.2">
      <c r="A485" s="216">
        <v>485</v>
      </c>
      <c r="B485" s="255">
        <v>61.86</v>
      </c>
      <c r="C485" s="273">
        <f>'soust.uk.JMK př.č.2'!$O$42+'soust.uk.JMK př.č.2'!$P$42</f>
        <v>18284</v>
      </c>
      <c r="D485" s="210">
        <f>'soust.uk.JMK př.č.2'!$L$42</f>
        <v>0</v>
      </c>
      <c r="E485" s="210">
        <f t="shared" si="15"/>
        <v>4824</v>
      </c>
      <c r="F485" s="210">
        <f t="shared" si="16"/>
        <v>3547</v>
      </c>
      <c r="G485" s="262"/>
      <c r="H485" s="248"/>
      <c r="I485" s="193"/>
      <c r="J485" s="274"/>
      <c r="K485" s="275"/>
      <c r="L485" s="248"/>
      <c r="M485" s="193"/>
      <c r="N485" s="249"/>
      <c r="O485" s="210">
        <f t="shared" si="17"/>
        <v>1277</v>
      </c>
    </row>
    <row r="486" spans="1:15" x14ac:dyDescent="0.2">
      <c r="A486" s="216">
        <v>486</v>
      </c>
      <c r="B486" s="255">
        <v>61.89</v>
      </c>
      <c r="C486" s="273">
        <f>'soust.uk.JMK př.č.2'!$O$42+'soust.uk.JMK př.č.2'!$P$42</f>
        <v>18284</v>
      </c>
      <c r="D486" s="210">
        <f>'soust.uk.JMK př.č.2'!$L$42</f>
        <v>0</v>
      </c>
      <c r="E486" s="210">
        <f t="shared" si="15"/>
        <v>4821</v>
      </c>
      <c r="F486" s="210">
        <f t="shared" si="16"/>
        <v>3545</v>
      </c>
      <c r="G486" s="262"/>
      <c r="H486" s="248"/>
      <c r="I486" s="193"/>
      <c r="J486" s="274"/>
      <c r="K486" s="275"/>
      <c r="L486" s="248"/>
      <c r="M486" s="193"/>
      <c r="N486" s="249"/>
      <c r="O486" s="210">
        <f t="shared" si="17"/>
        <v>1276</v>
      </c>
    </row>
    <row r="487" spans="1:15" x14ac:dyDescent="0.2">
      <c r="A487" s="216">
        <v>487</v>
      </c>
      <c r="B487" s="255">
        <v>61.92</v>
      </c>
      <c r="C487" s="273">
        <f>'soust.uk.JMK př.č.2'!$O$42+'soust.uk.JMK př.č.2'!$P$42</f>
        <v>18284</v>
      </c>
      <c r="D487" s="210">
        <f>'soust.uk.JMK př.č.2'!$L$42</f>
        <v>0</v>
      </c>
      <c r="E487" s="210">
        <f t="shared" si="15"/>
        <v>4818</v>
      </c>
      <c r="F487" s="210">
        <f t="shared" si="16"/>
        <v>3543</v>
      </c>
      <c r="G487" s="262"/>
      <c r="H487" s="248"/>
      <c r="I487" s="193"/>
      <c r="J487" s="274"/>
      <c r="K487" s="275"/>
      <c r="L487" s="248"/>
      <c r="M487" s="193"/>
      <c r="N487" s="249"/>
      <c r="O487" s="210">
        <f t="shared" si="17"/>
        <v>1275</v>
      </c>
    </row>
    <row r="488" spans="1:15" x14ac:dyDescent="0.2">
      <c r="A488" s="216">
        <v>488</v>
      </c>
      <c r="B488" s="255">
        <v>61.95</v>
      </c>
      <c r="C488" s="273">
        <f>'soust.uk.JMK př.č.2'!$O$42+'soust.uk.JMK př.č.2'!$P$42</f>
        <v>18284</v>
      </c>
      <c r="D488" s="210">
        <f>'soust.uk.JMK př.č.2'!$L$42</f>
        <v>0</v>
      </c>
      <c r="E488" s="210">
        <f t="shared" si="15"/>
        <v>4817</v>
      </c>
      <c r="F488" s="210">
        <f t="shared" si="16"/>
        <v>3542</v>
      </c>
      <c r="G488" s="262"/>
      <c r="H488" s="248"/>
      <c r="I488" s="193"/>
      <c r="J488" s="274"/>
      <c r="K488" s="275"/>
      <c r="L488" s="248"/>
      <c r="M488" s="193"/>
      <c r="N488" s="249"/>
      <c r="O488" s="210">
        <f t="shared" si="17"/>
        <v>1275</v>
      </c>
    </row>
    <row r="489" spans="1:15" x14ac:dyDescent="0.2">
      <c r="A489" s="216">
        <v>489</v>
      </c>
      <c r="B489" s="255">
        <v>61.98</v>
      </c>
      <c r="C489" s="273">
        <f>'soust.uk.JMK př.č.2'!$O$42+'soust.uk.JMK př.č.2'!$P$42</f>
        <v>18284</v>
      </c>
      <c r="D489" s="210">
        <f>'soust.uk.JMK př.č.2'!$L$42</f>
        <v>0</v>
      </c>
      <c r="E489" s="210">
        <f t="shared" si="15"/>
        <v>4814</v>
      </c>
      <c r="F489" s="210">
        <f t="shared" si="16"/>
        <v>3540</v>
      </c>
      <c r="G489" s="262"/>
      <c r="H489" s="248"/>
      <c r="I489" s="193"/>
      <c r="J489" s="274"/>
      <c r="K489" s="275"/>
      <c r="L489" s="248"/>
      <c r="M489" s="193"/>
      <c r="N489" s="249"/>
      <c r="O489" s="210">
        <f t="shared" si="17"/>
        <v>1274</v>
      </c>
    </row>
    <row r="490" spans="1:15" x14ac:dyDescent="0.2">
      <c r="A490" s="216">
        <v>490</v>
      </c>
      <c r="B490" s="255">
        <v>62.01</v>
      </c>
      <c r="C490" s="273">
        <f>'soust.uk.JMK př.č.2'!$O$42+'soust.uk.JMK př.č.2'!$P$42</f>
        <v>18284</v>
      </c>
      <c r="D490" s="210">
        <f>'soust.uk.JMK př.č.2'!$L$42</f>
        <v>0</v>
      </c>
      <c r="E490" s="210">
        <f t="shared" si="15"/>
        <v>4812</v>
      </c>
      <c r="F490" s="210">
        <f t="shared" si="16"/>
        <v>3538</v>
      </c>
      <c r="G490" s="262"/>
      <c r="H490" s="248"/>
      <c r="I490" s="193"/>
      <c r="J490" s="274"/>
      <c r="K490" s="275"/>
      <c r="L490" s="248"/>
      <c r="M490" s="193"/>
      <c r="N490" s="249"/>
      <c r="O490" s="210">
        <f t="shared" si="17"/>
        <v>1274</v>
      </c>
    </row>
    <row r="491" spans="1:15" x14ac:dyDescent="0.2">
      <c r="A491" s="216">
        <v>491</v>
      </c>
      <c r="B491" s="255">
        <v>62.04</v>
      </c>
      <c r="C491" s="273">
        <f>'soust.uk.JMK př.č.2'!$O$42+'soust.uk.JMK př.č.2'!$P$42</f>
        <v>18284</v>
      </c>
      <c r="D491" s="210">
        <f>'soust.uk.JMK př.č.2'!$L$42</f>
        <v>0</v>
      </c>
      <c r="E491" s="210">
        <f t="shared" si="15"/>
        <v>4810</v>
      </c>
      <c r="F491" s="210">
        <f t="shared" si="16"/>
        <v>3537</v>
      </c>
      <c r="G491" s="262"/>
      <c r="H491" s="248"/>
      <c r="I491" s="193"/>
      <c r="J491" s="274"/>
      <c r="K491" s="275"/>
      <c r="L491" s="248"/>
      <c r="M491" s="193"/>
      <c r="N491" s="249"/>
      <c r="O491" s="210">
        <f t="shared" si="17"/>
        <v>1273</v>
      </c>
    </row>
    <row r="492" spans="1:15" x14ac:dyDescent="0.2">
      <c r="A492" s="216">
        <v>492</v>
      </c>
      <c r="B492" s="255">
        <v>62.07</v>
      </c>
      <c r="C492" s="273">
        <f>'soust.uk.JMK př.č.2'!$O$42+'soust.uk.JMK př.č.2'!$P$42</f>
        <v>18284</v>
      </c>
      <c r="D492" s="210">
        <f>'soust.uk.JMK př.č.2'!$L$42</f>
        <v>0</v>
      </c>
      <c r="E492" s="210">
        <f t="shared" si="15"/>
        <v>4808</v>
      </c>
      <c r="F492" s="210">
        <f t="shared" si="16"/>
        <v>3535</v>
      </c>
      <c r="G492" s="262"/>
      <c r="H492" s="248"/>
      <c r="I492" s="193"/>
      <c r="J492" s="274"/>
      <c r="K492" s="275"/>
      <c r="L492" s="248"/>
      <c r="M492" s="193"/>
      <c r="N492" s="249"/>
      <c r="O492" s="210">
        <f t="shared" si="17"/>
        <v>1273</v>
      </c>
    </row>
    <row r="493" spans="1:15" x14ac:dyDescent="0.2">
      <c r="A493" s="216">
        <v>493</v>
      </c>
      <c r="B493" s="255">
        <v>62.1</v>
      </c>
      <c r="C493" s="273">
        <f>'soust.uk.JMK př.č.2'!$O$42+'soust.uk.JMK př.č.2'!$P$42</f>
        <v>18284</v>
      </c>
      <c r="D493" s="210">
        <f>'soust.uk.JMK př.č.2'!$L$42</f>
        <v>0</v>
      </c>
      <c r="E493" s="210">
        <f t="shared" si="15"/>
        <v>4805</v>
      </c>
      <c r="F493" s="210">
        <f t="shared" si="16"/>
        <v>3533</v>
      </c>
      <c r="G493" s="262"/>
      <c r="H493" s="248"/>
      <c r="I493" s="193"/>
      <c r="J493" s="274"/>
      <c r="K493" s="275"/>
      <c r="L493" s="248"/>
      <c r="M493" s="193"/>
      <c r="N493" s="249"/>
      <c r="O493" s="210">
        <f t="shared" si="17"/>
        <v>1272</v>
      </c>
    </row>
    <row r="494" spans="1:15" x14ac:dyDescent="0.2">
      <c r="A494" s="216">
        <v>494</v>
      </c>
      <c r="B494" s="255">
        <v>62.13</v>
      </c>
      <c r="C494" s="273">
        <f>'soust.uk.JMK př.č.2'!$O$42+'soust.uk.JMK př.č.2'!$P$42</f>
        <v>18284</v>
      </c>
      <c r="D494" s="210">
        <f>'soust.uk.JMK př.č.2'!$L$42</f>
        <v>0</v>
      </c>
      <c r="E494" s="210">
        <f t="shared" si="15"/>
        <v>4802</v>
      </c>
      <c r="F494" s="210">
        <f t="shared" si="16"/>
        <v>3531</v>
      </c>
      <c r="G494" s="262"/>
      <c r="H494" s="248"/>
      <c r="I494" s="193"/>
      <c r="J494" s="274"/>
      <c r="K494" s="275"/>
      <c r="L494" s="248"/>
      <c r="M494" s="193"/>
      <c r="N494" s="249"/>
      <c r="O494" s="210">
        <f t="shared" si="17"/>
        <v>1271</v>
      </c>
    </row>
    <row r="495" spans="1:15" x14ac:dyDescent="0.2">
      <c r="A495" s="216">
        <v>495</v>
      </c>
      <c r="B495" s="255">
        <v>62.16</v>
      </c>
      <c r="C495" s="273">
        <f>'soust.uk.JMK př.č.2'!$O$42+'soust.uk.JMK př.č.2'!$P$42</f>
        <v>18284</v>
      </c>
      <c r="D495" s="210">
        <f>'soust.uk.JMK př.č.2'!$L$42</f>
        <v>0</v>
      </c>
      <c r="E495" s="210">
        <f t="shared" si="15"/>
        <v>4801</v>
      </c>
      <c r="F495" s="210">
        <f t="shared" si="16"/>
        <v>3530</v>
      </c>
      <c r="G495" s="262"/>
      <c r="H495" s="248"/>
      <c r="I495" s="193"/>
      <c r="J495" s="274"/>
      <c r="K495" s="275"/>
      <c r="L495" s="248"/>
      <c r="M495" s="193"/>
      <c r="N495" s="249"/>
      <c r="O495" s="210">
        <f t="shared" si="17"/>
        <v>1271</v>
      </c>
    </row>
    <row r="496" spans="1:15" x14ac:dyDescent="0.2">
      <c r="A496" s="216">
        <v>496</v>
      </c>
      <c r="B496" s="255">
        <v>62.19</v>
      </c>
      <c r="C496" s="273">
        <f>'soust.uk.JMK př.č.2'!$O$42+'soust.uk.JMK př.č.2'!$P$42</f>
        <v>18284</v>
      </c>
      <c r="D496" s="210">
        <f>'soust.uk.JMK př.č.2'!$L$42</f>
        <v>0</v>
      </c>
      <c r="E496" s="210">
        <f t="shared" si="15"/>
        <v>4798</v>
      </c>
      <c r="F496" s="210">
        <f t="shared" si="16"/>
        <v>3528</v>
      </c>
      <c r="G496" s="262"/>
      <c r="H496" s="248"/>
      <c r="I496" s="193"/>
      <c r="J496" s="274"/>
      <c r="K496" s="275"/>
      <c r="L496" s="248"/>
      <c r="M496" s="193"/>
      <c r="N496" s="249"/>
      <c r="O496" s="210">
        <f t="shared" si="17"/>
        <v>1270</v>
      </c>
    </row>
    <row r="497" spans="1:15" x14ac:dyDescent="0.2">
      <c r="A497" s="216">
        <v>497</v>
      </c>
      <c r="B497" s="255">
        <v>62.22</v>
      </c>
      <c r="C497" s="273">
        <f>'soust.uk.JMK př.č.2'!$O$42+'soust.uk.JMK př.č.2'!$P$42</f>
        <v>18284</v>
      </c>
      <c r="D497" s="210">
        <f>'soust.uk.JMK př.č.2'!$L$42</f>
        <v>0</v>
      </c>
      <c r="E497" s="210">
        <f t="shared" si="15"/>
        <v>4795</v>
      </c>
      <c r="F497" s="210">
        <f t="shared" si="16"/>
        <v>3526</v>
      </c>
      <c r="G497" s="262"/>
      <c r="H497" s="248"/>
      <c r="I497" s="193"/>
      <c r="J497" s="274"/>
      <c r="K497" s="275"/>
      <c r="L497" s="248"/>
      <c r="M497" s="193"/>
      <c r="N497" s="249"/>
      <c r="O497" s="210">
        <f t="shared" si="17"/>
        <v>1269</v>
      </c>
    </row>
    <row r="498" spans="1:15" x14ac:dyDescent="0.2">
      <c r="A498" s="216">
        <v>498</v>
      </c>
      <c r="B498" s="255">
        <v>62.25</v>
      </c>
      <c r="C498" s="273">
        <f>'soust.uk.JMK př.č.2'!$O$42+'soust.uk.JMK př.č.2'!$P$42</f>
        <v>18284</v>
      </c>
      <c r="D498" s="210">
        <f>'soust.uk.JMK př.č.2'!$L$42</f>
        <v>0</v>
      </c>
      <c r="E498" s="210">
        <f t="shared" si="15"/>
        <v>4794</v>
      </c>
      <c r="F498" s="210">
        <f t="shared" si="16"/>
        <v>3525</v>
      </c>
      <c r="G498" s="262"/>
      <c r="H498" s="248"/>
      <c r="I498" s="193"/>
      <c r="J498" s="274"/>
      <c r="K498" s="275"/>
      <c r="L498" s="248"/>
      <c r="M498" s="193"/>
      <c r="N498" s="249"/>
      <c r="O498" s="210">
        <f t="shared" si="17"/>
        <v>1269</v>
      </c>
    </row>
    <row r="499" spans="1:15" x14ac:dyDescent="0.2">
      <c r="A499" s="216">
        <v>499</v>
      </c>
      <c r="B499" s="255">
        <v>62.28</v>
      </c>
      <c r="C499" s="273">
        <f>'soust.uk.JMK př.č.2'!$O$42+'soust.uk.JMK př.č.2'!$P$42</f>
        <v>18284</v>
      </c>
      <c r="D499" s="210">
        <f>'soust.uk.JMK př.č.2'!$L$42</f>
        <v>0</v>
      </c>
      <c r="E499" s="210">
        <f t="shared" si="15"/>
        <v>4791</v>
      </c>
      <c r="F499" s="210">
        <f t="shared" si="16"/>
        <v>3523</v>
      </c>
      <c r="G499" s="262"/>
      <c r="H499" s="248"/>
      <c r="I499" s="193"/>
      <c r="J499" s="274"/>
      <c r="K499" s="275"/>
      <c r="L499" s="248"/>
      <c r="M499" s="193"/>
      <c r="N499" s="249"/>
      <c r="O499" s="210">
        <f t="shared" si="17"/>
        <v>1268</v>
      </c>
    </row>
    <row r="500" spans="1:15" x14ac:dyDescent="0.2">
      <c r="A500" s="216">
        <v>500</v>
      </c>
      <c r="B500" s="255">
        <v>62.31</v>
      </c>
      <c r="C500" s="273">
        <f>'soust.uk.JMK př.č.2'!$O$42+'soust.uk.JMK př.č.2'!$P$42</f>
        <v>18284</v>
      </c>
      <c r="D500" s="210">
        <f>'soust.uk.JMK př.č.2'!$L$42</f>
        <v>0</v>
      </c>
      <c r="E500" s="210">
        <f t="shared" si="15"/>
        <v>4789</v>
      </c>
      <c r="F500" s="210">
        <f t="shared" si="16"/>
        <v>3521</v>
      </c>
      <c r="G500" s="262"/>
      <c r="H500" s="248"/>
      <c r="I500" s="193"/>
      <c r="J500" s="274"/>
      <c r="K500" s="275"/>
      <c r="L500" s="248"/>
      <c r="M500" s="193"/>
      <c r="N500" s="249"/>
      <c r="O500" s="210">
        <f t="shared" si="17"/>
        <v>1268</v>
      </c>
    </row>
    <row r="501" spans="1:15" x14ac:dyDescent="0.2">
      <c r="A501" s="216">
        <v>501</v>
      </c>
      <c r="B501" s="255">
        <v>62.34</v>
      </c>
      <c r="C501" s="273">
        <f>'soust.uk.JMK př.č.2'!$O$42+'soust.uk.JMK př.č.2'!$P$42</f>
        <v>18284</v>
      </c>
      <c r="D501" s="210">
        <f>'soust.uk.JMK př.č.2'!$L$42</f>
        <v>0</v>
      </c>
      <c r="E501" s="210">
        <f t="shared" si="15"/>
        <v>4787</v>
      </c>
      <c r="F501" s="210">
        <f t="shared" si="16"/>
        <v>3520</v>
      </c>
      <c r="G501" s="262"/>
      <c r="H501" s="248"/>
      <c r="I501" s="193"/>
      <c r="J501" s="274"/>
      <c r="K501" s="275"/>
      <c r="L501" s="248"/>
      <c r="M501" s="193"/>
      <c r="N501" s="249"/>
      <c r="O501" s="210">
        <f t="shared" si="17"/>
        <v>1267</v>
      </c>
    </row>
    <row r="502" spans="1:15" x14ac:dyDescent="0.2">
      <c r="A502" s="216">
        <v>502</v>
      </c>
      <c r="B502" s="255">
        <v>62.37</v>
      </c>
      <c r="C502" s="273">
        <f>'soust.uk.JMK př.č.2'!$O$42+'soust.uk.JMK př.č.2'!$P$42</f>
        <v>18284</v>
      </c>
      <c r="D502" s="210">
        <f>'soust.uk.JMK př.č.2'!$L$42</f>
        <v>0</v>
      </c>
      <c r="E502" s="210">
        <f t="shared" si="15"/>
        <v>4784</v>
      </c>
      <c r="F502" s="210">
        <f t="shared" si="16"/>
        <v>3518</v>
      </c>
      <c r="G502" s="262"/>
      <c r="H502" s="248"/>
      <c r="I502" s="193"/>
      <c r="J502" s="274"/>
      <c r="K502" s="275"/>
      <c r="L502" s="248"/>
      <c r="M502" s="193"/>
      <c r="N502" s="249"/>
      <c r="O502" s="210">
        <f t="shared" si="17"/>
        <v>1266</v>
      </c>
    </row>
    <row r="503" spans="1:15" x14ac:dyDescent="0.2">
      <c r="A503" s="216">
        <v>503</v>
      </c>
      <c r="B503" s="255">
        <v>62.4</v>
      </c>
      <c r="C503" s="273">
        <f>'soust.uk.JMK př.č.2'!$O$42+'soust.uk.JMK př.č.2'!$P$42</f>
        <v>18284</v>
      </c>
      <c r="D503" s="210">
        <f>'soust.uk.JMK př.č.2'!$L$42</f>
        <v>0</v>
      </c>
      <c r="E503" s="210">
        <f t="shared" si="15"/>
        <v>4782</v>
      </c>
      <c r="F503" s="210">
        <f t="shared" si="16"/>
        <v>3516</v>
      </c>
      <c r="G503" s="262"/>
      <c r="H503" s="248"/>
      <c r="I503" s="193"/>
      <c r="J503" s="274"/>
      <c r="K503" s="275"/>
      <c r="L503" s="248"/>
      <c r="M503" s="193"/>
      <c r="N503" s="249"/>
      <c r="O503" s="210">
        <f t="shared" si="17"/>
        <v>1266</v>
      </c>
    </row>
    <row r="504" spans="1:15" x14ac:dyDescent="0.2">
      <c r="A504" s="216">
        <v>504</v>
      </c>
      <c r="B504" s="255">
        <v>62.43</v>
      </c>
      <c r="C504" s="273">
        <f>'soust.uk.JMK př.č.2'!$O$42+'soust.uk.JMK př.č.2'!$P$42</f>
        <v>18284</v>
      </c>
      <c r="D504" s="210">
        <f>'soust.uk.JMK př.č.2'!$L$42</f>
        <v>0</v>
      </c>
      <c r="E504" s="210">
        <f t="shared" si="15"/>
        <v>4779</v>
      </c>
      <c r="F504" s="210">
        <f t="shared" si="16"/>
        <v>3514</v>
      </c>
      <c r="G504" s="262"/>
      <c r="H504" s="248"/>
      <c r="I504" s="193"/>
      <c r="J504" s="274"/>
      <c r="K504" s="275"/>
      <c r="L504" s="248"/>
      <c r="M504" s="193"/>
      <c r="N504" s="249"/>
      <c r="O504" s="210">
        <f t="shared" si="17"/>
        <v>1265</v>
      </c>
    </row>
    <row r="505" spans="1:15" x14ac:dyDescent="0.2">
      <c r="A505" s="216">
        <v>505</v>
      </c>
      <c r="B505" s="255">
        <v>62.46</v>
      </c>
      <c r="C505" s="273">
        <f>'soust.uk.JMK př.č.2'!$O$42+'soust.uk.JMK př.č.2'!$P$42</f>
        <v>18284</v>
      </c>
      <c r="D505" s="210">
        <f>'soust.uk.JMK př.č.2'!$L$42</f>
        <v>0</v>
      </c>
      <c r="E505" s="210">
        <f t="shared" si="15"/>
        <v>4778</v>
      </c>
      <c r="F505" s="210">
        <f t="shared" si="16"/>
        <v>3513</v>
      </c>
      <c r="G505" s="262"/>
      <c r="H505" s="248"/>
      <c r="I505" s="193"/>
      <c r="J505" s="274"/>
      <c r="K505" s="275"/>
      <c r="L505" s="248"/>
      <c r="M505" s="193"/>
      <c r="N505" s="249"/>
      <c r="O505" s="210">
        <f t="shared" si="17"/>
        <v>1265</v>
      </c>
    </row>
    <row r="506" spans="1:15" x14ac:dyDescent="0.2">
      <c r="A506" s="216">
        <v>506</v>
      </c>
      <c r="B506" s="255">
        <v>62.49</v>
      </c>
      <c r="C506" s="273">
        <f>'soust.uk.JMK př.č.2'!$O$42+'soust.uk.JMK př.č.2'!$P$42</f>
        <v>18284</v>
      </c>
      <c r="D506" s="210">
        <f>'soust.uk.JMK př.č.2'!$L$42</f>
        <v>0</v>
      </c>
      <c r="E506" s="210">
        <f t="shared" si="15"/>
        <v>4775</v>
      </c>
      <c r="F506" s="210">
        <f t="shared" si="16"/>
        <v>3511</v>
      </c>
      <c r="G506" s="262"/>
      <c r="H506" s="248"/>
      <c r="I506" s="193"/>
      <c r="J506" s="274"/>
      <c r="K506" s="275"/>
      <c r="L506" s="248"/>
      <c r="M506" s="193"/>
      <c r="N506" s="249"/>
      <c r="O506" s="210">
        <f t="shared" si="17"/>
        <v>1264</v>
      </c>
    </row>
    <row r="507" spans="1:15" x14ac:dyDescent="0.2">
      <c r="A507" s="216">
        <v>507</v>
      </c>
      <c r="B507" s="255">
        <v>62.52</v>
      </c>
      <c r="C507" s="273">
        <f>'soust.uk.JMK př.č.2'!$O$42+'soust.uk.JMK př.č.2'!$P$42</f>
        <v>18284</v>
      </c>
      <c r="D507" s="210">
        <f>'soust.uk.JMK př.č.2'!$L$42</f>
        <v>0</v>
      </c>
      <c r="E507" s="210">
        <f t="shared" si="15"/>
        <v>4772</v>
      </c>
      <c r="F507" s="210">
        <f t="shared" si="16"/>
        <v>3509</v>
      </c>
      <c r="G507" s="262"/>
      <c r="H507" s="248"/>
      <c r="I507" s="193"/>
      <c r="J507" s="274"/>
      <c r="K507" s="275"/>
      <c r="L507" s="248"/>
      <c r="M507" s="193"/>
      <c r="N507" s="249"/>
      <c r="O507" s="210">
        <f t="shared" si="17"/>
        <v>1263</v>
      </c>
    </row>
    <row r="508" spans="1:15" x14ac:dyDescent="0.2">
      <c r="A508" s="216">
        <v>508</v>
      </c>
      <c r="B508" s="255">
        <v>62.55</v>
      </c>
      <c r="C508" s="273">
        <f>'soust.uk.JMK př.č.2'!$O$42+'soust.uk.JMK př.č.2'!$P$42</f>
        <v>18284</v>
      </c>
      <c r="D508" s="210">
        <f>'soust.uk.JMK př.č.2'!$L$42</f>
        <v>0</v>
      </c>
      <c r="E508" s="210">
        <f t="shared" si="15"/>
        <v>4771</v>
      </c>
      <c r="F508" s="210">
        <f t="shared" si="16"/>
        <v>3508</v>
      </c>
      <c r="G508" s="262"/>
      <c r="H508" s="248"/>
      <c r="I508" s="193"/>
      <c r="J508" s="274"/>
      <c r="K508" s="275"/>
      <c r="L508" s="248"/>
      <c r="M508" s="193"/>
      <c r="N508" s="249"/>
      <c r="O508" s="210">
        <f t="shared" si="17"/>
        <v>1263</v>
      </c>
    </row>
    <row r="509" spans="1:15" x14ac:dyDescent="0.2">
      <c r="A509" s="216">
        <v>509</v>
      </c>
      <c r="B509" s="255">
        <v>62.58</v>
      </c>
      <c r="C509" s="273">
        <f>'soust.uk.JMK př.č.2'!$O$42+'soust.uk.JMK př.č.2'!$P$42</f>
        <v>18284</v>
      </c>
      <c r="D509" s="210">
        <f>'soust.uk.JMK př.č.2'!$L$42</f>
        <v>0</v>
      </c>
      <c r="E509" s="210">
        <f t="shared" si="15"/>
        <v>4768</v>
      </c>
      <c r="F509" s="210">
        <f t="shared" si="16"/>
        <v>3506</v>
      </c>
      <c r="G509" s="262"/>
      <c r="H509" s="248"/>
      <c r="I509" s="193"/>
      <c r="J509" s="274"/>
      <c r="K509" s="275"/>
      <c r="L509" s="248"/>
      <c r="M509" s="193"/>
      <c r="N509" s="249"/>
      <c r="O509" s="210">
        <f t="shared" si="17"/>
        <v>1262</v>
      </c>
    </row>
    <row r="510" spans="1:15" x14ac:dyDescent="0.2">
      <c r="A510" s="216">
        <v>510</v>
      </c>
      <c r="B510" s="255">
        <v>62.61</v>
      </c>
      <c r="C510" s="273">
        <f>'soust.uk.JMK př.č.2'!$O$42+'soust.uk.JMK př.č.2'!$P$42</f>
        <v>18284</v>
      </c>
      <c r="D510" s="210">
        <f>'soust.uk.JMK př.č.2'!$L$42</f>
        <v>0</v>
      </c>
      <c r="E510" s="210">
        <f t="shared" si="15"/>
        <v>4765</v>
      </c>
      <c r="F510" s="210">
        <f t="shared" si="16"/>
        <v>3504</v>
      </c>
      <c r="G510" s="262"/>
      <c r="H510" s="248"/>
      <c r="I510" s="193"/>
      <c r="J510" s="274"/>
      <c r="K510" s="275"/>
      <c r="L510" s="248"/>
      <c r="M510" s="193"/>
      <c r="N510" s="249"/>
      <c r="O510" s="210">
        <f t="shared" si="17"/>
        <v>1261</v>
      </c>
    </row>
    <row r="511" spans="1:15" x14ac:dyDescent="0.2">
      <c r="A511" s="216">
        <v>511</v>
      </c>
      <c r="B511" s="255">
        <v>62.64</v>
      </c>
      <c r="C511" s="273">
        <f>'soust.uk.JMK př.č.2'!$O$42+'soust.uk.JMK př.č.2'!$P$42</f>
        <v>18284</v>
      </c>
      <c r="D511" s="210">
        <f>'soust.uk.JMK př.č.2'!$L$42</f>
        <v>0</v>
      </c>
      <c r="E511" s="210">
        <f t="shared" si="15"/>
        <v>4764</v>
      </c>
      <c r="F511" s="210">
        <f t="shared" si="16"/>
        <v>3503</v>
      </c>
      <c r="G511" s="262"/>
      <c r="H511" s="248"/>
      <c r="I511" s="193"/>
      <c r="J511" s="274"/>
      <c r="K511" s="275"/>
      <c r="L511" s="248"/>
      <c r="M511" s="193"/>
      <c r="N511" s="249"/>
      <c r="O511" s="210">
        <f t="shared" si="17"/>
        <v>1261</v>
      </c>
    </row>
    <row r="512" spans="1:15" x14ac:dyDescent="0.2">
      <c r="A512" s="216">
        <v>512</v>
      </c>
      <c r="B512" s="255">
        <v>62.66</v>
      </c>
      <c r="C512" s="273">
        <f>'soust.uk.JMK př.č.2'!$O$42+'soust.uk.JMK př.č.2'!$P$42</f>
        <v>18284</v>
      </c>
      <c r="D512" s="210">
        <f>'soust.uk.JMK př.č.2'!$L$42</f>
        <v>0</v>
      </c>
      <c r="E512" s="210">
        <f t="shared" si="15"/>
        <v>4763</v>
      </c>
      <c r="F512" s="210">
        <f t="shared" si="16"/>
        <v>3502</v>
      </c>
      <c r="G512" s="262"/>
      <c r="H512" s="248"/>
      <c r="I512" s="193"/>
      <c r="J512" s="274"/>
      <c r="K512" s="275"/>
      <c r="L512" s="248"/>
      <c r="M512" s="193"/>
      <c r="N512" s="249"/>
      <c r="O512" s="210">
        <f t="shared" si="17"/>
        <v>1261</v>
      </c>
    </row>
    <row r="513" spans="1:15" x14ac:dyDescent="0.2">
      <c r="A513" s="216">
        <v>513</v>
      </c>
      <c r="B513" s="255">
        <v>62.69</v>
      </c>
      <c r="C513" s="273">
        <f>'soust.uk.JMK př.č.2'!$O$42+'soust.uk.JMK př.č.2'!$P$42</f>
        <v>18284</v>
      </c>
      <c r="D513" s="210">
        <f>'soust.uk.JMK př.č.2'!$L$42</f>
        <v>0</v>
      </c>
      <c r="E513" s="210">
        <f t="shared" si="15"/>
        <v>4760</v>
      </c>
      <c r="F513" s="210">
        <f t="shared" si="16"/>
        <v>3500</v>
      </c>
      <c r="G513" s="262"/>
      <c r="H513" s="248"/>
      <c r="I513" s="193"/>
      <c r="J513" s="274"/>
      <c r="K513" s="275"/>
      <c r="L513" s="248"/>
      <c r="M513" s="193"/>
      <c r="N513" s="249"/>
      <c r="O513" s="210">
        <f t="shared" si="17"/>
        <v>1260</v>
      </c>
    </row>
    <row r="514" spans="1:15" x14ac:dyDescent="0.2">
      <c r="A514" s="216">
        <v>514</v>
      </c>
      <c r="B514" s="255">
        <v>62.72</v>
      </c>
      <c r="C514" s="273">
        <f>'soust.uk.JMK př.č.2'!$O$42+'soust.uk.JMK př.č.2'!$P$42</f>
        <v>18284</v>
      </c>
      <c r="D514" s="210">
        <f>'soust.uk.JMK př.č.2'!$L$42</f>
        <v>0</v>
      </c>
      <c r="E514" s="210">
        <f t="shared" si="15"/>
        <v>4757</v>
      </c>
      <c r="F514" s="210">
        <f t="shared" si="16"/>
        <v>3498</v>
      </c>
      <c r="G514" s="262"/>
      <c r="H514" s="248"/>
      <c r="I514" s="193"/>
      <c r="J514" s="274"/>
      <c r="K514" s="275"/>
      <c r="L514" s="248"/>
      <c r="M514" s="193"/>
      <c r="N514" s="249"/>
      <c r="O514" s="210">
        <f t="shared" si="17"/>
        <v>1259</v>
      </c>
    </row>
    <row r="515" spans="1:15" x14ac:dyDescent="0.2">
      <c r="A515" s="216">
        <v>515</v>
      </c>
      <c r="B515" s="255">
        <v>62.75</v>
      </c>
      <c r="C515" s="273">
        <f>'soust.uk.JMK př.č.2'!$O$42+'soust.uk.JMK př.č.2'!$P$42</f>
        <v>18284</v>
      </c>
      <c r="D515" s="210">
        <f>'soust.uk.JMK př.č.2'!$L$42</f>
        <v>0</v>
      </c>
      <c r="E515" s="210">
        <f t="shared" si="15"/>
        <v>4756</v>
      </c>
      <c r="F515" s="210">
        <f t="shared" si="16"/>
        <v>3497</v>
      </c>
      <c r="G515" s="262"/>
      <c r="H515" s="248"/>
      <c r="I515" s="193"/>
      <c r="J515" s="274"/>
      <c r="K515" s="275"/>
      <c r="L515" s="248"/>
      <c r="M515" s="193"/>
      <c r="N515" s="249"/>
      <c r="O515" s="210">
        <f t="shared" si="17"/>
        <v>1259</v>
      </c>
    </row>
    <row r="516" spans="1:15" x14ac:dyDescent="0.2">
      <c r="A516" s="216">
        <v>516</v>
      </c>
      <c r="B516" s="255">
        <v>62.78</v>
      </c>
      <c r="C516" s="273">
        <f>'soust.uk.JMK př.č.2'!$O$42+'soust.uk.JMK př.č.2'!$P$42</f>
        <v>18284</v>
      </c>
      <c r="D516" s="210">
        <f>'soust.uk.JMK př.č.2'!$L$42</f>
        <v>0</v>
      </c>
      <c r="E516" s="210">
        <f t="shared" si="15"/>
        <v>4753</v>
      </c>
      <c r="F516" s="210">
        <f t="shared" si="16"/>
        <v>3495</v>
      </c>
      <c r="G516" s="262"/>
      <c r="H516" s="248"/>
      <c r="I516" s="193"/>
      <c r="J516" s="274"/>
      <c r="K516" s="275"/>
      <c r="L516" s="248"/>
      <c r="M516" s="193"/>
      <c r="N516" s="249"/>
      <c r="O516" s="210">
        <f t="shared" si="17"/>
        <v>1258</v>
      </c>
    </row>
    <row r="517" spans="1:15" x14ac:dyDescent="0.2">
      <c r="A517" s="216">
        <v>517</v>
      </c>
      <c r="B517" s="255">
        <v>62.81</v>
      </c>
      <c r="C517" s="273">
        <f>'soust.uk.JMK př.č.2'!$O$42+'soust.uk.JMK př.č.2'!$P$42</f>
        <v>18284</v>
      </c>
      <c r="D517" s="210">
        <f>'soust.uk.JMK př.č.2'!$L$42</f>
        <v>0</v>
      </c>
      <c r="E517" s="210">
        <f t="shared" si="15"/>
        <v>4750</v>
      </c>
      <c r="F517" s="210">
        <f t="shared" si="16"/>
        <v>3493</v>
      </c>
      <c r="G517" s="262"/>
      <c r="H517" s="248"/>
      <c r="I517" s="193"/>
      <c r="J517" s="274"/>
      <c r="K517" s="275"/>
      <c r="L517" s="248"/>
      <c r="M517" s="193"/>
      <c r="N517" s="249"/>
      <c r="O517" s="210">
        <f t="shared" si="17"/>
        <v>1257</v>
      </c>
    </row>
    <row r="518" spans="1:15" x14ac:dyDescent="0.2">
      <c r="A518" s="216">
        <v>518</v>
      </c>
      <c r="B518" s="255">
        <v>62.84</v>
      </c>
      <c r="C518" s="273">
        <f>'soust.uk.JMK př.č.2'!$O$42+'soust.uk.JMK př.č.2'!$P$42</f>
        <v>18284</v>
      </c>
      <c r="D518" s="210">
        <f>'soust.uk.JMK př.č.2'!$L$42</f>
        <v>0</v>
      </c>
      <c r="E518" s="210">
        <f t="shared" si="15"/>
        <v>4749</v>
      </c>
      <c r="F518" s="210">
        <f t="shared" si="16"/>
        <v>3492</v>
      </c>
      <c r="G518" s="262"/>
      <c r="H518" s="248"/>
      <c r="I518" s="193"/>
      <c r="J518" s="274"/>
      <c r="K518" s="275"/>
      <c r="L518" s="248"/>
      <c r="M518" s="193"/>
      <c r="N518" s="249"/>
      <c r="O518" s="210">
        <f t="shared" si="17"/>
        <v>1257</v>
      </c>
    </row>
    <row r="519" spans="1:15" x14ac:dyDescent="0.2">
      <c r="A519" s="216">
        <v>519</v>
      </c>
      <c r="B519" s="255">
        <v>62.87</v>
      </c>
      <c r="C519" s="273">
        <f>'soust.uk.JMK př.č.2'!$O$42+'soust.uk.JMK př.č.2'!$P$42</f>
        <v>18284</v>
      </c>
      <c r="D519" s="210">
        <f>'soust.uk.JMK př.č.2'!$L$42</f>
        <v>0</v>
      </c>
      <c r="E519" s="210">
        <f t="shared" si="15"/>
        <v>4746</v>
      </c>
      <c r="F519" s="210">
        <f t="shared" si="16"/>
        <v>3490</v>
      </c>
      <c r="G519" s="262"/>
      <c r="H519" s="248"/>
      <c r="I519" s="193"/>
      <c r="J519" s="274"/>
      <c r="K519" s="275"/>
      <c r="L519" s="248"/>
      <c r="M519" s="193"/>
      <c r="N519" s="249"/>
      <c r="O519" s="210">
        <f t="shared" si="17"/>
        <v>1256</v>
      </c>
    </row>
    <row r="520" spans="1:15" x14ac:dyDescent="0.2">
      <c r="A520" s="216">
        <v>520</v>
      </c>
      <c r="B520" s="255">
        <v>62.9</v>
      </c>
      <c r="C520" s="273">
        <f>'soust.uk.JMK př.č.2'!$O$42+'soust.uk.JMK př.č.2'!$P$42</f>
        <v>18284</v>
      </c>
      <c r="D520" s="210">
        <f>'soust.uk.JMK př.č.2'!$L$42</f>
        <v>0</v>
      </c>
      <c r="E520" s="210">
        <f t="shared" si="15"/>
        <v>4744</v>
      </c>
      <c r="F520" s="210">
        <f t="shared" si="16"/>
        <v>3488</v>
      </c>
      <c r="G520" s="262"/>
      <c r="H520" s="248"/>
      <c r="I520" s="193"/>
      <c r="J520" s="274"/>
      <c r="K520" s="275"/>
      <c r="L520" s="248"/>
      <c r="M520" s="193"/>
      <c r="N520" s="249"/>
      <c r="O520" s="210">
        <f t="shared" si="17"/>
        <v>1256</v>
      </c>
    </row>
    <row r="521" spans="1:15" x14ac:dyDescent="0.2">
      <c r="A521" s="216">
        <v>521</v>
      </c>
      <c r="B521" s="255">
        <v>62.93</v>
      </c>
      <c r="C521" s="273">
        <f>'soust.uk.JMK př.č.2'!$O$42+'soust.uk.JMK př.č.2'!$P$42</f>
        <v>18284</v>
      </c>
      <c r="D521" s="210">
        <f>'soust.uk.JMK př.č.2'!$L$42</f>
        <v>0</v>
      </c>
      <c r="E521" s="210">
        <f t="shared" si="15"/>
        <v>4742</v>
      </c>
      <c r="F521" s="210">
        <f t="shared" si="16"/>
        <v>3487</v>
      </c>
      <c r="G521" s="262"/>
      <c r="H521" s="248"/>
      <c r="I521" s="193"/>
      <c r="J521" s="274"/>
      <c r="K521" s="275"/>
      <c r="L521" s="248"/>
      <c r="M521" s="193"/>
      <c r="N521" s="249"/>
      <c r="O521" s="210">
        <f t="shared" si="17"/>
        <v>1255</v>
      </c>
    </row>
    <row r="522" spans="1:15" x14ac:dyDescent="0.2">
      <c r="A522" s="216">
        <v>522</v>
      </c>
      <c r="B522" s="255">
        <v>62.95</v>
      </c>
      <c r="C522" s="273">
        <f>'soust.uk.JMK př.č.2'!$O$42+'soust.uk.JMK př.č.2'!$P$42</f>
        <v>18284</v>
      </c>
      <c r="D522" s="210">
        <f>'soust.uk.JMK př.č.2'!$L$42</f>
        <v>0</v>
      </c>
      <c r="E522" s="210">
        <f t="shared" si="15"/>
        <v>4740</v>
      </c>
      <c r="F522" s="210">
        <f t="shared" si="16"/>
        <v>3485</v>
      </c>
      <c r="G522" s="262"/>
      <c r="H522" s="248"/>
      <c r="I522" s="193"/>
      <c r="J522" s="274"/>
      <c r="K522" s="275"/>
      <c r="L522" s="248"/>
      <c r="M522" s="193"/>
      <c r="N522" s="249"/>
      <c r="O522" s="210">
        <f t="shared" si="17"/>
        <v>1255</v>
      </c>
    </row>
    <row r="523" spans="1:15" x14ac:dyDescent="0.2">
      <c r="A523" s="216">
        <v>523</v>
      </c>
      <c r="B523" s="255">
        <v>62.98</v>
      </c>
      <c r="C523" s="273">
        <f>'soust.uk.JMK př.č.2'!$O$42+'soust.uk.JMK př.č.2'!$P$42</f>
        <v>18284</v>
      </c>
      <c r="D523" s="210">
        <f>'soust.uk.JMK př.č.2'!$L$42</f>
        <v>0</v>
      </c>
      <c r="E523" s="210">
        <f t="shared" si="15"/>
        <v>4738</v>
      </c>
      <c r="F523" s="210">
        <f t="shared" si="16"/>
        <v>3484</v>
      </c>
      <c r="G523" s="262"/>
      <c r="H523" s="248"/>
      <c r="I523" s="193"/>
      <c r="J523" s="274"/>
      <c r="K523" s="275"/>
      <c r="L523" s="248"/>
      <c r="M523" s="193"/>
      <c r="N523" s="249"/>
      <c r="O523" s="210">
        <f t="shared" si="17"/>
        <v>1254</v>
      </c>
    </row>
    <row r="524" spans="1:15" x14ac:dyDescent="0.2">
      <c r="A524" s="216">
        <v>524</v>
      </c>
      <c r="B524" s="255">
        <v>63.01</v>
      </c>
      <c r="C524" s="273">
        <f>'soust.uk.JMK př.č.2'!$O$42+'soust.uk.JMK př.č.2'!$P$42</f>
        <v>18284</v>
      </c>
      <c r="D524" s="210">
        <f>'soust.uk.JMK př.č.2'!$L$42</f>
        <v>0</v>
      </c>
      <c r="E524" s="210">
        <f t="shared" si="15"/>
        <v>4736</v>
      </c>
      <c r="F524" s="210">
        <f t="shared" si="16"/>
        <v>3482</v>
      </c>
      <c r="G524" s="262"/>
      <c r="H524" s="248"/>
      <c r="I524" s="193"/>
      <c r="J524" s="274"/>
      <c r="K524" s="275"/>
      <c r="L524" s="248"/>
      <c r="M524" s="193"/>
      <c r="N524" s="249"/>
      <c r="O524" s="210">
        <f t="shared" si="17"/>
        <v>1254</v>
      </c>
    </row>
    <row r="525" spans="1:15" x14ac:dyDescent="0.2">
      <c r="A525" s="216">
        <v>525</v>
      </c>
      <c r="B525" s="255">
        <v>63.04</v>
      </c>
      <c r="C525" s="273">
        <f>'soust.uk.JMK př.č.2'!$O$42+'soust.uk.JMK př.č.2'!$P$42</f>
        <v>18284</v>
      </c>
      <c r="D525" s="210">
        <f>'soust.uk.JMK př.č.2'!$L$42</f>
        <v>0</v>
      </c>
      <c r="E525" s="210">
        <f t="shared" si="15"/>
        <v>4733</v>
      </c>
      <c r="F525" s="210">
        <f t="shared" si="16"/>
        <v>3480</v>
      </c>
      <c r="G525" s="262"/>
      <c r="H525" s="248"/>
      <c r="I525" s="193"/>
      <c r="J525" s="274"/>
      <c r="K525" s="275"/>
      <c r="L525" s="248"/>
      <c r="M525" s="193"/>
      <c r="N525" s="249"/>
      <c r="O525" s="210">
        <f t="shared" si="17"/>
        <v>1253</v>
      </c>
    </row>
    <row r="526" spans="1:15" x14ac:dyDescent="0.2">
      <c r="A526" s="216">
        <v>526</v>
      </c>
      <c r="B526" s="255">
        <v>63.07</v>
      </c>
      <c r="C526" s="273">
        <f>'soust.uk.JMK př.č.2'!$O$42+'soust.uk.JMK př.č.2'!$P$42</f>
        <v>18284</v>
      </c>
      <c r="D526" s="210">
        <f>'soust.uk.JMK př.č.2'!$L$42</f>
        <v>0</v>
      </c>
      <c r="E526" s="210">
        <f t="shared" si="15"/>
        <v>4731</v>
      </c>
      <c r="F526" s="210">
        <f t="shared" si="16"/>
        <v>3479</v>
      </c>
      <c r="G526" s="262"/>
      <c r="H526" s="248"/>
      <c r="I526" s="193"/>
      <c r="J526" s="274"/>
      <c r="K526" s="275"/>
      <c r="L526" s="248"/>
      <c r="M526" s="193"/>
      <c r="N526" s="249"/>
      <c r="O526" s="210">
        <f t="shared" si="17"/>
        <v>1252</v>
      </c>
    </row>
    <row r="527" spans="1:15" x14ac:dyDescent="0.2">
      <c r="A527" s="216">
        <v>527</v>
      </c>
      <c r="B527" s="255">
        <v>63.1</v>
      </c>
      <c r="C527" s="273">
        <f>'soust.uk.JMK př.č.2'!$O$42+'soust.uk.JMK př.č.2'!$P$42</f>
        <v>18284</v>
      </c>
      <c r="D527" s="210">
        <f>'soust.uk.JMK př.č.2'!$L$42</f>
        <v>0</v>
      </c>
      <c r="E527" s="210">
        <f t="shared" si="15"/>
        <v>4729</v>
      </c>
      <c r="F527" s="210">
        <f t="shared" si="16"/>
        <v>3477</v>
      </c>
      <c r="G527" s="262"/>
      <c r="H527" s="248"/>
      <c r="I527" s="193"/>
      <c r="J527" s="274"/>
      <c r="K527" s="275"/>
      <c r="L527" s="248"/>
      <c r="M527" s="193"/>
      <c r="N527" s="249"/>
      <c r="O527" s="210">
        <f t="shared" si="17"/>
        <v>1252</v>
      </c>
    </row>
    <row r="528" spans="1:15" x14ac:dyDescent="0.2">
      <c r="A528" s="216">
        <v>528</v>
      </c>
      <c r="B528" s="255">
        <v>63.13</v>
      </c>
      <c r="C528" s="273">
        <f>'soust.uk.JMK př.č.2'!$O$42+'soust.uk.JMK př.č.2'!$P$42</f>
        <v>18284</v>
      </c>
      <c r="D528" s="210">
        <f>'soust.uk.JMK př.č.2'!$L$42</f>
        <v>0</v>
      </c>
      <c r="E528" s="210">
        <f t="shared" si="15"/>
        <v>4726</v>
      </c>
      <c r="F528" s="210">
        <f t="shared" si="16"/>
        <v>3475</v>
      </c>
      <c r="G528" s="262"/>
      <c r="H528" s="248"/>
      <c r="I528" s="193"/>
      <c r="J528" s="274"/>
      <c r="K528" s="275"/>
      <c r="L528" s="248"/>
      <c r="M528" s="193"/>
      <c r="N528" s="249"/>
      <c r="O528" s="210">
        <f t="shared" si="17"/>
        <v>1251</v>
      </c>
    </row>
    <row r="529" spans="1:15" x14ac:dyDescent="0.2">
      <c r="A529" s="216">
        <v>529</v>
      </c>
      <c r="B529" s="255">
        <v>63.16</v>
      </c>
      <c r="C529" s="273">
        <f>'soust.uk.JMK př.č.2'!$O$42+'soust.uk.JMK př.č.2'!$P$42</f>
        <v>18284</v>
      </c>
      <c r="D529" s="210">
        <f>'soust.uk.JMK př.č.2'!$L$42</f>
        <v>0</v>
      </c>
      <c r="E529" s="210">
        <f t="shared" si="15"/>
        <v>4725</v>
      </c>
      <c r="F529" s="210">
        <f t="shared" si="16"/>
        <v>3474</v>
      </c>
      <c r="G529" s="262"/>
      <c r="H529" s="248"/>
      <c r="I529" s="193"/>
      <c r="J529" s="274"/>
      <c r="K529" s="275"/>
      <c r="L529" s="248"/>
      <c r="M529" s="193"/>
      <c r="N529" s="249"/>
      <c r="O529" s="210">
        <f t="shared" si="17"/>
        <v>1251</v>
      </c>
    </row>
    <row r="530" spans="1:15" x14ac:dyDescent="0.2">
      <c r="A530" s="216">
        <v>530</v>
      </c>
      <c r="B530" s="255">
        <v>63.18</v>
      </c>
      <c r="C530" s="273">
        <f>'soust.uk.JMK př.č.2'!$O$42+'soust.uk.JMK př.č.2'!$P$42</f>
        <v>18284</v>
      </c>
      <c r="D530" s="210">
        <f>'soust.uk.JMK př.č.2'!$L$42</f>
        <v>0</v>
      </c>
      <c r="E530" s="210">
        <f t="shared" si="15"/>
        <v>4723</v>
      </c>
      <c r="F530" s="210">
        <f t="shared" si="16"/>
        <v>3473</v>
      </c>
      <c r="G530" s="262"/>
      <c r="H530" s="248"/>
      <c r="I530" s="193"/>
      <c r="J530" s="274"/>
      <c r="K530" s="275"/>
      <c r="L530" s="248"/>
      <c r="M530" s="193"/>
      <c r="N530" s="249"/>
      <c r="O530" s="210">
        <f t="shared" si="17"/>
        <v>1250</v>
      </c>
    </row>
    <row r="531" spans="1:15" x14ac:dyDescent="0.2">
      <c r="A531" s="216">
        <v>531</v>
      </c>
      <c r="B531" s="255">
        <v>63.21</v>
      </c>
      <c r="C531" s="273">
        <f>'soust.uk.JMK př.č.2'!$O$42+'soust.uk.JMK př.č.2'!$P$42</f>
        <v>18284</v>
      </c>
      <c r="D531" s="210">
        <f>'soust.uk.JMK př.č.2'!$L$42</f>
        <v>0</v>
      </c>
      <c r="E531" s="210">
        <f t="shared" si="15"/>
        <v>4721</v>
      </c>
      <c r="F531" s="210">
        <f t="shared" si="16"/>
        <v>3471</v>
      </c>
      <c r="G531" s="262"/>
      <c r="H531" s="248"/>
      <c r="I531" s="193"/>
      <c r="J531" s="274"/>
      <c r="K531" s="275"/>
      <c r="L531" s="248"/>
      <c r="M531" s="193"/>
      <c r="N531" s="249"/>
      <c r="O531" s="210">
        <f t="shared" si="17"/>
        <v>1250</v>
      </c>
    </row>
    <row r="532" spans="1:15" x14ac:dyDescent="0.2">
      <c r="A532" s="216">
        <v>532</v>
      </c>
      <c r="B532" s="255">
        <v>63.24</v>
      </c>
      <c r="C532" s="273">
        <f>'soust.uk.JMK př.č.2'!$O$42+'soust.uk.JMK př.č.2'!$P$42</f>
        <v>18284</v>
      </c>
      <c r="D532" s="210">
        <f>'soust.uk.JMK př.č.2'!$L$42</f>
        <v>0</v>
      </c>
      <c r="E532" s="210">
        <f t="shared" si="15"/>
        <v>4718</v>
      </c>
      <c r="F532" s="210">
        <f t="shared" si="16"/>
        <v>3469</v>
      </c>
      <c r="G532" s="262"/>
      <c r="H532" s="248"/>
      <c r="I532" s="193"/>
      <c r="J532" s="274"/>
      <c r="K532" s="275"/>
      <c r="L532" s="248"/>
      <c r="M532" s="193"/>
      <c r="N532" s="249"/>
      <c r="O532" s="210">
        <f t="shared" si="17"/>
        <v>1249</v>
      </c>
    </row>
    <row r="533" spans="1:15" x14ac:dyDescent="0.2">
      <c r="A533" s="216">
        <v>533</v>
      </c>
      <c r="B533" s="255">
        <v>63.27</v>
      </c>
      <c r="C533" s="273">
        <f>'soust.uk.JMK př.č.2'!$O$42+'soust.uk.JMK př.č.2'!$P$42</f>
        <v>18284</v>
      </c>
      <c r="D533" s="210">
        <f>'soust.uk.JMK př.č.2'!$L$42</f>
        <v>0</v>
      </c>
      <c r="E533" s="210">
        <f t="shared" si="15"/>
        <v>4716</v>
      </c>
      <c r="F533" s="210">
        <f t="shared" si="16"/>
        <v>3468</v>
      </c>
      <c r="G533" s="262"/>
      <c r="H533" s="248"/>
      <c r="I533" s="193"/>
      <c r="J533" s="274"/>
      <c r="K533" s="275"/>
      <c r="L533" s="248"/>
      <c r="M533" s="193"/>
      <c r="N533" s="249"/>
      <c r="O533" s="210">
        <f t="shared" si="17"/>
        <v>1248</v>
      </c>
    </row>
    <row r="534" spans="1:15" x14ac:dyDescent="0.2">
      <c r="A534" s="216">
        <v>534</v>
      </c>
      <c r="B534" s="255">
        <v>63.3</v>
      </c>
      <c r="C534" s="273">
        <f>'soust.uk.JMK př.č.2'!$O$42+'soust.uk.JMK př.č.2'!$P$42</f>
        <v>18284</v>
      </c>
      <c r="D534" s="210">
        <f>'soust.uk.JMK př.č.2'!$L$42</f>
        <v>0</v>
      </c>
      <c r="E534" s="210">
        <f t="shared" si="15"/>
        <v>4714</v>
      </c>
      <c r="F534" s="210">
        <f t="shared" si="16"/>
        <v>3466</v>
      </c>
      <c r="G534" s="262"/>
      <c r="H534" s="248"/>
      <c r="I534" s="193"/>
      <c r="J534" s="274"/>
      <c r="K534" s="275"/>
      <c r="L534" s="248"/>
      <c r="M534" s="193"/>
      <c r="N534" s="249"/>
      <c r="O534" s="210">
        <f t="shared" si="17"/>
        <v>1248</v>
      </c>
    </row>
    <row r="535" spans="1:15" x14ac:dyDescent="0.2">
      <c r="A535" s="216">
        <v>535</v>
      </c>
      <c r="B535" s="255">
        <v>63.33</v>
      </c>
      <c r="C535" s="273">
        <f>'soust.uk.JMK př.č.2'!$O$42+'soust.uk.JMK př.č.2'!$P$42</f>
        <v>18284</v>
      </c>
      <c r="D535" s="210">
        <f>'soust.uk.JMK př.č.2'!$L$42</f>
        <v>0</v>
      </c>
      <c r="E535" s="210">
        <f t="shared" si="15"/>
        <v>4712</v>
      </c>
      <c r="F535" s="210">
        <f t="shared" si="16"/>
        <v>3465</v>
      </c>
      <c r="G535" s="262"/>
      <c r="H535" s="248"/>
      <c r="I535" s="193"/>
      <c r="J535" s="274"/>
      <c r="K535" s="275"/>
      <c r="L535" s="248"/>
      <c r="M535" s="193"/>
      <c r="N535" s="249"/>
      <c r="O535" s="210">
        <f t="shared" si="17"/>
        <v>1247</v>
      </c>
    </row>
    <row r="536" spans="1:15" x14ac:dyDescent="0.2">
      <c r="A536" s="216">
        <v>536</v>
      </c>
      <c r="B536" s="255">
        <v>63.35</v>
      </c>
      <c r="C536" s="273">
        <f>'soust.uk.JMK př.č.2'!$O$42+'soust.uk.JMK př.č.2'!$P$42</f>
        <v>18284</v>
      </c>
      <c r="D536" s="210">
        <f>'soust.uk.JMK př.č.2'!$L$42</f>
        <v>0</v>
      </c>
      <c r="E536" s="210">
        <f t="shared" si="15"/>
        <v>4710</v>
      </c>
      <c r="F536" s="210">
        <f t="shared" si="16"/>
        <v>3463</v>
      </c>
      <c r="G536" s="262"/>
      <c r="H536" s="248"/>
      <c r="I536" s="193"/>
      <c r="J536" s="274"/>
      <c r="K536" s="275"/>
      <c r="L536" s="248"/>
      <c r="M536" s="193"/>
      <c r="N536" s="249"/>
      <c r="O536" s="210">
        <f t="shared" si="17"/>
        <v>1247</v>
      </c>
    </row>
    <row r="537" spans="1:15" x14ac:dyDescent="0.2">
      <c r="A537" s="216">
        <v>537</v>
      </c>
      <c r="B537" s="255">
        <v>63.38</v>
      </c>
      <c r="C537" s="273">
        <f>'soust.uk.JMK př.č.2'!$O$42+'soust.uk.JMK př.č.2'!$P$42</f>
        <v>18284</v>
      </c>
      <c r="D537" s="210">
        <f>'soust.uk.JMK př.č.2'!$L$42</f>
        <v>0</v>
      </c>
      <c r="E537" s="210">
        <f t="shared" ref="E537:E600" si="18">SUM(F537,O537,D537)</f>
        <v>4708</v>
      </c>
      <c r="F537" s="210">
        <f t="shared" ref="F537:F600" si="19">ROUND(1/B537*C537*12,0)</f>
        <v>3462</v>
      </c>
      <c r="G537" s="262"/>
      <c r="H537" s="248"/>
      <c r="I537" s="193"/>
      <c r="J537" s="274"/>
      <c r="K537" s="275"/>
      <c r="L537" s="248"/>
      <c r="M537" s="193"/>
      <c r="N537" s="249"/>
      <c r="O537" s="210">
        <f t="shared" si="17"/>
        <v>1246</v>
      </c>
    </row>
    <row r="538" spans="1:15" x14ac:dyDescent="0.2">
      <c r="A538" s="216">
        <v>538</v>
      </c>
      <c r="B538" s="255">
        <v>63.41</v>
      </c>
      <c r="C538" s="273">
        <f>'soust.uk.JMK př.č.2'!$O$42+'soust.uk.JMK př.č.2'!$P$42</f>
        <v>18284</v>
      </c>
      <c r="D538" s="210">
        <f>'soust.uk.JMK př.č.2'!$L$42</f>
        <v>0</v>
      </c>
      <c r="E538" s="210">
        <f t="shared" si="18"/>
        <v>4706</v>
      </c>
      <c r="F538" s="210">
        <f t="shared" si="19"/>
        <v>3460</v>
      </c>
      <c r="G538" s="262"/>
      <c r="H538" s="248"/>
      <c r="I538" s="193"/>
      <c r="J538" s="274"/>
      <c r="K538" s="275"/>
      <c r="L538" s="248"/>
      <c r="M538" s="193"/>
      <c r="N538" s="249"/>
      <c r="O538" s="210">
        <f t="shared" ref="O538:O601" si="20">ROUND((F538*36%),0)</f>
        <v>1246</v>
      </c>
    </row>
    <row r="539" spans="1:15" x14ac:dyDescent="0.2">
      <c r="A539" s="216">
        <v>539</v>
      </c>
      <c r="B539" s="255">
        <v>63.44</v>
      </c>
      <c r="C539" s="273">
        <f>'soust.uk.JMK př.č.2'!$O$42+'soust.uk.JMK př.č.2'!$P$42</f>
        <v>18284</v>
      </c>
      <c r="D539" s="210">
        <f>'soust.uk.JMK př.č.2'!$L$42</f>
        <v>0</v>
      </c>
      <c r="E539" s="210">
        <f t="shared" si="18"/>
        <v>4704</v>
      </c>
      <c r="F539" s="210">
        <f t="shared" si="19"/>
        <v>3459</v>
      </c>
      <c r="G539" s="262"/>
      <c r="H539" s="248"/>
      <c r="I539" s="193"/>
      <c r="J539" s="274"/>
      <c r="K539" s="275"/>
      <c r="L539" s="248"/>
      <c r="M539" s="193"/>
      <c r="N539" s="249"/>
      <c r="O539" s="210">
        <f t="shared" si="20"/>
        <v>1245</v>
      </c>
    </row>
    <row r="540" spans="1:15" x14ac:dyDescent="0.2">
      <c r="A540" s="216">
        <v>540</v>
      </c>
      <c r="B540" s="255">
        <v>63.47</v>
      </c>
      <c r="C540" s="273">
        <f>'soust.uk.JMK př.č.2'!$O$42+'soust.uk.JMK př.č.2'!$P$42</f>
        <v>18284</v>
      </c>
      <c r="D540" s="210">
        <f>'soust.uk.JMK př.č.2'!$L$42</f>
        <v>0</v>
      </c>
      <c r="E540" s="210">
        <f t="shared" si="18"/>
        <v>4702</v>
      </c>
      <c r="F540" s="210">
        <f t="shared" si="19"/>
        <v>3457</v>
      </c>
      <c r="G540" s="262"/>
      <c r="H540" s="248"/>
      <c r="I540" s="193"/>
      <c r="J540" s="274"/>
      <c r="K540" s="275"/>
      <c r="L540" s="248"/>
      <c r="M540" s="193"/>
      <c r="N540" s="249"/>
      <c r="O540" s="210">
        <f t="shared" si="20"/>
        <v>1245</v>
      </c>
    </row>
    <row r="541" spans="1:15" x14ac:dyDescent="0.2">
      <c r="A541" s="216">
        <v>541</v>
      </c>
      <c r="B541" s="255">
        <v>63.49</v>
      </c>
      <c r="C541" s="273">
        <f>'soust.uk.JMK př.č.2'!$O$42+'soust.uk.JMK př.č.2'!$P$42</f>
        <v>18284</v>
      </c>
      <c r="D541" s="210">
        <f>'soust.uk.JMK př.č.2'!$L$42</f>
        <v>0</v>
      </c>
      <c r="E541" s="210">
        <f t="shared" si="18"/>
        <v>4700</v>
      </c>
      <c r="F541" s="210">
        <f t="shared" si="19"/>
        <v>3456</v>
      </c>
      <c r="G541" s="262"/>
      <c r="H541" s="248"/>
      <c r="I541" s="193"/>
      <c r="J541" s="274"/>
      <c r="K541" s="275"/>
      <c r="L541" s="248"/>
      <c r="M541" s="193"/>
      <c r="N541" s="249"/>
      <c r="O541" s="210">
        <f t="shared" si="20"/>
        <v>1244</v>
      </c>
    </row>
    <row r="542" spans="1:15" x14ac:dyDescent="0.2">
      <c r="A542" s="216">
        <v>542</v>
      </c>
      <c r="B542" s="255">
        <v>63.52</v>
      </c>
      <c r="C542" s="273">
        <f>'soust.uk.JMK př.č.2'!$O$42+'soust.uk.JMK př.č.2'!$P$42</f>
        <v>18284</v>
      </c>
      <c r="D542" s="210">
        <f>'soust.uk.JMK př.č.2'!$L$42</f>
        <v>0</v>
      </c>
      <c r="E542" s="210">
        <f t="shared" si="18"/>
        <v>4697</v>
      </c>
      <c r="F542" s="210">
        <f t="shared" si="19"/>
        <v>3454</v>
      </c>
      <c r="G542" s="262"/>
      <c r="H542" s="248"/>
      <c r="I542" s="193"/>
      <c r="J542" s="274"/>
      <c r="K542" s="275"/>
      <c r="L542" s="248"/>
      <c r="M542" s="193"/>
      <c r="N542" s="249"/>
      <c r="O542" s="210">
        <f t="shared" si="20"/>
        <v>1243</v>
      </c>
    </row>
    <row r="543" spans="1:15" x14ac:dyDescent="0.2">
      <c r="A543" s="216">
        <v>543</v>
      </c>
      <c r="B543" s="255">
        <v>63.55</v>
      </c>
      <c r="C543" s="273">
        <f>'soust.uk.JMK př.č.2'!$O$42+'soust.uk.JMK př.č.2'!$P$42</f>
        <v>18284</v>
      </c>
      <c r="D543" s="210">
        <f>'soust.uk.JMK př.č.2'!$L$42</f>
        <v>0</v>
      </c>
      <c r="E543" s="210">
        <f t="shared" si="18"/>
        <v>4696</v>
      </c>
      <c r="F543" s="210">
        <f t="shared" si="19"/>
        <v>3453</v>
      </c>
      <c r="G543" s="262"/>
      <c r="H543" s="248"/>
      <c r="I543" s="193"/>
      <c r="J543" s="274"/>
      <c r="K543" s="275"/>
      <c r="L543" s="248"/>
      <c r="M543" s="193"/>
      <c r="N543" s="249"/>
      <c r="O543" s="210">
        <f t="shared" si="20"/>
        <v>1243</v>
      </c>
    </row>
    <row r="544" spans="1:15" x14ac:dyDescent="0.2">
      <c r="A544" s="216">
        <v>544</v>
      </c>
      <c r="B544" s="255">
        <v>63.58</v>
      </c>
      <c r="C544" s="273">
        <f>'soust.uk.JMK př.č.2'!$O$42+'soust.uk.JMK př.č.2'!$P$42</f>
        <v>18284</v>
      </c>
      <c r="D544" s="210">
        <f>'soust.uk.JMK př.č.2'!$L$42</f>
        <v>0</v>
      </c>
      <c r="E544" s="210">
        <f t="shared" si="18"/>
        <v>4693</v>
      </c>
      <c r="F544" s="210">
        <f t="shared" si="19"/>
        <v>3451</v>
      </c>
      <c r="G544" s="262"/>
      <c r="H544" s="248"/>
      <c r="I544" s="193"/>
      <c r="J544" s="274"/>
      <c r="K544" s="275"/>
      <c r="L544" s="248"/>
      <c r="M544" s="193"/>
      <c r="N544" s="249"/>
      <c r="O544" s="210">
        <f t="shared" si="20"/>
        <v>1242</v>
      </c>
    </row>
    <row r="545" spans="1:15" x14ac:dyDescent="0.2">
      <c r="A545" s="216">
        <v>545</v>
      </c>
      <c r="B545" s="255">
        <v>63.61</v>
      </c>
      <c r="C545" s="273">
        <f>'soust.uk.JMK př.č.2'!$O$42+'soust.uk.JMK př.č.2'!$P$42</f>
        <v>18284</v>
      </c>
      <c r="D545" s="210">
        <f>'soust.uk.JMK př.č.2'!$L$42</f>
        <v>0</v>
      </c>
      <c r="E545" s="210">
        <f t="shared" si="18"/>
        <v>4691</v>
      </c>
      <c r="F545" s="210">
        <f t="shared" si="19"/>
        <v>3449</v>
      </c>
      <c r="G545" s="262"/>
      <c r="H545" s="248"/>
      <c r="I545" s="193"/>
      <c r="J545" s="274"/>
      <c r="K545" s="275"/>
      <c r="L545" s="248"/>
      <c r="M545" s="193"/>
      <c r="N545" s="249"/>
      <c r="O545" s="210">
        <f t="shared" si="20"/>
        <v>1242</v>
      </c>
    </row>
    <row r="546" spans="1:15" x14ac:dyDescent="0.2">
      <c r="A546" s="216">
        <v>546</v>
      </c>
      <c r="B546" s="255">
        <v>63.63</v>
      </c>
      <c r="C546" s="273">
        <f>'soust.uk.JMK př.č.2'!$O$42+'soust.uk.JMK př.č.2'!$P$42</f>
        <v>18284</v>
      </c>
      <c r="D546" s="210">
        <f>'soust.uk.JMK př.č.2'!$L$42</f>
        <v>0</v>
      </c>
      <c r="E546" s="210">
        <f t="shared" si="18"/>
        <v>4689</v>
      </c>
      <c r="F546" s="210">
        <f t="shared" si="19"/>
        <v>3448</v>
      </c>
      <c r="G546" s="262"/>
      <c r="H546" s="248"/>
      <c r="I546" s="193"/>
      <c r="J546" s="274"/>
      <c r="K546" s="275"/>
      <c r="L546" s="248"/>
      <c r="M546" s="193"/>
      <c r="N546" s="249"/>
      <c r="O546" s="210">
        <f t="shared" si="20"/>
        <v>1241</v>
      </c>
    </row>
    <row r="547" spans="1:15" x14ac:dyDescent="0.2">
      <c r="A547" s="216">
        <v>547</v>
      </c>
      <c r="B547" s="255">
        <v>63.66</v>
      </c>
      <c r="C547" s="273">
        <f>'soust.uk.JMK př.č.2'!$O$42+'soust.uk.JMK př.č.2'!$P$42</f>
        <v>18284</v>
      </c>
      <c r="D547" s="210">
        <f>'soust.uk.JMK př.č.2'!$L$42</f>
        <v>0</v>
      </c>
      <c r="E547" s="210">
        <f t="shared" si="18"/>
        <v>4688</v>
      </c>
      <c r="F547" s="210">
        <f t="shared" si="19"/>
        <v>3447</v>
      </c>
      <c r="G547" s="262"/>
      <c r="H547" s="248"/>
      <c r="I547" s="193"/>
      <c r="J547" s="274"/>
      <c r="K547" s="275"/>
      <c r="L547" s="248"/>
      <c r="M547" s="193"/>
      <c r="N547" s="249"/>
      <c r="O547" s="210">
        <f t="shared" si="20"/>
        <v>1241</v>
      </c>
    </row>
    <row r="548" spans="1:15" x14ac:dyDescent="0.2">
      <c r="A548" s="216">
        <v>548</v>
      </c>
      <c r="B548" s="255">
        <v>63.69</v>
      </c>
      <c r="C548" s="273">
        <f>'soust.uk.JMK př.č.2'!$O$42+'soust.uk.JMK př.č.2'!$P$42</f>
        <v>18284</v>
      </c>
      <c r="D548" s="210">
        <f>'soust.uk.JMK př.č.2'!$L$42</f>
        <v>0</v>
      </c>
      <c r="E548" s="210">
        <f t="shared" si="18"/>
        <v>4685</v>
      </c>
      <c r="F548" s="210">
        <f t="shared" si="19"/>
        <v>3445</v>
      </c>
      <c r="G548" s="262"/>
      <c r="H548" s="248"/>
      <c r="I548" s="193"/>
      <c r="J548" s="274"/>
      <c r="K548" s="275"/>
      <c r="L548" s="248"/>
      <c r="M548" s="193"/>
      <c r="N548" s="249"/>
      <c r="O548" s="210">
        <f t="shared" si="20"/>
        <v>1240</v>
      </c>
    </row>
    <row r="549" spans="1:15" x14ac:dyDescent="0.2">
      <c r="A549" s="216">
        <v>549</v>
      </c>
      <c r="B549" s="255">
        <v>63.72</v>
      </c>
      <c r="C549" s="273">
        <f>'soust.uk.JMK př.č.2'!$O$42+'soust.uk.JMK př.č.2'!$P$42</f>
        <v>18284</v>
      </c>
      <c r="D549" s="210">
        <f>'soust.uk.JMK př.č.2'!$L$42</f>
        <v>0</v>
      </c>
      <c r="E549" s="210">
        <f t="shared" si="18"/>
        <v>4682</v>
      </c>
      <c r="F549" s="210">
        <f t="shared" si="19"/>
        <v>3443</v>
      </c>
      <c r="G549" s="262"/>
      <c r="H549" s="248"/>
      <c r="I549" s="193"/>
      <c r="J549" s="274"/>
      <c r="K549" s="275"/>
      <c r="L549" s="248"/>
      <c r="M549" s="193"/>
      <c r="N549" s="249"/>
      <c r="O549" s="210">
        <f t="shared" si="20"/>
        <v>1239</v>
      </c>
    </row>
    <row r="550" spans="1:15" x14ac:dyDescent="0.2">
      <c r="A550" s="216">
        <v>550</v>
      </c>
      <c r="B550" s="255">
        <v>63.74</v>
      </c>
      <c r="C550" s="273">
        <f>'soust.uk.JMK př.č.2'!$O$42+'soust.uk.JMK př.č.2'!$P$42</f>
        <v>18284</v>
      </c>
      <c r="D550" s="210">
        <f>'soust.uk.JMK př.č.2'!$L$42</f>
        <v>0</v>
      </c>
      <c r="E550" s="210">
        <f t="shared" si="18"/>
        <v>4681</v>
      </c>
      <c r="F550" s="210">
        <f t="shared" si="19"/>
        <v>3442</v>
      </c>
      <c r="G550" s="262"/>
      <c r="H550" s="248"/>
      <c r="I550" s="193"/>
      <c r="J550" s="274"/>
      <c r="K550" s="275"/>
      <c r="L550" s="248"/>
      <c r="M550" s="193"/>
      <c r="N550" s="249"/>
      <c r="O550" s="210">
        <f t="shared" si="20"/>
        <v>1239</v>
      </c>
    </row>
    <row r="551" spans="1:15" x14ac:dyDescent="0.2">
      <c r="A551" s="216">
        <v>551</v>
      </c>
      <c r="B551" s="255">
        <v>63.77</v>
      </c>
      <c r="C551" s="273">
        <f>'soust.uk.JMK př.č.2'!$O$42+'soust.uk.JMK př.č.2'!$P$42</f>
        <v>18284</v>
      </c>
      <c r="D551" s="210">
        <f>'soust.uk.JMK př.č.2'!$L$42</f>
        <v>0</v>
      </c>
      <c r="E551" s="210">
        <f t="shared" si="18"/>
        <v>4680</v>
      </c>
      <c r="F551" s="210">
        <f t="shared" si="19"/>
        <v>3441</v>
      </c>
      <c r="G551" s="262"/>
      <c r="H551" s="248"/>
      <c r="I551" s="193"/>
      <c r="J551" s="274"/>
      <c r="K551" s="275"/>
      <c r="L551" s="248"/>
      <c r="M551" s="193"/>
      <c r="N551" s="249"/>
      <c r="O551" s="210">
        <f t="shared" si="20"/>
        <v>1239</v>
      </c>
    </row>
    <row r="552" spans="1:15" x14ac:dyDescent="0.2">
      <c r="A552" s="216">
        <v>552</v>
      </c>
      <c r="B552" s="255">
        <v>63.8</v>
      </c>
      <c r="C552" s="273">
        <f>'soust.uk.JMK př.č.2'!$O$42+'soust.uk.JMK př.č.2'!$P$42</f>
        <v>18284</v>
      </c>
      <c r="D552" s="210">
        <f>'soust.uk.JMK př.č.2'!$L$42</f>
        <v>0</v>
      </c>
      <c r="E552" s="210">
        <f t="shared" si="18"/>
        <v>4677</v>
      </c>
      <c r="F552" s="210">
        <f t="shared" si="19"/>
        <v>3439</v>
      </c>
      <c r="G552" s="262"/>
      <c r="H552" s="248"/>
      <c r="I552" s="193"/>
      <c r="J552" s="274"/>
      <c r="K552" s="275"/>
      <c r="L552" s="248"/>
      <c r="M552" s="193"/>
      <c r="N552" s="249"/>
      <c r="O552" s="210">
        <f t="shared" si="20"/>
        <v>1238</v>
      </c>
    </row>
    <row r="553" spans="1:15" x14ac:dyDescent="0.2">
      <c r="A553" s="216">
        <v>553</v>
      </c>
      <c r="B553" s="255">
        <v>63.83</v>
      </c>
      <c r="C553" s="273">
        <f>'soust.uk.JMK př.č.2'!$O$42+'soust.uk.JMK př.č.2'!$P$42</f>
        <v>18284</v>
      </c>
      <c r="D553" s="210">
        <f>'soust.uk.JMK př.č.2'!$L$42</f>
        <v>0</v>
      </c>
      <c r="E553" s="210">
        <f t="shared" si="18"/>
        <v>4674</v>
      </c>
      <c r="F553" s="210">
        <f t="shared" si="19"/>
        <v>3437</v>
      </c>
      <c r="G553" s="262"/>
      <c r="H553" s="248"/>
      <c r="I553" s="193"/>
      <c r="J553" s="274"/>
      <c r="K553" s="275"/>
      <c r="L553" s="248"/>
      <c r="M553" s="193"/>
      <c r="N553" s="249"/>
      <c r="O553" s="210">
        <f t="shared" si="20"/>
        <v>1237</v>
      </c>
    </row>
    <row r="554" spans="1:15" x14ac:dyDescent="0.2">
      <c r="A554" s="216">
        <v>554</v>
      </c>
      <c r="B554" s="255">
        <v>63.85</v>
      </c>
      <c r="C554" s="273">
        <f>'soust.uk.JMK př.č.2'!$O$42+'soust.uk.JMK př.č.2'!$P$42</f>
        <v>18284</v>
      </c>
      <c r="D554" s="210">
        <f>'soust.uk.JMK př.č.2'!$L$42</f>
        <v>0</v>
      </c>
      <c r="E554" s="210">
        <f t="shared" si="18"/>
        <v>4673</v>
      </c>
      <c r="F554" s="210">
        <f t="shared" si="19"/>
        <v>3436</v>
      </c>
      <c r="G554" s="262"/>
      <c r="H554" s="248"/>
      <c r="I554" s="193"/>
      <c r="J554" s="274"/>
      <c r="K554" s="275"/>
      <c r="L554" s="248"/>
      <c r="M554" s="193"/>
      <c r="N554" s="249"/>
      <c r="O554" s="210">
        <f t="shared" si="20"/>
        <v>1237</v>
      </c>
    </row>
    <row r="555" spans="1:15" x14ac:dyDescent="0.2">
      <c r="A555" s="216">
        <v>555</v>
      </c>
      <c r="B555" s="255">
        <v>63.88</v>
      </c>
      <c r="C555" s="273">
        <f>'soust.uk.JMK př.č.2'!$O$42+'soust.uk.JMK př.č.2'!$P$42</f>
        <v>18284</v>
      </c>
      <c r="D555" s="210">
        <f>'soust.uk.JMK př.č.2'!$L$42</f>
        <v>0</v>
      </c>
      <c r="E555" s="210">
        <f t="shared" si="18"/>
        <v>4672</v>
      </c>
      <c r="F555" s="210">
        <f t="shared" si="19"/>
        <v>3435</v>
      </c>
      <c r="G555" s="262"/>
      <c r="H555" s="248"/>
      <c r="I555" s="193"/>
      <c r="J555" s="274"/>
      <c r="K555" s="275"/>
      <c r="L555" s="248"/>
      <c r="M555" s="193"/>
      <c r="N555" s="249"/>
      <c r="O555" s="210">
        <f t="shared" si="20"/>
        <v>1237</v>
      </c>
    </row>
    <row r="556" spans="1:15" x14ac:dyDescent="0.2">
      <c r="A556" s="216">
        <v>556</v>
      </c>
      <c r="B556" s="255">
        <v>63.91</v>
      </c>
      <c r="C556" s="273">
        <f>'soust.uk.JMK př.č.2'!$O$42+'soust.uk.JMK př.č.2'!$P$42</f>
        <v>18284</v>
      </c>
      <c r="D556" s="210">
        <f>'soust.uk.JMK př.č.2'!$L$42</f>
        <v>0</v>
      </c>
      <c r="E556" s="210">
        <f t="shared" si="18"/>
        <v>4669</v>
      </c>
      <c r="F556" s="210">
        <f t="shared" si="19"/>
        <v>3433</v>
      </c>
      <c r="G556" s="262"/>
      <c r="H556" s="248"/>
      <c r="I556" s="193"/>
      <c r="J556" s="274"/>
      <c r="K556" s="275"/>
      <c r="L556" s="248"/>
      <c r="M556" s="193"/>
      <c r="N556" s="249"/>
      <c r="O556" s="210">
        <f t="shared" si="20"/>
        <v>1236</v>
      </c>
    </row>
    <row r="557" spans="1:15" x14ac:dyDescent="0.2">
      <c r="A557" s="216">
        <v>557</v>
      </c>
      <c r="B557" s="255">
        <v>63.94</v>
      </c>
      <c r="C557" s="273">
        <f>'soust.uk.JMK př.č.2'!$O$42+'soust.uk.JMK př.č.2'!$P$42</f>
        <v>18284</v>
      </c>
      <c r="D557" s="210">
        <f>'soust.uk.JMK př.č.2'!$L$42</f>
        <v>0</v>
      </c>
      <c r="E557" s="210">
        <f t="shared" si="18"/>
        <v>4666</v>
      </c>
      <c r="F557" s="210">
        <f t="shared" si="19"/>
        <v>3431</v>
      </c>
      <c r="G557" s="262"/>
      <c r="H557" s="248"/>
      <c r="I557" s="193"/>
      <c r="J557" s="274"/>
      <c r="K557" s="275"/>
      <c r="L557" s="248"/>
      <c r="M557" s="193"/>
      <c r="N557" s="249"/>
      <c r="O557" s="210">
        <f t="shared" si="20"/>
        <v>1235</v>
      </c>
    </row>
    <row r="558" spans="1:15" x14ac:dyDescent="0.2">
      <c r="A558" s="216">
        <v>558</v>
      </c>
      <c r="B558" s="255">
        <v>63.96</v>
      </c>
      <c r="C558" s="273">
        <f>'soust.uk.JMK př.č.2'!$O$42+'soust.uk.JMK př.č.2'!$P$42</f>
        <v>18284</v>
      </c>
      <c r="D558" s="210">
        <f>'soust.uk.JMK př.č.2'!$L$42</f>
        <v>0</v>
      </c>
      <c r="E558" s="210">
        <f t="shared" si="18"/>
        <v>4665</v>
      </c>
      <c r="F558" s="210">
        <f t="shared" si="19"/>
        <v>3430</v>
      </c>
      <c r="G558" s="262"/>
      <c r="H558" s="248"/>
      <c r="I558" s="193"/>
      <c r="J558" s="274"/>
      <c r="K558" s="275"/>
      <c r="L558" s="248"/>
      <c r="M558" s="193"/>
      <c r="N558" s="249"/>
      <c r="O558" s="210">
        <f t="shared" si="20"/>
        <v>1235</v>
      </c>
    </row>
    <row r="559" spans="1:15" x14ac:dyDescent="0.2">
      <c r="A559" s="216">
        <v>559</v>
      </c>
      <c r="B559" s="255">
        <v>63.99</v>
      </c>
      <c r="C559" s="273">
        <f>'soust.uk.JMK př.č.2'!$O$42+'soust.uk.JMK př.č.2'!$P$42</f>
        <v>18284</v>
      </c>
      <c r="D559" s="210">
        <f>'soust.uk.JMK př.č.2'!$L$42</f>
        <v>0</v>
      </c>
      <c r="E559" s="210">
        <f t="shared" si="18"/>
        <v>4663</v>
      </c>
      <c r="F559" s="210">
        <f t="shared" si="19"/>
        <v>3429</v>
      </c>
      <c r="G559" s="262"/>
      <c r="H559" s="248"/>
      <c r="I559" s="193"/>
      <c r="J559" s="274"/>
      <c r="K559" s="275"/>
      <c r="L559" s="248"/>
      <c r="M559" s="193"/>
      <c r="N559" s="249"/>
      <c r="O559" s="210">
        <f t="shared" si="20"/>
        <v>1234</v>
      </c>
    </row>
    <row r="560" spans="1:15" x14ac:dyDescent="0.2">
      <c r="A560" s="216">
        <v>560</v>
      </c>
      <c r="B560" s="255">
        <v>64.02</v>
      </c>
      <c r="C560" s="273">
        <f>'soust.uk.JMK př.č.2'!$O$42+'soust.uk.JMK př.č.2'!$P$42</f>
        <v>18284</v>
      </c>
      <c r="D560" s="210">
        <f>'soust.uk.JMK př.č.2'!$L$42</f>
        <v>0</v>
      </c>
      <c r="E560" s="210">
        <f t="shared" si="18"/>
        <v>4661</v>
      </c>
      <c r="F560" s="210">
        <f t="shared" si="19"/>
        <v>3427</v>
      </c>
      <c r="G560" s="262"/>
      <c r="H560" s="248"/>
      <c r="I560" s="193"/>
      <c r="J560" s="274"/>
      <c r="K560" s="275"/>
      <c r="L560" s="248"/>
      <c r="M560" s="193"/>
      <c r="N560" s="249"/>
      <c r="O560" s="210">
        <f t="shared" si="20"/>
        <v>1234</v>
      </c>
    </row>
    <row r="561" spans="1:15" x14ac:dyDescent="0.2">
      <c r="A561" s="216">
        <v>561</v>
      </c>
      <c r="B561" s="255">
        <v>64.05</v>
      </c>
      <c r="C561" s="273">
        <f>'soust.uk.JMK př.č.2'!$O$42+'soust.uk.JMK př.č.2'!$P$42</f>
        <v>18284</v>
      </c>
      <c r="D561" s="210">
        <f>'soust.uk.JMK př.č.2'!$L$42</f>
        <v>0</v>
      </c>
      <c r="E561" s="210">
        <f t="shared" si="18"/>
        <v>4659</v>
      </c>
      <c r="F561" s="210">
        <f t="shared" si="19"/>
        <v>3426</v>
      </c>
      <c r="G561" s="262"/>
      <c r="H561" s="248"/>
      <c r="I561" s="193"/>
      <c r="J561" s="274"/>
      <c r="K561" s="275"/>
      <c r="L561" s="248"/>
      <c r="M561" s="193"/>
      <c r="N561" s="249"/>
      <c r="O561" s="210">
        <f t="shared" si="20"/>
        <v>1233</v>
      </c>
    </row>
    <row r="562" spans="1:15" x14ac:dyDescent="0.2">
      <c r="A562" s="216">
        <v>562</v>
      </c>
      <c r="B562" s="255">
        <v>64.069999999999993</v>
      </c>
      <c r="C562" s="273">
        <f>'soust.uk.JMK př.č.2'!$O$42+'soust.uk.JMK př.č.2'!$P$42</f>
        <v>18284</v>
      </c>
      <c r="D562" s="210">
        <f>'soust.uk.JMK př.č.2'!$L$42</f>
        <v>0</v>
      </c>
      <c r="E562" s="210">
        <f t="shared" si="18"/>
        <v>4658</v>
      </c>
      <c r="F562" s="210">
        <f t="shared" si="19"/>
        <v>3425</v>
      </c>
      <c r="G562" s="262"/>
      <c r="H562" s="248"/>
      <c r="I562" s="193"/>
      <c r="J562" s="274"/>
      <c r="K562" s="275"/>
      <c r="L562" s="248"/>
      <c r="M562" s="193"/>
      <c r="N562" s="249"/>
      <c r="O562" s="210">
        <f t="shared" si="20"/>
        <v>1233</v>
      </c>
    </row>
    <row r="563" spans="1:15" x14ac:dyDescent="0.2">
      <c r="A563" s="216">
        <v>563</v>
      </c>
      <c r="B563" s="255">
        <v>64.099999999999994</v>
      </c>
      <c r="C563" s="273">
        <f>'soust.uk.JMK př.č.2'!$O$42+'soust.uk.JMK př.č.2'!$P$42</f>
        <v>18284</v>
      </c>
      <c r="D563" s="210">
        <f>'soust.uk.JMK př.č.2'!$L$42</f>
        <v>0</v>
      </c>
      <c r="E563" s="210">
        <f t="shared" si="18"/>
        <v>4655</v>
      </c>
      <c r="F563" s="210">
        <f t="shared" si="19"/>
        <v>3423</v>
      </c>
      <c r="G563" s="262"/>
      <c r="H563" s="248"/>
      <c r="I563" s="193"/>
      <c r="J563" s="274"/>
      <c r="K563" s="275"/>
      <c r="L563" s="248"/>
      <c r="M563" s="193"/>
      <c r="N563" s="249"/>
      <c r="O563" s="210">
        <f t="shared" si="20"/>
        <v>1232</v>
      </c>
    </row>
    <row r="564" spans="1:15" x14ac:dyDescent="0.2">
      <c r="A564" s="216">
        <v>564</v>
      </c>
      <c r="B564" s="255">
        <v>64.13</v>
      </c>
      <c r="C564" s="273">
        <f>'soust.uk.JMK př.č.2'!$O$42+'soust.uk.JMK př.č.2'!$P$42</f>
        <v>18284</v>
      </c>
      <c r="D564" s="210">
        <f>'soust.uk.JMK př.č.2'!$L$42</f>
        <v>0</v>
      </c>
      <c r="E564" s="210">
        <f t="shared" si="18"/>
        <v>4653</v>
      </c>
      <c r="F564" s="210">
        <f t="shared" si="19"/>
        <v>3421</v>
      </c>
      <c r="G564" s="262"/>
      <c r="H564" s="248"/>
      <c r="I564" s="193"/>
      <c r="J564" s="274"/>
      <c r="K564" s="275"/>
      <c r="L564" s="248"/>
      <c r="M564" s="193"/>
      <c r="N564" s="249"/>
      <c r="O564" s="210">
        <f t="shared" si="20"/>
        <v>1232</v>
      </c>
    </row>
    <row r="565" spans="1:15" x14ac:dyDescent="0.2">
      <c r="A565" s="216">
        <v>565</v>
      </c>
      <c r="B565" s="255">
        <v>64.150000000000006</v>
      </c>
      <c r="C565" s="273">
        <f>'soust.uk.JMK př.č.2'!$O$42+'soust.uk.JMK př.č.2'!$P$42</f>
        <v>18284</v>
      </c>
      <c r="D565" s="210">
        <f>'soust.uk.JMK př.č.2'!$L$42</f>
        <v>0</v>
      </c>
      <c r="E565" s="210">
        <f t="shared" si="18"/>
        <v>4651</v>
      </c>
      <c r="F565" s="210">
        <f t="shared" si="19"/>
        <v>3420</v>
      </c>
      <c r="G565" s="262"/>
      <c r="H565" s="248"/>
      <c r="I565" s="193"/>
      <c r="J565" s="274"/>
      <c r="K565" s="275"/>
      <c r="L565" s="248"/>
      <c r="M565" s="193"/>
      <c r="N565" s="249"/>
      <c r="O565" s="210">
        <f t="shared" si="20"/>
        <v>1231</v>
      </c>
    </row>
    <row r="566" spans="1:15" x14ac:dyDescent="0.2">
      <c r="A566" s="216">
        <v>566</v>
      </c>
      <c r="B566" s="255">
        <v>64.180000000000007</v>
      </c>
      <c r="C566" s="273">
        <f>'soust.uk.JMK př.č.2'!$O$42+'soust.uk.JMK př.č.2'!$P$42</f>
        <v>18284</v>
      </c>
      <c r="D566" s="210">
        <f>'soust.uk.JMK př.č.2'!$L$42</f>
        <v>0</v>
      </c>
      <c r="E566" s="210">
        <f t="shared" si="18"/>
        <v>4650</v>
      </c>
      <c r="F566" s="210">
        <f t="shared" si="19"/>
        <v>3419</v>
      </c>
      <c r="G566" s="262"/>
      <c r="H566" s="248"/>
      <c r="I566" s="193"/>
      <c r="J566" s="274"/>
      <c r="K566" s="275"/>
      <c r="L566" s="248"/>
      <c r="M566" s="193"/>
      <c r="N566" s="249"/>
      <c r="O566" s="210">
        <f t="shared" si="20"/>
        <v>1231</v>
      </c>
    </row>
    <row r="567" spans="1:15" x14ac:dyDescent="0.2">
      <c r="A567" s="216">
        <v>567</v>
      </c>
      <c r="B567" s="255">
        <v>64.209999999999994</v>
      </c>
      <c r="C567" s="273">
        <f>'soust.uk.JMK př.č.2'!$O$42+'soust.uk.JMK př.č.2'!$P$42</f>
        <v>18284</v>
      </c>
      <c r="D567" s="210">
        <f>'soust.uk.JMK př.č.2'!$L$42</f>
        <v>0</v>
      </c>
      <c r="E567" s="210">
        <f t="shared" si="18"/>
        <v>4647</v>
      </c>
      <c r="F567" s="210">
        <f t="shared" si="19"/>
        <v>3417</v>
      </c>
      <c r="G567" s="262"/>
      <c r="H567" s="248"/>
      <c r="I567" s="193"/>
      <c r="J567" s="274"/>
      <c r="K567" s="275"/>
      <c r="L567" s="248"/>
      <c r="M567" s="193"/>
      <c r="N567" s="249"/>
      <c r="O567" s="210">
        <f t="shared" si="20"/>
        <v>1230</v>
      </c>
    </row>
    <row r="568" spans="1:15" x14ac:dyDescent="0.2">
      <c r="A568" s="216">
        <v>568</v>
      </c>
      <c r="B568" s="255">
        <v>64.23</v>
      </c>
      <c r="C568" s="273">
        <f>'soust.uk.JMK př.č.2'!$O$42+'soust.uk.JMK př.č.2'!$P$42</f>
        <v>18284</v>
      </c>
      <c r="D568" s="210">
        <f>'soust.uk.JMK př.č.2'!$L$42</f>
        <v>0</v>
      </c>
      <c r="E568" s="210">
        <f t="shared" si="18"/>
        <v>4646</v>
      </c>
      <c r="F568" s="210">
        <f t="shared" si="19"/>
        <v>3416</v>
      </c>
      <c r="G568" s="262"/>
      <c r="H568" s="248"/>
      <c r="I568" s="193"/>
      <c r="J568" s="274"/>
      <c r="K568" s="275"/>
      <c r="L568" s="248"/>
      <c r="M568" s="193"/>
      <c r="N568" s="249"/>
      <c r="O568" s="210">
        <f t="shared" si="20"/>
        <v>1230</v>
      </c>
    </row>
    <row r="569" spans="1:15" x14ac:dyDescent="0.2">
      <c r="A569" s="216">
        <v>569</v>
      </c>
      <c r="B569" s="255">
        <v>64.260000000000005</v>
      </c>
      <c r="C569" s="273">
        <f>'soust.uk.JMK př.č.2'!$O$42+'soust.uk.JMK př.č.2'!$P$42</f>
        <v>18284</v>
      </c>
      <c r="D569" s="210">
        <f>'soust.uk.JMK př.č.2'!$L$42</f>
        <v>0</v>
      </c>
      <c r="E569" s="210">
        <f t="shared" si="18"/>
        <v>4643</v>
      </c>
      <c r="F569" s="210">
        <f t="shared" si="19"/>
        <v>3414</v>
      </c>
      <c r="G569" s="262"/>
      <c r="H569" s="248"/>
      <c r="I569" s="193"/>
      <c r="J569" s="274"/>
      <c r="K569" s="275"/>
      <c r="L569" s="248"/>
      <c r="M569" s="193"/>
      <c r="N569" s="249"/>
      <c r="O569" s="210">
        <f t="shared" si="20"/>
        <v>1229</v>
      </c>
    </row>
    <row r="570" spans="1:15" x14ac:dyDescent="0.2">
      <c r="A570" s="216">
        <v>570</v>
      </c>
      <c r="B570" s="255">
        <v>64.290000000000006</v>
      </c>
      <c r="C570" s="273">
        <f>'soust.uk.JMK př.č.2'!$O$42+'soust.uk.JMK př.č.2'!$P$42</f>
        <v>18284</v>
      </c>
      <c r="D570" s="210">
        <f>'soust.uk.JMK př.č.2'!$L$42</f>
        <v>0</v>
      </c>
      <c r="E570" s="210">
        <f t="shared" si="18"/>
        <v>4642</v>
      </c>
      <c r="F570" s="210">
        <f t="shared" si="19"/>
        <v>3413</v>
      </c>
      <c r="G570" s="262"/>
      <c r="H570" s="248"/>
      <c r="I570" s="193"/>
      <c r="J570" s="274"/>
      <c r="K570" s="275"/>
      <c r="L570" s="248"/>
      <c r="M570" s="193"/>
      <c r="N570" s="249"/>
      <c r="O570" s="210">
        <f t="shared" si="20"/>
        <v>1229</v>
      </c>
    </row>
    <row r="571" spans="1:15" x14ac:dyDescent="0.2">
      <c r="A571" s="216">
        <v>571</v>
      </c>
      <c r="B571" s="255">
        <v>64.31</v>
      </c>
      <c r="C571" s="273">
        <f>'soust.uk.JMK př.č.2'!$O$42+'soust.uk.JMK př.č.2'!$P$42</f>
        <v>18284</v>
      </c>
      <c r="D571" s="210">
        <f>'soust.uk.JMK př.č.2'!$L$42</f>
        <v>0</v>
      </c>
      <c r="E571" s="210">
        <f t="shared" si="18"/>
        <v>4640</v>
      </c>
      <c r="F571" s="210">
        <f t="shared" si="19"/>
        <v>3412</v>
      </c>
      <c r="G571" s="262"/>
      <c r="H571" s="248"/>
      <c r="I571" s="193"/>
      <c r="J571" s="274"/>
      <c r="K571" s="275"/>
      <c r="L571" s="248"/>
      <c r="M571" s="193"/>
      <c r="N571" s="249"/>
      <c r="O571" s="210">
        <f t="shared" si="20"/>
        <v>1228</v>
      </c>
    </row>
    <row r="572" spans="1:15" x14ac:dyDescent="0.2">
      <c r="A572" s="216">
        <v>572</v>
      </c>
      <c r="B572" s="255">
        <v>64.34</v>
      </c>
      <c r="C572" s="273">
        <f>'soust.uk.JMK př.č.2'!$O$42+'soust.uk.JMK př.č.2'!$P$42</f>
        <v>18284</v>
      </c>
      <c r="D572" s="210">
        <f>'soust.uk.JMK př.č.2'!$L$42</f>
        <v>0</v>
      </c>
      <c r="E572" s="210">
        <f t="shared" si="18"/>
        <v>4638</v>
      </c>
      <c r="F572" s="210">
        <f t="shared" si="19"/>
        <v>3410</v>
      </c>
      <c r="G572" s="262"/>
      <c r="H572" s="248"/>
      <c r="I572" s="193"/>
      <c r="J572" s="274"/>
      <c r="K572" s="275"/>
      <c r="L572" s="248"/>
      <c r="M572" s="193"/>
      <c r="N572" s="249"/>
      <c r="O572" s="210">
        <f t="shared" si="20"/>
        <v>1228</v>
      </c>
    </row>
    <row r="573" spans="1:15" x14ac:dyDescent="0.2">
      <c r="A573" s="216">
        <v>573</v>
      </c>
      <c r="B573" s="255">
        <v>64.37</v>
      </c>
      <c r="C573" s="273">
        <f>'soust.uk.JMK př.č.2'!$O$42+'soust.uk.JMK př.č.2'!$P$42</f>
        <v>18284</v>
      </c>
      <c r="D573" s="210">
        <f>'soust.uk.JMK př.č.2'!$L$42</f>
        <v>0</v>
      </c>
      <c r="E573" s="210">
        <f t="shared" si="18"/>
        <v>4636</v>
      </c>
      <c r="F573" s="210">
        <f t="shared" si="19"/>
        <v>3409</v>
      </c>
      <c r="G573" s="262"/>
      <c r="H573" s="248"/>
      <c r="I573" s="193"/>
      <c r="J573" s="274"/>
      <c r="K573" s="275"/>
      <c r="L573" s="248"/>
      <c r="M573" s="193"/>
      <c r="N573" s="249"/>
      <c r="O573" s="210">
        <f t="shared" si="20"/>
        <v>1227</v>
      </c>
    </row>
    <row r="574" spans="1:15" x14ac:dyDescent="0.2">
      <c r="A574" s="216">
        <v>574</v>
      </c>
      <c r="B574" s="255">
        <v>64.39</v>
      </c>
      <c r="C574" s="273">
        <f>'soust.uk.JMK př.č.2'!$O$42+'soust.uk.JMK př.č.2'!$P$42</f>
        <v>18284</v>
      </c>
      <c r="D574" s="210">
        <f>'soust.uk.JMK př.č.2'!$L$42</f>
        <v>0</v>
      </c>
      <c r="E574" s="210">
        <f t="shared" si="18"/>
        <v>4634</v>
      </c>
      <c r="F574" s="210">
        <f t="shared" si="19"/>
        <v>3407</v>
      </c>
      <c r="G574" s="262"/>
      <c r="H574" s="248"/>
      <c r="I574" s="193"/>
      <c r="J574" s="274"/>
      <c r="K574" s="275"/>
      <c r="L574" s="248"/>
      <c r="M574" s="193"/>
      <c r="N574" s="249"/>
      <c r="O574" s="210">
        <f t="shared" si="20"/>
        <v>1227</v>
      </c>
    </row>
    <row r="575" spans="1:15" x14ac:dyDescent="0.2">
      <c r="A575" s="216">
        <v>575</v>
      </c>
      <c r="B575" s="255">
        <v>64.42</v>
      </c>
      <c r="C575" s="273">
        <f>'soust.uk.JMK př.č.2'!$O$42+'soust.uk.JMK př.č.2'!$P$42</f>
        <v>18284</v>
      </c>
      <c r="D575" s="210">
        <f>'soust.uk.JMK př.č.2'!$L$42</f>
        <v>0</v>
      </c>
      <c r="E575" s="210">
        <f t="shared" si="18"/>
        <v>4632</v>
      </c>
      <c r="F575" s="210">
        <f t="shared" si="19"/>
        <v>3406</v>
      </c>
      <c r="G575" s="262"/>
      <c r="H575" s="248"/>
      <c r="I575" s="193"/>
      <c r="J575" s="274"/>
      <c r="K575" s="275"/>
      <c r="L575" s="248"/>
      <c r="M575" s="193"/>
      <c r="N575" s="249"/>
      <c r="O575" s="210">
        <f t="shared" si="20"/>
        <v>1226</v>
      </c>
    </row>
    <row r="576" spans="1:15" x14ac:dyDescent="0.2">
      <c r="A576" s="216">
        <v>576</v>
      </c>
      <c r="B576" s="255">
        <v>64.44</v>
      </c>
      <c r="C576" s="273">
        <f>'soust.uk.JMK př.č.2'!$O$42+'soust.uk.JMK př.č.2'!$P$42</f>
        <v>18284</v>
      </c>
      <c r="D576" s="210">
        <f>'soust.uk.JMK př.č.2'!$L$42</f>
        <v>0</v>
      </c>
      <c r="E576" s="210">
        <f t="shared" si="18"/>
        <v>4631</v>
      </c>
      <c r="F576" s="210">
        <f t="shared" si="19"/>
        <v>3405</v>
      </c>
      <c r="G576" s="262"/>
      <c r="H576" s="248"/>
      <c r="I576" s="193"/>
      <c r="J576" s="274"/>
      <c r="K576" s="275"/>
      <c r="L576" s="248"/>
      <c r="M576" s="193"/>
      <c r="N576" s="249"/>
      <c r="O576" s="210">
        <f t="shared" si="20"/>
        <v>1226</v>
      </c>
    </row>
    <row r="577" spans="1:15" x14ac:dyDescent="0.2">
      <c r="A577" s="216">
        <v>577</v>
      </c>
      <c r="B577" s="255">
        <v>64.47</v>
      </c>
      <c r="C577" s="273">
        <f>'soust.uk.JMK př.č.2'!$O$42+'soust.uk.JMK př.č.2'!$P$42</f>
        <v>18284</v>
      </c>
      <c r="D577" s="210">
        <f>'soust.uk.JMK př.č.2'!$L$42</f>
        <v>0</v>
      </c>
      <c r="E577" s="210">
        <f t="shared" si="18"/>
        <v>4628</v>
      </c>
      <c r="F577" s="210">
        <f t="shared" si="19"/>
        <v>3403</v>
      </c>
      <c r="G577" s="262"/>
      <c r="H577" s="248"/>
      <c r="I577" s="193"/>
      <c r="J577" s="274"/>
      <c r="K577" s="275"/>
      <c r="L577" s="248"/>
      <c r="M577" s="193"/>
      <c r="N577" s="249"/>
      <c r="O577" s="210">
        <f t="shared" si="20"/>
        <v>1225</v>
      </c>
    </row>
    <row r="578" spans="1:15" x14ac:dyDescent="0.2">
      <c r="A578" s="216">
        <v>578</v>
      </c>
      <c r="B578" s="255">
        <v>64.5</v>
      </c>
      <c r="C578" s="273">
        <f>'soust.uk.JMK př.č.2'!$O$42+'soust.uk.JMK př.č.2'!$P$42</f>
        <v>18284</v>
      </c>
      <c r="D578" s="210">
        <f>'soust.uk.JMK př.č.2'!$L$42</f>
        <v>0</v>
      </c>
      <c r="E578" s="210">
        <f t="shared" si="18"/>
        <v>4627</v>
      </c>
      <c r="F578" s="210">
        <f t="shared" si="19"/>
        <v>3402</v>
      </c>
      <c r="G578" s="262"/>
      <c r="H578" s="248"/>
      <c r="I578" s="193"/>
      <c r="J578" s="274"/>
      <c r="K578" s="275"/>
      <c r="L578" s="248"/>
      <c r="M578" s="193"/>
      <c r="N578" s="249"/>
      <c r="O578" s="210">
        <f t="shared" si="20"/>
        <v>1225</v>
      </c>
    </row>
    <row r="579" spans="1:15" x14ac:dyDescent="0.2">
      <c r="A579" s="216">
        <v>579</v>
      </c>
      <c r="B579" s="255">
        <v>64.52</v>
      </c>
      <c r="C579" s="273">
        <f>'soust.uk.JMK př.č.2'!$O$42+'soust.uk.JMK př.č.2'!$P$42</f>
        <v>18284</v>
      </c>
      <c r="D579" s="210">
        <f>'soust.uk.JMK př.č.2'!$L$42</f>
        <v>0</v>
      </c>
      <c r="E579" s="210">
        <f t="shared" si="18"/>
        <v>4625</v>
      </c>
      <c r="F579" s="210">
        <f t="shared" si="19"/>
        <v>3401</v>
      </c>
      <c r="G579" s="262"/>
      <c r="H579" s="248"/>
      <c r="I579" s="193"/>
      <c r="J579" s="274"/>
      <c r="K579" s="275"/>
      <c r="L579" s="248"/>
      <c r="M579" s="193"/>
      <c r="N579" s="249"/>
      <c r="O579" s="210">
        <f t="shared" si="20"/>
        <v>1224</v>
      </c>
    </row>
    <row r="580" spans="1:15" x14ac:dyDescent="0.2">
      <c r="A580" s="216">
        <v>580</v>
      </c>
      <c r="B580" s="255">
        <v>64.55</v>
      </c>
      <c r="C580" s="273">
        <f>'soust.uk.JMK př.č.2'!$O$42+'soust.uk.JMK př.č.2'!$P$42</f>
        <v>18284</v>
      </c>
      <c r="D580" s="210">
        <f>'soust.uk.JMK př.č.2'!$L$42</f>
        <v>0</v>
      </c>
      <c r="E580" s="210">
        <f t="shared" si="18"/>
        <v>4623</v>
      </c>
      <c r="F580" s="210">
        <f t="shared" si="19"/>
        <v>3399</v>
      </c>
      <c r="G580" s="262"/>
      <c r="H580" s="248"/>
      <c r="I580" s="193"/>
      <c r="J580" s="274"/>
      <c r="K580" s="275"/>
      <c r="L580" s="248"/>
      <c r="M580" s="193"/>
      <c r="N580" s="249"/>
      <c r="O580" s="210">
        <f t="shared" si="20"/>
        <v>1224</v>
      </c>
    </row>
    <row r="581" spans="1:15" x14ac:dyDescent="0.2">
      <c r="A581" s="216">
        <v>581</v>
      </c>
      <c r="B581" s="255">
        <v>64.569999999999993</v>
      </c>
      <c r="C581" s="273">
        <f>'soust.uk.JMK př.č.2'!$O$42+'soust.uk.JMK př.č.2'!$P$42</f>
        <v>18284</v>
      </c>
      <c r="D581" s="210">
        <f>'soust.uk.JMK př.č.2'!$L$42</f>
        <v>0</v>
      </c>
      <c r="E581" s="210">
        <f t="shared" si="18"/>
        <v>4621</v>
      </c>
      <c r="F581" s="210">
        <f t="shared" si="19"/>
        <v>3398</v>
      </c>
      <c r="G581" s="262"/>
      <c r="H581" s="248"/>
      <c r="I581" s="193"/>
      <c r="J581" s="274"/>
      <c r="K581" s="275"/>
      <c r="L581" s="248"/>
      <c r="M581" s="193"/>
      <c r="N581" s="249"/>
      <c r="O581" s="210">
        <f t="shared" si="20"/>
        <v>1223</v>
      </c>
    </row>
    <row r="582" spans="1:15" x14ac:dyDescent="0.2">
      <c r="A582" s="216">
        <v>582</v>
      </c>
      <c r="B582" s="255">
        <v>64.599999999999994</v>
      </c>
      <c r="C582" s="273">
        <f>'soust.uk.JMK př.č.2'!$O$42+'soust.uk.JMK př.č.2'!$P$42</f>
        <v>18284</v>
      </c>
      <c r="D582" s="210">
        <f>'soust.uk.JMK př.č.2'!$L$42</f>
        <v>0</v>
      </c>
      <c r="E582" s="210">
        <f t="shared" si="18"/>
        <v>4619</v>
      </c>
      <c r="F582" s="210">
        <f t="shared" si="19"/>
        <v>3396</v>
      </c>
      <c r="G582" s="262"/>
      <c r="H582" s="248"/>
      <c r="I582" s="193"/>
      <c r="J582" s="274"/>
      <c r="K582" s="275"/>
      <c r="L582" s="248"/>
      <c r="M582" s="193"/>
      <c r="N582" s="249"/>
      <c r="O582" s="210">
        <f t="shared" si="20"/>
        <v>1223</v>
      </c>
    </row>
    <row r="583" spans="1:15" x14ac:dyDescent="0.2">
      <c r="A583" s="216">
        <v>583</v>
      </c>
      <c r="B583" s="255">
        <v>64.63</v>
      </c>
      <c r="C583" s="273">
        <f>'soust.uk.JMK př.č.2'!$O$42+'soust.uk.JMK př.č.2'!$P$42</f>
        <v>18284</v>
      </c>
      <c r="D583" s="210">
        <f>'soust.uk.JMK př.č.2'!$L$42</f>
        <v>0</v>
      </c>
      <c r="E583" s="210">
        <f t="shared" si="18"/>
        <v>4617</v>
      </c>
      <c r="F583" s="210">
        <f t="shared" si="19"/>
        <v>3395</v>
      </c>
      <c r="G583" s="262"/>
      <c r="H583" s="248"/>
      <c r="I583" s="193"/>
      <c r="J583" s="274"/>
      <c r="K583" s="275"/>
      <c r="L583" s="248"/>
      <c r="M583" s="193"/>
      <c r="N583" s="249"/>
      <c r="O583" s="210">
        <f t="shared" si="20"/>
        <v>1222</v>
      </c>
    </row>
    <row r="584" spans="1:15" x14ac:dyDescent="0.2">
      <c r="A584" s="216">
        <v>584</v>
      </c>
      <c r="B584" s="255">
        <v>64.650000000000006</v>
      </c>
      <c r="C584" s="273">
        <f>'soust.uk.JMK př.č.2'!$O$42+'soust.uk.JMK př.č.2'!$P$42</f>
        <v>18284</v>
      </c>
      <c r="D584" s="210">
        <f>'soust.uk.JMK př.č.2'!$L$42</f>
        <v>0</v>
      </c>
      <c r="E584" s="210">
        <f t="shared" si="18"/>
        <v>4616</v>
      </c>
      <c r="F584" s="210">
        <f t="shared" si="19"/>
        <v>3394</v>
      </c>
      <c r="G584" s="262"/>
      <c r="H584" s="248"/>
      <c r="I584" s="193"/>
      <c r="J584" s="274"/>
      <c r="K584" s="275"/>
      <c r="L584" s="248"/>
      <c r="M584" s="193"/>
      <c r="N584" s="249"/>
      <c r="O584" s="210">
        <f t="shared" si="20"/>
        <v>1222</v>
      </c>
    </row>
    <row r="585" spans="1:15" x14ac:dyDescent="0.2">
      <c r="A585" s="216">
        <v>585</v>
      </c>
      <c r="B585" s="255">
        <v>64.680000000000007</v>
      </c>
      <c r="C585" s="273">
        <f>'soust.uk.JMK př.č.2'!$O$42+'soust.uk.JMK př.č.2'!$P$42</f>
        <v>18284</v>
      </c>
      <c r="D585" s="210">
        <f>'soust.uk.JMK př.č.2'!$L$42</f>
        <v>0</v>
      </c>
      <c r="E585" s="210">
        <f t="shared" si="18"/>
        <v>4613</v>
      </c>
      <c r="F585" s="210">
        <f t="shared" si="19"/>
        <v>3392</v>
      </c>
      <c r="G585" s="262"/>
      <c r="H585" s="248"/>
      <c r="I585" s="193"/>
      <c r="J585" s="274"/>
      <c r="K585" s="275"/>
      <c r="L585" s="248"/>
      <c r="M585" s="193"/>
      <c r="N585" s="249"/>
      <c r="O585" s="210">
        <f t="shared" si="20"/>
        <v>1221</v>
      </c>
    </row>
    <row r="586" spans="1:15" x14ac:dyDescent="0.2">
      <c r="A586" s="216">
        <v>586</v>
      </c>
      <c r="B586" s="255">
        <v>64.7</v>
      </c>
      <c r="C586" s="273">
        <f>'soust.uk.JMK př.č.2'!$O$42+'soust.uk.JMK př.č.2'!$P$42</f>
        <v>18284</v>
      </c>
      <c r="D586" s="210">
        <f>'soust.uk.JMK př.č.2'!$L$42</f>
        <v>0</v>
      </c>
      <c r="E586" s="210">
        <f t="shared" si="18"/>
        <v>4612</v>
      </c>
      <c r="F586" s="210">
        <f t="shared" si="19"/>
        <v>3391</v>
      </c>
      <c r="G586" s="262"/>
      <c r="H586" s="248"/>
      <c r="I586" s="193"/>
      <c r="J586" s="274"/>
      <c r="K586" s="275"/>
      <c r="L586" s="248"/>
      <c r="M586" s="193"/>
      <c r="N586" s="249"/>
      <c r="O586" s="210">
        <f t="shared" si="20"/>
        <v>1221</v>
      </c>
    </row>
    <row r="587" spans="1:15" x14ac:dyDescent="0.2">
      <c r="A587" s="216">
        <v>587</v>
      </c>
      <c r="B587" s="255">
        <v>64.73</v>
      </c>
      <c r="C587" s="273">
        <f>'soust.uk.JMK př.č.2'!$O$42+'soust.uk.JMK př.č.2'!$P$42</f>
        <v>18284</v>
      </c>
      <c r="D587" s="210">
        <f>'soust.uk.JMK př.č.2'!$L$42</f>
        <v>0</v>
      </c>
      <c r="E587" s="210">
        <f t="shared" si="18"/>
        <v>4610</v>
      </c>
      <c r="F587" s="210">
        <f t="shared" si="19"/>
        <v>3390</v>
      </c>
      <c r="G587" s="262"/>
      <c r="H587" s="248"/>
      <c r="I587" s="193"/>
      <c r="J587" s="274"/>
      <c r="K587" s="275"/>
      <c r="L587" s="248"/>
      <c r="M587" s="193"/>
      <c r="N587" s="249"/>
      <c r="O587" s="210">
        <f t="shared" si="20"/>
        <v>1220</v>
      </c>
    </row>
    <row r="588" spans="1:15" x14ac:dyDescent="0.2">
      <c r="A588" s="216">
        <v>588</v>
      </c>
      <c r="B588" s="255">
        <v>64.75</v>
      </c>
      <c r="C588" s="273">
        <f>'soust.uk.JMK př.č.2'!$O$42+'soust.uk.JMK př.č.2'!$P$42</f>
        <v>18284</v>
      </c>
      <c r="D588" s="210">
        <f>'soust.uk.JMK př.č.2'!$L$42</f>
        <v>0</v>
      </c>
      <c r="E588" s="210">
        <f t="shared" si="18"/>
        <v>4609</v>
      </c>
      <c r="F588" s="210">
        <f t="shared" si="19"/>
        <v>3389</v>
      </c>
      <c r="G588" s="262"/>
      <c r="H588" s="248"/>
      <c r="I588" s="193"/>
      <c r="J588" s="274"/>
      <c r="K588" s="275"/>
      <c r="L588" s="248"/>
      <c r="M588" s="193"/>
      <c r="N588" s="249"/>
      <c r="O588" s="210">
        <f t="shared" si="20"/>
        <v>1220</v>
      </c>
    </row>
    <row r="589" spans="1:15" x14ac:dyDescent="0.2">
      <c r="A589" s="216">
        <v>589</v>
      </c>
      <c r="B589" s="255">
        <v>64.78</v>
      </c>
      <c r="C589" s="273">
        <f>'soust.uk.JMK př.č.2'!$O$42+'soust.uk.JMK př.č.2'!$P$42</f>
        <v>18284</v>
      </c>
      <c r="D589" s="210">
        <f>'soust.uk.JMK př.č.2'!$L$42</f>
        <v>0</v>
      </c>
      <c r="E589" s="210">
        <f t="shared" si="18"/>
        <v>4606</v>
      </c>
      <c r="F589" s="210">
        <f t="shared" si="19"/>
        <v>3387</v>
      </c>
      <c r="G589" s="262"/>
      <c r="H589" s="248"/>
      <c r="I589" s="193"/>
      <c r="J589" s="274"/>
      <c r="K589" s="275"/>
      <c r="L589" s="248"/>
      <c r="M589" s="193"/>
      <c r="N589" s="249"/>
      <c r="O589" s="210">
        <f t="shared" si="20"/>
        <v>1219</v>
      </c>
    </row>
    <row r="590" spans="1:15" x14ac:dyDescent="0.2">
      <c r="A590" s="216">
        <v>590</v>
      </c>
      <c r="B590" s="255">
        <v>64.8</v>
      </c>
      <c r="C590" s="273">
        <f>'soust.uk.JMK př.č.2'!$O$42+'soust.uk.JMK př.č.2'!$P$42</f>
        <v>18284</v>
      </c>
      <c r="D590" s="210">
        <f>'soust.uk.JMK př.č.2'!$L$42</f>
        <v>0</v>
      </c>
      <c r="E590" s="210">
        <f t="shared" si="18"/>
        <v>4605</v>
      </c>
      <c r="F590" s="210">
        <f t="shared" si="19"/>
        <v>3386</v>
      </c>
      <c r="G590" s="262"/>
      <c r="H590" s="248"/>
      <c r="I590" s="193"/>
      <c r="J590" s="274"/>
      <c r="K590" s="275"/>
      <c r="L590" s="248"/>
      <c r="M590" s="193"/>
      <c r="N590" s="249"/>
      <c r="O590" s="210">
        <f t="shared" si="20"/>
        <v>1219</v>
      </c>
    </row>
    <row r="591" spans="1:15" x14ac:dyDescent="0.2">
      <c r="A591" s="216">
        <v>591</v>
      </c>
      <c r="B591" s="255">
        <v>64.83</v>
      </c>
      <c r="C591" s="273">
        <f>'soust.uk.JMK př.č.2'!$O$42+'soust.uk.JMK př.č.2'!$P$42</f>
        <v>18284</v>
      </c>
      <c r="D591" s="210">
        <f>'soust.uk.JMK př.č.2'!$L$42</f>
        <v>0</v>
      </c>
      <c r="E591" s="210">
        <f t="shared" si="18"/>
        <v>4602</v>
      </c>
      <c r="F591" s="210">
        <f t="shared" si="19"/>
        <v>3384</v>
      </c>
      <c r="G591" s="262"/>
      <c r="H591" s="248"/>
      <c r="I591" s="193"/>
      <c r="J591" s="274"/>
      <c r="K591" s="275"/>
      <c r="L591" s="248"/>
      <c r="M591" s="193"/>
      <c r="N591" s="249"/>
      <c r="O591" s="210">
        <f t="shared" si="20"/>
        <v>1218</v>
      </c>
    </row>
    <row r="592" spans="1:15" x14ac:dyDescent="0.2">
      <c r="A592" s="216">
        <v>592</v>
      </c>
      <c r="B592" s="255">
        <v>64.849999999999994</v>
      </c>
      <c r="C592" s="273">
        <f>'soust.uk.JMK př.č.2'!$O$42+'soust.uk.JMK př.č.2'!$P$42</f>
        <v>18284</v>
      </c>
      <c r="D592" s="210">
        <f>'soust.uk.JMK př.č.2'!$L$42</f>
        <v>0</v>
      </c>
      <c r="E592" s="210">
        <f t="shared" si="18"/>
        <v>4601</v>
      </c>
      <c r="F592" s="210">
        <f t="shared" si="19"/>
        <v>3383</v>
      </c>
      <c r="G592" s="262"/>
      <c r="H592" s="248"/>
      <c r="I592" s="193"/>
      <c r="J592" s="274"/>
      <c r="K592" s="275"/>
      <c r="L592" s="248"/>
      <c r="M592" s="193"/>
      <c r="N592" s="249"/>
      <c r="O592" s="210">
        <f t="shared" si="20"/>
        <v>1218</v>
      </c>
    </row>
    <row r="593" spans="1:15" x14ac:dyDescent="0.2">
      <c r="A593" s="216">
        <v>593</v>
      </c>
      <c r="B593" s="255">
        <v>64.88</v>
      </c>
      <c r="C593" s="273">
        <f>'soust.uk.JMK př.č.2'!$O$42+'soust.uk.JMK př.č.2'!$P$42</f>
        <v>18284</v>
      </c>
      <c r="D593" s="210">
        <f>'soust.uk.JMK př.č.2'!$L$42</f>
        <v>0</v>
      </c>
      <c r="E593" s="210">
        <f t="shared" si="18"/>
        <v>4600</v>
      </c>
      <c r="F593" s="210">
        <f t="shared" si="19"/>
        <v>3382</v>
      </c>
      <c r="G593" s="262"/>
      <c r="H593" s="248"/>
      <c r="I593" s="193"/>
      <c r="J593" s="274"/>
      <c r="K593" s="275"/>
      <c r="L593" s="248"/>
      <c r="M593" s="193"/>
      <c r="N593" s="249"/>
      <c r="O593" s="210">
        <f t="shared" si="20"/>
        <v>1218</v>
      </c>
    </row>
    <row r="594" spans="1:15" x14ac:dyDescent="0.2">
      <c r="A594" s="216">
        <v>594</v>
      </c>
      <c r="B594" s="255">
        <v>64.900000000000006</v>
      </c>
      <c r="C594" s="273">
        <f>'soust.uk.JMK př.č.2'!$O$42+'soust.uk.JMK př.č.2'!$P$42</f>
        <v>18284</v>
      </c>
      <c r="D594" s="210">
        <f>'soust.uk.JMK př.č.2'!$L$42</f>
        <v>0</v>
      </c>
      <c r="E594" s="210">
        <f t="shared" si="18"/>
        <v>4598</v>
      </c>
      <c r="F594" s="210">
        <f t="shared" si="19"/>
        <v>3381</v>
      </c>
      <c r="G594" s="262"/>
      <c r="H594" s="248"/>
      <c r="I594" s="193"/>
      <c r="J594" s="274"/>
      <c r="K594" s="275"/>
      <c r="L594" s="248"/>
      <c r="M594" s="193"/>
      <c r="N594" s="249"/>
      <c r="O594" s="210">
        <f t="shared" si="20"/>
        <v>1217</v>
      </c>
    </row>
    <row r="595" spans="1:15" x14ac:dyDescent="0.2">
      <c r="A595" s="216">
        <v>595</v>
      </c>
      <c r="B595" s="255">
        <v>64.930000000000007</v>
      </c>
      <c r="C595" s="273">
        <f>'soust.uk.JMK př.č.2'!$O$42+'soust.uk.JMK př.č.2'!$P$42</f>
        <v>18284</v>
      </c>
      <c r="D595" s="210">
        <f>'soust.uk.JMK př.č.2'!$L$42</f>
        <v>0</v>
      </c>
      <c r="E595" s="210">
        <f t="shared" si="18"/>
        <v>4595</v>
      </c>
      <c r="F595" s="210">
        <f t="shared" si="19"/>
        <v>3379</v>
      </c>
      <c r="G595" s="262"/>
      <c r="H595" s="248"/>
      <c r="I595" s="193"/>
      <c r="J595" s="274"/>
      <c r="K595" s="275"/>
      <c r="L595" s="248"/>
      <c r="M595" s="193"/>
      <c r="N595" s="249"/>
      <c r="O595" s="210">
        <f t="shared" si="20"/>
        <v>1216</v>
      </c>
    </row>
    <row r="596" spans="1:15" x14ac:dyDescent="0.2">
      <c r="A596" s="216">
        <v>596</v>
      </c>
      <c r="B596" s="255">
        <v>64.95</v>
      </c>
      <c r="C596" s="273">
        <f>'soust.uk.JMK př.č.2'!$O$42+'soust.uk.JMK př.č.2'!$P$42</f>
        <v>18284</v>
      </c>
      <c r="D596" s="210">
        <f>'soust.uk.JMK př.č.2'!$L$42</f>
        <v>0</v>
      </c>
      <c r="E596" s="210">
        <f t="shared" si="18"/>
        <v>4594</v>
      </c>
      <c r="F596" s="210">
        <f t="shared" si="19"/>
        <v>3378</v>
      </c>
      <c r="G596" s="262"/>
      <c r="H596" s="248"/>
      <c r="I596" s="193"/>
      <c r="J596" s="274"/>
      <c r="K596" s="275"/>
      <c r="L596" s="248"/>
      <c r="M596" s="193"/>
      <c r="N596" s="249"/>
      <c r="O596" s="210">
        <f t="shared" si="20"/>
        <v>1216</v>
      </c>
    </row>
    <row r="597" spans="1:15" x14ac:dyDescent="0.2">
      <c r="A597" s="216">
        <v>597</v>
      </c>
      <c r="B597" s="255">
        <v>64.98</v>
      </c>
      <c r="C597" s="273">
        <f>'soust.uk.JMK př.č.2'!$O$42+'soust.uk.JMK př.č.2'!$P$42</f>
        <v>18284</v>
      </c>
      <c r="D597" s="210">
        <f>'soust.uk.JMK př.č.2'!$L$42</f>
        <v>0</v>
      </c>
      <c r="E597" s="210">
        <f t="shared" si="18"/>
        <v>4593</v>
      </c>
      <c r="F597" s="210">
        <f t="shared" si="19"/>
        <v>3377</v>
      </c>
      <c r="G597" s="262"/>
      <c r="H597" s="248"/>
      <c r="I597" s="193"/>
      <c r="J597" s="274"/>
      <c r="K597" s="275"/>
      <c r="L597" s="248"/>
      <c r="M597" s="193"/>
      <c r="N597" s="249"/>
      <c r="O597" s="210">
        <f t="shared" si="20"/>
        <v>1216</v>
      </c>
    </row>
    <row r="598" spans="1:15" x14ac:dyDescent="0.2">
      <c r="A598" s="216">
        <v>598</v>
      </c>
      <c r="B598" s="255">
        <v>65</v>
      </c>
      <c r="C598" s="273">
        <f>'soust.uk.JMK př.č.2'!$O$42+'soust.uk.JMK př.č.2'!$P$42</f>
        <v>18284</v>
      </c>
      <c r="D598" s="210">
        <f>'soust.uk.JMK př.č.2'!$L$42</f>
        <v>0</v>
      </c>
      <c r="E598" s="210">
        <f t="shared" si="18"/>
        <v>4591</v>
      </c>
      <c r="F598" s="210">
        <f t="shared" si="19"/>
        <v>3376</v>
      </c>
      <c r="G598" s="262"/>
      <c r="H598" s="248"/>
      <c r="I598" s="193"/>
      <c r="J598" s="274"/>
      <c r="K598" s="275"/>
      <c r="L598" s="248"/>
      <c r="M598" s="193"/>
      <c r="N598" s="249"/>
      <c r="O598" s="210">
        <f t="shared" si="20"/>
        <v>1215</v>
      </c>
    </row>
    <row r="599" spans="1:15" x14ac:dyDescent="0.2">
      <c r="A599" s="216">
        <v>599</v>
      </c>
      <c r="B599" s="255">
        <v>65.03</v>
      </c>
      <c r="C599" s="273">
        <f>'soust.uk.JMK př.č.2'!$O$42+'soust.uk.JMK př.č.2'!$P$42</f>
        <v>18284</v>
      </c>
      <c r="D599" s="210">
        <f>'soust.uk.JMK př.č.2'!$L$42</f>
        <v>0</v>
      </c>
      <c r="E599" s="210">
        <f t="shared" si="18"/>
        <v>4589</v>
      </c>
      <c r="F599" s="210">
        <f t="shared" si="19"/>
        <v>3374</v>
      </c>
      <c r="G599" s="262"/>
      <c r="H599" s="248"/>
      <c r="I599" s="193"/>
      <c r="J599" s="274"/>
      <c r="K599" s="275"/>
      <c r="L599" s="248"/>
      <c r="M599" s="193"/>
      <c r="N599" s="249"/>
      <c r="O599" s="210">
        <f t="shared" si="20"/>
        <v>1215</v>
      </c>
    </row>
    <row r="600" spans="1:15" x14ac:dyDescent="0.2">
      <c r="A600" s="216">
        <v>600</v>
      </c>
      <c r="B600" s="255">
        <v>65.05</v>
      </c>
      <c r="C600" s="273">
        <f>'soust.uk.JMK př.č.2'!$O$42+'soust.uk.JMK př.č.2'!$P$42</f>
        <v>18284</v>
      </c>
      <c r="D600" s="210">
        <f>'soust.uk.JMK př.č.2'!$L$42</f>
        <v>0</v>
      </c>
      <c r="E600" s="210">
        <f t="shared" si="18"/>
        <v>4587</v>
      </c>
      <c r="F600" s="210">
        <f t="shared" si="19"/>
        <v>3373</v>
      </c>
      <c r="G600" s="262"/>
      <c r="H600" s="248"/>
      <c r="I600" s="193"/>
      <c r="J600" s="274"/>
      <c r="K600" s="275"/>
      <c r="L600" s="248"/>
      <c r="M600" s="193"/>
      <c r="N600" s="249"/>
      <c r="O600" s="210">
        <f t="shared" si="20"/>
        <v>1214</v>
      </c>
    </row>
    <row r="601" spans="1:15" x14ac:dyDescent="0.2">
      <c r="A601" s="216">
        <v>601</v>
      </c>
      <c r="B601" s="255">
        <v>65.08</v>
      </c>
      <c r="C601" s="273">
        <f>'soust.uk.JMK př.č.2'!$O$42+'soust.uk.JMK př.č.2'!$P$42</f>
        <v>18284</v>
      </c>
      <c r="D601" s="210">
        <f>'soust.uk.JMK př.č.2'!$L$42</f>
        <v>0</v>
      </c>
      <c r="E601" s="210">
        <f t="shared" ref="E601:E664" si="21">SUM(F601,O601,D601)</f>
        <v>4585</v>
      </c>
      <c r="F601" s="210">
        <f t="shared" ref="F601:F664" si="22">ROUND(1/B601*C601*12,0)</f>
        <v>3371</v>
      </c>
      <c r="G601" s="262"/>
      <c r="H601" s="248"/>
      <c r="I601" s="193"/>
      <c r="J601" s="274"/>
      <c r="K601" s="275"/>
      <c r="L601" s="248"/>
      <c r="M601" s="193"/>
      <c r="N601" s="249"/>
      <c r="O601" s="210">
        <f t="shared" si="20"/>
        <v>1214</v>
      </c>
    </row>
    <row r="602" spans="1:15" x14ac:dyDescent="0.2">
      <c r="A602" s="216">
        <v>602</v>
      </c>
      <c r="B602" s="255">
        <v>65.099999999999994</v>
      </c>
      <c r="C602" s="273">
        <f>'soust.uk.JMK př.č.2'!$O$42+'soust.uk.JMK př.č.2'!$P$42</f>
        <v>18284</v>
      </c>
      <c r="D602" s="210">
        <f>'soust.uk.JMK př.č.2'!$L$42</f>
        <v>0</v>
      </c>
      <c r="E602" s="210">
        <f t="shared" si="21"/>
        <v>4583</v>
      </c>
      <c r="F602" s="210">
        <f t="shared" si="22"/>
        <v>3370</v>
      </c>
      <c r="G602" s="262"/>
      <c r="H602" s="248"/>
      <c r="I602" s="193"/>
      <c r="J602" s="274"/>
      <c r="K602" s="275"/>
      <c r="L602" s="248"/>
      <c r="M602" s="193"/>
      <c r="N602" s="249"/>
      <c r="O602" s="210">
        <f t="shared" ref="O602:O665" si="23">ROUND((F602*36%),0)</f>
        <v>1213</v>
      </c>
    </row>
    <row r="603" spans="1:15" x14ac:dyDescent="0.2">
      <c r="A603" s="216">
        <v>603</v>
      </c>
      <c r="B603" s="255">
        <v>65.13</v>
      </c>
      <c r="C603" s="273">
        <f>'soust.uk.JMK př.č.2'!$O$42+'soust.uk.JMK př.č.2'!$P$42</f>
        <v>18284</v>
      </c>
      <c r="D603" s="210">
        <f>'soust.uk.JMK př.č.2'!$L$42</f>
        <v>0</v>
      </c>
      <c r="E603" s="210">
        <f t="shared" si="21"/>
        <v>4582</v>
      </c>
      <c r="F603" s="210">
        <f t="shared" si="22"/>
        <v>3369</v>
      </c>
      <c r="G603" s="262"/>
      <c r="H603" s="248"/>
      <c r="I603" s="193"/>
      <c r="J603" s="274"/>
      <c r="K603" s="275"/>
      <c r="L603" s="248"/>
      <c r="M603" s="193"/>
      <c r="N603" s="249"/>
      <c r="O603" s="210">
        <f t="shared" si="23"/>
        <v>1213</v>
      </c>
    </row>
    <row r="604" spans="1:15" x14ac:dyDescent="0.2">
      <c r="A604" s="216">
        <v>604</v>
      </c>
      <c r="B604" s="255">
        <v>65.150000000000006</v>
      </c>
      <c r="C604" s="273">
        <f>'soust.uk.JMK př.č.2'!$O$42+'soust.uk.JMK př.č.2'!$P$42</f>
        <v>18284</v>
      </c>
      <c r="D604" s="210">
        <f>'soust.uk.JMK př.č.2'!$L$42</f>
        <v>0</v>
      </c>
      <c r="E604" s="210">
        <f t="shared" si="21"/>
        <v>4580</v>
      </c>
      <c r="F604" s="210">
        <f t="shared" si="22"/>
        <v>3368</v>
      </c>
      <c r="G604" s="262"/>
      <c r="H604" s="248"/>
      <c r="I604" s="193"/>
      <c r="J604" s="274"/>
      <c r="K604" s="275"/>
      <c r="L604" s="248"/>
      <c r="M604" s="193"/>
      <c r="N604" s="249"/>
      <c r="O604" s="210">
        <f t="shared" si="23"/>
        <v>1212</v>
      </c>
    </row>
    <row r="605" spans="1:15" x14ac:dyDescent="0.2">
      <c r="A605" s="216">
        <v>605</v>
      </c>
      <c r="B605" s="255">
        <v>65.17</v>
      </c>
      <c r="C605" s="273">
        <f>'soust.uk.JMK př.č.2'!$O$42+'soust.uk.JMK př.č.2'!$P$42</f>
        <v>18284</v>
      </c>
      <c r="D605" s="210">
        <f>'soust.uk.JMK př.č.2'!$L$42</f>
        <v>0</v>
      </c>
      <c r="E605" s="210">
        <f t="shared" si="21"/>
        <v>4579</v>
      </c>
      <c r="F605" s="210">
        <f t="shared" si="22"/>
        <v>3367</v>
      </c>
      <c r="G605" s="262"/>
      <c r="H605" s="248"/>
      <c r="I605" s="193"/>
      <c r="J605" s="274"/>
      <c r="K605" s="275"/>
      <c r="L605" s="248"/>
      <c r="M605" s="193"/>
      <c r="N605" s="249"/>
      <c r="O605" s="210">
        <f t="shared" si="23"/>
        <v>1212</v>
      </c>
    </row>
    <row r="606" spans="1:15" x14ac:dyDescent="0.2">
      <c r="A606" s="216">
        <v>606</v>
      </c>
      <c r="B606" s="255">
        <v>65.2</v>
      </c>
      <c r="C606" s="273">
        <f>'soust.uk.JMK př.č.2'!$O$42+'soust.uk.JMK př.č.2'!$P$42</f>
        <v>18284</v>
      </c>
      <c r="D606" s="210">
        <f>'soust.uk.JMK př.č.2'!$L$42</f>
        <v>0</v>
      </c>
      <c r="E606" s="210">
        <f t="shared" si="21"/>
        <v>4576</v>
      </c>
      <c r="F606" s="210">
        <f t="shared" si="22"/>
        <v>3365</v>
      </c>
      <c r="G606" s="262"/>
      <c r="H606" s="248"/>
      <c r="I606" s="193"/>
      <c r="J606" s="274"/>
      <c r="K606" s="275"/>
      <c r="L606" s="248"/>
      <c r="M606" s="193"/>
      <c r="N606" s="249"/>
      <c r="O606" s="210">
        <f t="shared" si="23"/>
        <v>1211</v>
      </c>
    </row>
    <row r="607" spans="1:15" x14ac:dyDescent="0.2">
      <c r="A607" s="216">
        <v>607</v>
      </c>
      <c r="B607" s="255">
        <v>65.22</v>
      </c>
      <c r="C607" s="273">
        <f>'soust.uk.JMK př.č.2'!$O$42+'soust.uk.JMK př.č.2'!$P$42</f>
        <v>18284</v>
      </c>
      <c r="D607" s="210">
        <f>'soust.uk.JMK př.č.2'!$L$42</f>
        <v>0</v>
      </c>
      <c r="E607" s="210">
        <f t="shared" si="21"/>
        <v>4575</v>
      </c>
      <c r="F607" s="210">
        <f t="shared" si="22"/>
        <v>3364</v>
      </c>
      <c r="G607" s="262"/>
      <c r="H607" s="248"/>
      <c r="I607" s="193"/>
      <c r="J607" s="274"/>
      <c r="K607" s="275"/>
      <c r="L607" s="248"/>
      <c r="M607" s="193"/>
      <c r="N607" s="249"/>
      <c r="O607" s="210">
        <f t="shared" si="23"/>
        <v>1211</v>
      </c>
    </row>
    <row r="608" spans="1:15" x14ac:dyDescent="0.2">
      <c r="A608" s="216">
        <v>608</v>
      </c>
      <c r="B608" s="255">
        <v>65.25</v>
      </c>
      <c r="C608" s="273">
        <f>'soust.uk.JMK př.č.2'!$O$42+'soust.uk.JMK př.č.2'!$P$42</f>
        <v>18284</v>
      </c>
      <c r="D608" s="210">
        <f>'soust.uk.JMK př.č.2'!$L$42</f>
        <v>0</v>
      </c>
      <c r="E608" s="210">
        <f t="shared" si="21"/>
        <v>4574</v>
      </c>
      <c r="F608" s="210">
        <f t="shared" si="22"/>
        <v>3363</v>
      </c>
      <c r="G608" s="262"/>
      <c r="H608" s="248"/>
      <c r="I608" s="193"/>
      <c r="J608" s="274"/>
      <c r="K608" s="275"/>
      <c r="L608" s="248"/>
      <c r="M608" s="193"/>
      <c r="N608" s="249"/>
      <c r="O608" s="210">
        <f t="shared" si="23"/>
        <v>1211</v>
      </c>
    </row>
    <row r="609" spans="1:15" x14ac:dyDescent="0.2">
      <c r="A609" s="216">
        <v>609</v>
      </c>
      <c r="B609" s="255">
        <v>65.27</v>
      </c>
      <c r="C609" s="273">
        <f>'soust.uk.JMK př.č.2'!$O$42+'soust.uk.JMK př.č.2'!$P$42</f>
        <v>18284</v>
      </c>
      <c r="D609" s="210">
        <f>'soust.uk.JMK př.č.2'!$L$42</f>
        <v>0</v>
      </c>
      <c r="E609" s="210">
        <f t="shared" si="21"/>
        <v>4572</v>
      </c>
      <c r="F609" s="210">
        <f t="shared" si="22"/>
        <v>3362</v>
      </c>
      <c r="G609" s="262"/>
      <c r="H609" s="248"/>
      <c r="I609" s="193"/>
      <c r="J609" s="274"/>
      <c r="K609" s="275"/>
      <c r="L609" s="248"/>
      <c r="M609" s="193"/>
      <c r="N609" s="249"/>
      <c r="O609" s="210">
        <f t="shared" si="23"/>
        <v>1210</v>
      </c>
    </row>
    <row r="610" spans="1:15" x14ac:dyDescent="0.2">
      <c r="A610" s="216">
        <v>610</v>
      </c>
      <c r="B610" s="255">
        <v>65.290000000000006</v>
      </c>
      <c r="C610" s="273">
        <f>'soust.uk.JMK př.č.2'!$O$42+'soust.uk.JMK př.č.2'!$P$42</f>
        <v>18284</v>
      </c>
      <c r="D610" s="210">
        <f>'soust.uk.JMK př.č.2'!$L$42</f>
        <v>0</v>
      </c>
      <c r="E610" s="210">
        <f t="shared" si="21"/>
        <v>4571</v>
      </c>
      <c r="F610" s="210">
        <f t="shared" si="22"/>
        <v>3361</v>
      </c>
      <c r="G610" s="262"/>
      <c r="H610" s="248"/>
      <c r="I610" s="193"/>
      <c r="J610" s="274"/>
      <c r="K610" s="275"/>
      <c r="L610" s="248"/>
      <c r="M610" s="193"/>
      <c r="N610" s="249"/>
      <c r="O610" s="210">
        <f t="shared" si="23"/>
        <v>1210</v>
      </c>
    </row>
    <row r="611" spans="1:15" x14ac:dyDescent="0.2">
      <c r="A611" s="216">
        <v>611</v>
      </c>
      <c r="B611" s="255">
        <v>65.319999999999993</v>
      </c>
      <c r="C611" s="273">
        <f>'soust.uk.JMK př.č.2'!$O$42+'soust.uk.JMK př.č.2'!$P$42</f>
        <v>18284</v>
      </c>
      <c r="D611" s="210">
        <f>'soust.uk.JMK př.č.2'!$L$42</f>
        <v>0</v>
      </c>
      <c r="E611" s="210">
        <f t="shared" si="21"/>
        <v>4568</v>
      </c>
      <c r="F611" s="210">
        <f t="shared" si="22"/>
        <v>3359</v>
      </c>
      <c r="G611" s="262"/>
      <c r="H611" s="248"/>
      <c r="I611" s="193"/>
      <c r="J611" s="274"/>
      <c r="K611" s="275"/>
      <c r="L611" s="248"/>
      <c r="M611" s="193"/>
      <c r="N611" s="249"/>
      <c r="O611" s="210">
        <f t="shared" si="23"/>
        <v>1209</v>
      </c>
    </row>
    <row r="612" spans="1:15" x14ac:dyDescent="0.2">
      <c r="A612" s="216">
        <v>612</v>
      </c>
      <c r="B612" s="255">
        <v>65.34</v>
      </c>
      <c r="C612" s="273">
        <f>'soust.uk.JMK př.č.2'!$O$42+'soust.uk.JMK př.č.2'!$P$42</f>
        <v>18284</v>
      </c>
      <c r="D612" s="210">
        <f>'soust.uk.JMK př.č.2'!$L$42</f>
        <v>0</v>
      </c>
      <c r="E612" s="210">
        <f t="shared" si="21"/>
        <v>4567</v>
      </c>
      <c r="F612" s="210">
        <f t="shared" si="22"/>
        <v>3358</v>
      </c>
      <c r="G612" s="262"/>
      <c r="H612" s="213"/>
      <c r="I612" s="238"/>
      <c r="J612" s="276"/>
      <c r="K612" s="275"/>
      <c r="L612" s="213"/>
      <c r="M612" s="238"/>
      <c r="N612" s="238"/>
      <c r="O612" s="210">
        <f t="shared" si="23"/>
        <v>1209</v>
      </c>
    </row>
    <row r="613" spans="1:15" x14ac:dyDescent="0.2">
      <c r="A613" s="216">
        <v>613</v>
      </c>
      <c r="B613" s="255">
        <v>65.37</v>
      </c>
      <c r="C613" s="273">
        <f>'soust.uk.JMK př.č.2'!$O$42+'soust.uk.JMK př.č.2'!$P$42</f>
        <v>18284</v>
      </c>
      <c r="D613" s="210">
        <f>'soust.uk.JMK př.č.2'!$L$42</f>
        <v>0</v>
      </c>
      <c r="E613" s="210">
        <f t="shared" si="21"/>
        <v>4564</v>
      </c>
      <c r="F613" s="210">
        <f t="shared" si="22"/>
        <v>3356</v>
      </c>
      <c r="G613" s="262"/>
      <c r="H613" s="248"/>
      <c r="I613" s="198"/>
      <c r="J613" s="277"/>
      <c r="K613" s="275"/>
      <c r="L613" s="248"/>
      <c r="M613" s="198"/>
      <c r="N613" s="198"/>
      <c r="O613" s="210">
        <f t="shared" si="23"/>
        <v>1208</v>
      </c>
    </row>
    <row r="614" spans="1:15" x14ac:dyDescent="0.2">
      <c r="A614" s="216">
        <v>614</v>
      </c>
      <c r="B614" s="255">
        <v>65.39</v>
      </c>
      <c r="C614" s="273">
        <f>'soust.uk.JMK př.č.2'!$O$42+'soust.uk.JMK př.č.2'!$P$42</f>
        <v>18284</v>
      </c>
      <c r="D614" s="210">
        <f>'soust.uk.JMK př.č.2'!$L$42</f>
        <v>0</v>
      </c>
      <c r="E614" s="210">
        <f t="shared" si="21"/>
        <v>4563</v>
      </c>
      <c r="F614" s="210">
        <f t="shared" si="22"/>
        <v>3355</v>
      </c>
      <c r="G614" s="262"/>
      <c r="H614" s="248"/>
      <c r="I614" s="198"/>
      <c r="J614" s="277"/>
      <c r="K614" s="275"/>
      <c r="L614" s="248"/>
      <c r="M614" s="198"/>
      <c r="N614" s="198"/>
      <c r="O614" s="210">
        <f t="shared" si="23"/>
        <v>1208</v>
      </c>
    </row>
    <row r="615" spans="1:15" x14ac:dyDescent="0.2">
      <c r="A615" s="216">
        <v>615</v>
      </c>
      <c r="B615" s="255">
        <v>65.41</v>
      </c>
      <c r="C615" s="273">
        <f>'soust.uk.JMK př.č.2'!$O$42+'soust.uk.JMK př.č.2'!$P$42</f>
        <v>18284</v>
      </c>
      <c r="D615" s="210">
        <f>'soust.uk.JMK př.č.2'!$L$42</f>
        <v>0</v>
      </c>
      <c r="E615" s="210">
        <f t="shared" si="21"/>
        <v>4561</v>
      </c>
      <c r="F615" s="210">
        <f t="shared" si="22"/>
        <v>3354</v>
      </c>
      <c r="G615" s="262"/>
      <c r="H615" s="248"/>
      <c r="I615" s="198"/>
      <c r="J615" s="277"/>
      <c r="K615" s="275"/>
      <c r="L615" s="248"/>
      <c r="M615" s="198"/>
      <c r="N615" s="198"/>
      <c r="O615" s="210">
        <f t="shared" si="23"/>
        <v>1207</v>
      </c>
    </row>
    <row r="616" spans="1:15" x14ac:dyDescent="0.2">
      <c r="A616" s="216">
        <v>616</v>
      </c>
      <c r="B616" s="255">
        <v>65.44</v>
      </c>
      <c r="C616" s="273">
        <f>'soust.uk.JMK př.č.2'!$O$42+'soust.uk.JMK př.č.2'!$P$42</f>
        <v>18284</v>
      </c>
      <c r="D616" s="210">
        <f>'soust.uk.JMK př.č.2'!$L$42</f>
        <v>0</v>
      </c>
      <c r="E616" s="210">
        <f t="shared" si="21"/>
        <v>4560</v>
      </c>
      <c r="F616" s="210">
        <f t="shared" si="22"/>
        <v>3353</v>
      </c>
      <c r="G616" s="262"/>
      <c r="H616" s="248"/>
      <c r="I616" s="198"/>
      <c r="J616" s="277"/>
      <c r="K616" s="275"/>
      <c r="L616" s="248"/>
      <c r="M616" s="198"/>
      <c r="N616" s="198"/>
      <c r="O616" s="210">
        <f t="shared" si="23"/>
        <v>1207</v>
      </c>
    </row>
    <row r="617" spans="1:15" x14ac:dyDescent="0.2">
      <c r="A617" s="216">
        <v>617</v>
      </c>
      <c r="B617" s="255">
        <v>65.459999999999994</v>
      </c>
      <c r="C617" s="273">
        <f>'soust.uk.JMK př.č.2'!$O$42+'soust.uk.JMK př.č.2'!$P$42</f>
        <v>18284</v>
      </c>
      <c r="D617" s="210">
        <f>'soust.uk.JMK př.č.2'!$L$42</f>
        <v>0</v>
      </c>
      <c r="E617" s="210">
        <f t="shared" si="21"/>
        <v>4559</v>
      </c>
      <c r="F617" s="210">
        <f t="shared" si="22"/>
        <v>3352</v>
      </c>
      <c r="G617" s="262"/>
      <c r="H617" s="248"/>
      <c r="I617" s="198"/>
      <c r="J617" s="277"/>
      <c r="K617" s="275"/>
      <c r="L617" s="248"/>
      <c r="M617" s="198"/>
      <c r="N617" s="198"/>
      <c r="O617" s="210">
        <f t="shared" si="23"/>
        <v>1207</v>
      </c>
    </row>
    <row r="618" spans="1:15" x14ac:dyDescent="0.2">
      <c r="A618" s="216">
        <v>618</v>
      </c>
      <c r="B618" s="255">
        <v>65.48</v>
      </c>
      <c r="C618" s="273">
        <f>'soust.uk.JMK př.č.2'!$O$42+'soust.uk.JMK př.č.2'!$P$42</f>
        <v>18284</v>
      </c>
      <c r="D618" s="210">
        <f>'soust.uk.JMK př.č.2'!$L$42</f>
        <v>0</v>
      </c>
      <c r="E618" s="210">
        <f t="shared" si="21"/>
        <v>4557</v>
      </c>
      <c r="F618" s="210">
        <f t="shared" si="22"/>
        <v>3351</v>
      </c>
      <c r="G618" s="262"/>
      <c r="H618" s="248"/>
      <c r="I618" s="198"/>
      <c r="J618" s="277"/>
      <c r="K618" s="275"/>
      <c r="L618" s="248"/>
      <c r="M618" s="198"/>
      <c r="N618" s="198"/>
      <c r="O618" s="210">
        <f t="shared" si="23"/>
        <v>1206</v>
      </c>
    </row>
    <row r="619" spans="1:15" x14ac:dyDescent="0.2">
      <c r="A619" s="216">
        <v>619</v>
      </c>
      <c r="B619" s="255">
        <v>65.510000000000005</v>
      </c>
      <c r="C619" s="273">
        <f>'soust.uk.JMK př.č.2'!$O$42+'soust.uk.JMK př.č.2'!$P$42</f>
        <v>18284</v>
      </c>
      <c r="D619" s="210">
        <f>'soust.uk.JMK př.č.2'!$L$42</f>
        <v>0</v>
      </c>
      <c r="E619" s="210">
        <f t="shared" si="21"/>
        <v>4555</v>
      </c>
      <c r="F619" s="210">
        <f t="shared" si="22"/>
        <v>3349</v>
      </c>
      <c r="G619" s="262"/>
      <c r="H619" s="248"/>
      <c r="I619" s="198"/>
      <c r="J619" s="277"/>
      <c r="K619" s="275"/>
      <c r="L619" s="248"/>
      <c r="M619" s="195"/>
      <c r="N619" s="215"/>
      <c r="O619" s="210">
        <f t="shared" si="23"/>
        <v>1206</v>
      </c>
    </row>
    <row r="620" spans="1:15" x14ac:dyDescent="0.2">
      <c r="A620" s="216">
        <v>620</v>
      </c>
      <c r="B620" s="255">
        <v>65.53</v>
      </c>
      <c r="C620" s="273">
        <f>'soust.uk.JMK př.č.2'!$O$42+'soust.uk.JMK př.č.2'!$P$42</f>
        <v>18284</v>
      </c>
      <c r="D620" s="210">
        <f>'soust.uk.JMK př.č.2'!$L$42</f>
        <v>0</v>
      </c>
      <c r="E620" s="210">
        <f t="shared" si="21"/>
        <v>4553</v>
      </c>
      <c r="F620" s="210">
        <f t="shared" si="22"/>
        <v>3348</v>
      </c>
      <c r="G620" s="262"/>
      <c r="H620" s="248"/>
      <c r="I620" s="198"/>
      <c r="J620" s="277"/>
      <c r="K620" s="275"/>
      <c r="L620" s="248"/>
      <c r="M620" s="278"/>
      <c r="N620" s="215"/>
      <c r="O620" s="210">
        <f t="shared" si="23"/>
        <v>1205</v>
      </c>
    </row>
    <row r="621" spans="1:15" x14ac:dyDescent="0.2">
      <c r="A621" s="216">
        <v>621</v>
      </c>
      <c r="B621" s="255">
        <v>65.55</v>
      </c>
      <c r="C621" s="273">
        <f>'soust.uk.JMK př.č.2'!$O$42+'soust.uk.JMK př.č.2'!$P$42</f>
        <v>18284</v>
      </c>
      <c r="D621" s="210">
        <f>'soust.uk.JMK př.č.2'!$L$42</f>
        <v>0</v>
      </c>
      <c r="E621" s="210">
        <f t="shared" si="21"/>
        <v>4552</v>
      </c>
      <c r="F621" s="210">
        <f t="shared" si="22"/>
        <v>3347</v>
      </c>
      <c r="G621" s="262"/>
      <c r="H621" s="248"/>
      <c r="I621" s="198"/>
      <c r="J621" s="277"/>
      <c r="K621" s="275"/>
      <c r="L621" s="248"/>
      <c r="M621" s="195"/>
      <c r="N621" s="215"/>
      <c r="O621" s="210">
        <f t="shared" si="23"/>
        <v>1205</v>
      </c>
    </row>
    <row r="622" spans="1:15" x14ac:dyDescent="0.2">
      <c r="A622" s="216">
        <v>622</v>
      </c>
      <c r="B622" s="255">
        <v>65.569999999999993</v>
      </c>
      <c r="C622" s="273">
        <f>'soust.uk.JMK př.č.2'!$O$42+'soust.uk.JMK př.č.2'!$P$42</f>
        <v>18284</v>
      </c>
      <c r="D622" s="210">
        <f>'soust.uk.JMK př.č.2'!$L$42</f>
        <v>0</v>
      </c>
      <c r="E622" s="210">
        <f t="shared" si="21"/>
        <v>4551</v>
      </c>
      <c r="F622" s="210">
        <f t="shared" si="22"/>
        <v>3346</v>
      </c>
      <c r="G622" s="262"/>
      <c r="H622" s="248"/>
      <c r="I622" s="198"/>
      <c r="J622" s="277"/>
      <c r="K622" s="275"/>
      <c r="L622" s="248"/>
      <c r="M622" s="195"/>
      <c r="N622" s="215"/>
      <c r="O622" s="210">
        <f t="shared" si="23"/>
        <v>1205</v>
      </c>
    </row>
    <row r="623" spans="1:15" x14ac:dyDescent="0.2">
      <c r="A623" s="216">
        <v>623</v>
      </c>
      <c r="B623" s="255">
        <v>65.599999999999994</v>
      </c>
      <c r="C623" s="273">
        <f>'soust.uk.JMK př.č.2'!$O$42+'soust.uk.JMK př.č.2'!$P$42</f>
        <v>18284</v>
      </c>
      <c r="D623" s="210">
        <f>'soust.uk.JMK př.č.2'!$L$42</f>
        <v>0</v>
      </c>
      <c r="E623" s="210">
        <f t="shared" si="21"/>
        <v>4549</v>
      </c>
      <c r="F623" s="210">
        <f t="shared" si="22"/>
        <v>3345</v>
      </c>
      <c r="G623" s="262"/>
      <c r="H623" s="248"/>
      <c r="I623" s="198"/>
      <c r="J623" s="277"/>
      <c r="K623" s="275"/>
      <c r="L623" s="248"/>
      <c r="M623" s="195"/>
      <c r="N623" s="215"/>
      <c r="O623" s="210">
        <f t="shared" si="23"/>
        <v>1204</v>
      </c>
    </row>
    <row r="624" spans="1:15" x14ac:dyDescent="0.2">
      <c r="A624" s="216">
        <v>624</v>
      </c>
      <c r="B624" s="255">
        <v>65.62</v>
      </c>
      <c r="C624" s="273">
        <f>'soust.uk.JMK př.č.2'!$O$42+'soust.uk.JMK př.č.2'!$P$42</f>
        <v>18284</v>
      </c>
      <c r="D624" s="210">
        <f>'soust.uk.JMK př.č.2'!$L$42</f>
        <v>0</v>
      </c>
      <c r="E624" s="210">
        <f t="shared" si="21"/>
        <v>4548</v>
      </c>
      <c r="F624" s="210">
        <f t="shared" si="22"/>
        <v>3344</v>
      </c>
      <c r="G624" s="262"/>
      <c r="H624" s="248"/>
      <c r="I624" s="198"/>
      <c r="J624" s="277"/>
      <c r="K624" s="275"/>
      <c r="L624" s="248"/>
      <c r="M624" s="195"/>
      <c r="N624" s="215"/>
      <c r="O624" s="210">
        <f t="shared" si="23"/>
        <v>1204</v>
      </c>
    </row>
    <row r="625" spans="1:15" x14ac:dyDescent="0.2">
      <c r="A625" s="216">
        <v>625</v>
      </c>
      <c r="B625" s="255">
        <v>65.64</v>
      </c>
      <c r="C625" s="273">
        <f>'soust.uk.JMK př.č.2'!$O$42+'soust.uk.JMK př.č.2'!$P$42</f>
        <v>18284</v>
      </c>
      <c r="D625" s="210">
        <f>'soust.uk.JMK př.č.2'!$L$42</f>
        <v>0</v>
      </c>
      <c r="E625" s="210">
        <f t="shared" si="21"/>
        <v>4546</v>
      </c>
      <c r="F625" s="210">
        <f t="shared" si="22"/>
        <v>3343</v>
      </c>
      <c r="G625" s="262"/>
      <c r="H625" s="248"/>
      <c r="I625" s="198"/>
      <c r="J625" s="277"/>
      <c r="K625" s="275"/>
      <c r="L625" s="248"/>
      <c r="M625" s="195"/>
      <c r="N625" s="215"/>
      <c r="O625" s="210">
        <f t="shared" si="23"/>
        <v>1203</v>
      </c>
    </row>
    <row r="626" spans="1:15" x14ac:dyDescent="0.2">
      <c r="A626" s="216">
        <v>626</v>
      </c>
      <c r="B626" s="255">
        <v>65.66</v>
      </c>
      <c r="C626" s="273">
        <f>'soust.uk.JMK př.č.2'!$O$42+'soust.uk.JMK př.č.2'!$P$42</f>
        <v>18284</v>
      </c>
      <c r="D626" s="210">
        <f>'soust.uk.JMK př.č.2'!$L$42</f>
        <v>0</v>
      </c>
      <c r="E626" s="210">
        <f t="shared" si="21"/>
        <v>4545</v>
      </c>
      <c r="F626" s="210">
        <f t="shared" si="22"/>
        <v>3342</v>
      </c>
      <c r="G626" s="262"/>
      <c r="H626" s="248"/>
      <c r="I626" s="198"/>
      <c r="J626" s="277"/>
      <c r="K626" s="275"/>
      <c r="L626" s="248"/>
      <c r="M626" s="195"/>
      <c r="N626" s="215"/>
      <c r="O626" s="210">
        <f t="shared" si="23"/>
        <v>1203</v>
      </c>
    </row>
    <row r="627" spans="1:15" x14ac:dyDescent="0.2">
      <c r="A627" s="216">
        <v>627</v>
      </c>
      <c r="B627" s="255">
        <v>65.69</v>
      </c>
      <c r="C627" s="273">
        <f>'soust.uk.JMK př.č.2'!$O$42+'soust.uk.JMK př.č.2'!$P$42</f>
        <v>18284</v>
      </c>
      <c r="D627" s="210">
        <f>'soust.uk.JMK př.č.2'!$L$42</f>
        <v>0</v>
      </c>
      <c r="E627" s="210">
        <f t="shared" si="21"/>
        <v>4542</v>
      </c>
      <c r="F627" s="210">
        <f t="shared" si="22"/>
        <v>3340</v>
      </c>
      <c r="G627" s="262"/>
      <c r="H627" s="248"/>
      <c r="I627" s="198"/>
      <c r="J627" s="277"/>
      <c r="K627" s="275"/>
      <c r="L627" s="248"/>
      <c r="M627" s="195"/>
      <c r="N627" s="215"/>
      <c r="O627" s="210">
        <f t="shared" si="23"/>
        <v>1202</v>
      </c>
    </row>
    <row r="628" spans="1:15" x14ac:dyDescent="0.2">
      <c r="A628" s="216">
        <v>628</v>
      </c>
      <c r="B628" s="255">
        <v>65.709999999999994</v>
      </c>
      <c r="C628" s="273">
        <f>'soust.uk.JMK př.č.2'!$O$42+'soust.uk.JMK př.č.2'!$P$42</f>
        <v>18284</v>
      </c>
      <c r="D628" s="210">
        <f>'soust.uk.JMK př.č.2'!$L$42</f>
        <v>0</v>
      </c>
      <c r="E628" s="210">
        <f t="shared" si="21"/>
        <v>4541</v>
      </c>
      <c r="F628" s="210">
        <f t="shared" si="22"/>
        <v>3339</v>
      </c>
      <c r="G628" s="262"/>
      <c r="H628" s="248"/>
      <c r="I628" s="198"/>
      <c r="J628" s="277"/>
      <c r="K628" s="275"/>
      <c r="L628" s="248"/>
      <c r="M628" s="195"/>
      <c r="N628" s="215"/>
      <c r="O628" s="210">
        <f t="shared" si="23"/>
        <v>1202</v>
      </c>
    </row>
    <row r="629" spans="1:15" x14ac:dyDescent="0.2">
      <c r="A629" s="216">
        <v>629</v>
      </c>
      <c r="B629" s="255">
        <v>65.73</v>
      </c>
      <c r="C629" s="273">
        <f>'soust.uk.JMK př.č.2'!$O$42+'soust.uk.JMK př.č.2'!$P$42</f>
        <v>18284</v>
      </c>
      <c r="D629" s="210">
        <f>'soust.uk.JMK př.č.2'!$L$42</f>
        <v>0</v>
      </c>
      <c r="E629" s="210">
        <f t="shared" si="21"/>
        <v>4540</v>
      </c>
      <c r="F629" s="210">
        <f t="shared" si="22"/>
        <v>3338</v>
      </c>
      <c r="G629" s="262"/>
      <c r="H629" s="248"/>
      <c r="I629" s="198"/>
      <c r="J629" s="277"/>
      <c r="K629" s="275"/>
      <c r="L629" s="248"/>
      <c r="M629" s="195"/>
      <c r="N629" s="215"/>
      <c r="O629" s="210">
        <f t="shared" si="23"/>
        <v>1202</v>
      </c>
    </row>
    <row r="630" spans="1:15" x14ac:dyDescent="0.2">
      <c r="A630" s="216">
        <v>630</v>
      </c>
      <c r="B630" s="255">
        <v>65.75</v>
      </c>
      <c r="C630" s="273">
        <f>'soust.uk.JMK př.č.2'!$O$42+'soust.uk.JMK př.č.2'!$P$42</f>
        <v>18284</v>
      </c>
      <c r="D630" s="210">
        <f>'soust.uk.JMK př.č.2'!$L$42</f>
        <v>0</v>
      </c>
      <c r="E630" s="210">
        <f t="shared" si="21"/>
        <v>4538</v>
      </c>
      <c r="F630" s="210">
        <f t="shared" si="22"/>
        <v>3337</v>
      </c>
      <c r="G630" s="262"/>
      <c r="H630" s="248"/>
      <c r="I630" s="198"/>
      <c r="J630" s="277"/>
      <c r="K630" s="275"/>
      <c r="L630" s="248"/>
      <c r="M630" s="195"/>
      <c r="N630" s="215"/>
      <c r="O630" s="210">
        <f t="shared" si="23"/>
        <v>1201</v>
      </c>
    </row>
    <row r="631" spans="1:15" x14ac:dyDescent="0.2">
      <c r="A631" s="216">
        <v>631</v>
      </c>
      <c r="B631" s="255">
        <v>65.78</v>
      </c>
      <c r="C631" s="273">
        <f>'soust.uk.JMK př.č.2'!$O$42+'soust.uk.JMK př.č.2'!$P$42</f>
        <v>18284</v>
      </c>
      <c r="D631" s="210">
        <f>'soust.uk.JMK př.č.2'!$L$42</f>
        <v>0</v>
      </c>
      <c r="E631" s="210">
        <f t="shared" si="21"/>
        <v>4536</v>
      </c>
      <c r="F631" s="210">
        <f t="shared" si="22"/>
        <v>3335</v>
      </c>
      <c r="G631" s="262"/>
      <c r="H631" s="248"/>
      <c r="I631" s="198"/>
      <c r="J631" s="277"/>
      <c r="K631" s="275"/>
      <c r="M631" s="195"/>
      <c r="N631" s="215"/>
      <c r="O631" s="210">
        <f t="shared" si="23"/>
        <v>1201</v>
      </c>
    </row>
    <row r="632" spans="1:15" x14ac:dyDescent="0.2">
      <c r="A632" s="216">
        <v>632</v>
      </c>
      <c r="B632" s="255">
        <v>65.8</v>
      </c>
      <c r="C632" s="273">
        <f>'soust.uk.JMK př.č.2'!$O$42+'soust.uk.JMK př.č.2'!$P$42</f>
        <v>18284</v>
      </c>
      <c r="D632" s="210">
        <f>'soust.uk.JMK př.č.2'!$L$42</f>
        <v>0</v>
      </c>
      <c r="E632" s="210">
        <f t="shared" si="21"/>
        <v>4534</v>
      </c>
      <c r="F632" s="210">
        <f t="shared" si="22"/>
        <v>3334</v>
      </c>
      <c r="G632" s="262"/>
      <c r="H632" s="248"/>
      <c r="I632" s="198"/>
      <c r="J632" s="277"/>
      <c r="K632" s="275"/>
      <c r="M632" s="195"/>
      <c r="N632" s="215"/>
      <c r="O632" s="210">
        <f t="shared" si="23"/>
        <v>1200</v>
      </c>
    </row>
    <row r="633" spans="1:15" x14ac:dyDescent="0.2">
      <c r="A633" s="216">
        <v>633</v>
      </c>
      <c r="B633" s="255">
        <v>65.819999999999993</v>
      </c>
      <c r="C633" s="273">
        <f>'soust.uk.JMK př.č.2'!$O$42+'soust.uk.JMK př.č.2'!$P$42</f>
        <v>18284</v>
      </c>
      <c r="D633" s="210">
        <f>'soust.uk.JMK př.č.2'!$L$42</f>
        <v>0</v>
      </c>
      <c r="E633" s="210">
        <f t="shared" si="21"/>
        <v>4533</v>
      </c>
      <c r="F633" s="210">
        <f t="shared" si="22"/>
        <v>3333</v>
      </c>
      <c r="G633" s="262"/>
      <c r="H633" s="248"/>
      <c r="I633" s="198"/>
      <c r="J633" s="277"/>
      <c r="K633" s="275"/>
      <c r="M633" s="195"/>
      <c r="N633" s="215"/>
      <c r="O633" s="210">
        <f t="shared" si="23"/>
        <v>1200</v>
      </c>
    </row>
    <row r="634" spans="1:15" x14ac:dyDescent="0.2">
      <c r="A634" s="216">
        <v>634</v>
      </c>
      <c r="B634" s="255">
        <v>65.84</v>
      </c>
      <c r="C634" s="273">
        <f>'soust.uk.JMK př.č.2'!$O$42+'soust.uk.JMK př.č.2'!$P$42</f>
        <v>18284</v>
      </c>
      <c r="D634" s="210">
        <f>'soust.uk.JMK př.č.2'!$L$42</f>
        <v>0</v>
      </c>
      <c r="E634" s="210">
        <f t="shared" si="21"/>
        <v>4532</v>
      </c>
      <c r="F634" s="210">
        <f t="shared" si="22"/>
        <v>3332</v>
      </c>
      <c r="G634" s="262"/>
      <c r="H634" s="248"/>
      <c r="I634" s="198"/>
      <c r="J634" s="277"/>
      <c r="K634" s="275"/>
      <c r="M634" s="195"/>
      <c r="N634" s="215"/>
      <c r="O634" s="210">
        <f t="shared" si="23"/>
        <v>1200</v>
      </c>
    </row>
    <row r="635" spans="1:15" x14ac:dyDescent="0.2">
      <c r="A635" s="216">
        <v>635</v>
      </c>
      <c r="B635" s="255">
        <v>65.86</v>
      </c>
      <c r="C635" s="273">
        <f>'soust.uk.JMK př.č.2'!$O$42+'soust.uk.JMK př.č.2'!$P$42</f>
        <v>18284</v>
      </c>
      <c r="D635" s="210">
        <f>'soust.uk.JMK př.č.2'!$L$42</f>
        <v>0</v>
      </c>
      <c r="E635" s="210">
        <f t="shared" si="21"/>
        <v>4530</v>
      </c>
      <c r="F635" s="210">
        <f t="shared" si="22"/>
        <v>3331</v>
      </c>
      <c r="G635" s="262"/>
      <c r="H635" s="248"/>
      <c r="I635" s="198"/>
      <c r="J635" s="277"/>
      <c r="K635" s="275"/>
      <c r="M635" s="195"/>
      <c r="N635" s="215"/>
      <c r="O635" s="210">
        <f t="shared" si="23"/>
        <v>1199</v>
      </c>
    </row>
    <row r="636" spans="1:15" x14ac:dyDescent="0.2">
      <c r="A636" s="216">
        <v>636</v>
      </c>
      <c r="B636" s="255">
        <v>65.88</v>
      </c>
      <c r="C636" s="273">
        <f>'soust.uk.JMK př.č.2'!$O$42+'soust.uk.JMK př.č.2'!$P$42</f>
        <v>18284</v>
      </c>
      <c r="D636" s="210">
        <f>'soust.uk.JMK př.č.2'!$L$42</f>
        <v>0</v>
      </c>
      <c r="E636" s="210">
        <f t="shared" si="21"/>
        <v>4529</v>
      </c>
      <c r="F636" s="210">
        <f t="shared" si="22"/>
        <v>3330</v>
      </c>
      <c r="G636" s="262"/>
      <c r="H636" s="248"/>
      <c r="I636" s="198"/>
      <c r="J636" s="277"/>
      <c r="K636" s="275"/>
      <c r="L636" s="248"/>
      <c r="M636" s="195"/>
      <c r="N636" s="215"/>
      <c r="O636" s="210">
        <f t="shared" si="23"/>
        <v>1199</v>
      </c>
    </row>
    <row r="637" spans="1:15" x14ac:dyDescent="0.2">
      <c r="A637" s="216">
        <v>637</v>
      </c>
      <c r="B637" s="255">
        <v>65.900000000000006</v>
      </c>
      <c r="C637" s="273">
        <f>'soust.uk.JMK př.č.2'!$O$42+'soust.uk.JMK př.č.2'!$P$42</f>
        <v>18284</v>
      </c>
      <c r="D637" s="210">
        <f>'soust.uk.JMK př.č.2'!$L$42</f>
        <v>0</v>
      </c>
      <c r="E637" s="210">
        <f t="shared" si="21"/>
        <v>4527</v>
      </c>
      <c r="F637" s="210">
        <f t="shared" si="22"/>
        <v>3329</v>
      </c>
      <c r="G637" s="262"/>
      <c r="H637" s="248"/>
      <c r="I637" s="198"/>
      <c r="J637" s="277"/>
      <c r="K637" s="275"/>
      <c r="L637" s="248"/>
      <c r="M637" s="195"/>
      <c r="N637" s="215"/>
      <c r="O637" s="210">
        <f t="shared" si="23"/>
        <v>1198</v>
      </c>
    </row>
    <row r="638" spans="1:15" x14ac:dyDescent="0.2">
      <c r="A638" s="216">
        <v>638</v>
      </c>
      <c r="B638" s="255">
        <v>65.930000000000007</v>
      </c>
      <c r="C638" s="273">
        <f>'soust.uk.JMK př.č.2'!$O$42+'soust.uk.JMK př.č.2'!$P$42</f>
        <v>18284</v>
      </c>
      <c r="D638" s="210">
        <f>'soust.uk.JMK př.č.2'!$L$42</f>
        <v>0</v>
      </c>
      <c r="E638" s="210">
        <f t="shared" si="21"/>
        <v>4526</v>
      </c>
      <c r="F638" s="210">
        <f t="shared" si="22"/>
        <v>3328</v>
      </c>
      <c r="G638" s="262"/>
      <c r="H638" s="248"/>
      <c r="I638" s="198"/>
      <c r="J638" s="277"/>
      <c r="K638" s="275"/>
      <c r="L638" s="248"/>
      <c r="M638" s="195"/>
      <c r="N638" s="215"/>
      <c r="O638" s="210">
        <f t="shared" si="23"/>
        <v>1198</v>
      </c>
    </row>
    <row r="639" spans="1:15" x14ac:dyDescent="0.2">
      <c r="A639" s="216">
        <v>639</v>
      </c>
      <c r="B639" s="255">
        <v>65.95</v>
      </c>
      <c r="C639" s="273">
        <f>'soust.uk.JMK př.č.2'!$O$42+'soust.uk.JMK př.č.2'!$P$42</f>
        <v>18284</v>
      </c>
      <c r="D639" s="210">
        <f>'soust.uk.JMK př.č.2'!$L$42</f>
        <v>0</v>
      </c>
      <c r="E639" s="210">
        <f t="shared" si="21"/>
        <v>4525</v>
      </c>
      <c r="F639" s="210">
        <f t="shared" si="22"/>
        <v>3327</v>
      </c>
      <c r="G639" s="262"/>
      <c r="H639" s="248"/>
      <c r="I639" s="198"/>
      <c r="J639" s="277"/>
      <c r="K639" s="275"/>
      <c r="L639" s="248"/>
      <c r="M639" s="195"/>
      <c r="N639" s="215"/>
      <c r="O639" s="210">
        <f t="shared" si="23"/>
        <v>1198</v>
      </c>
    </row>
    <row r="640" spans="1:15" x14ac:dyDescent="0.2">
      <c r="A640" s="216">
        <v>640</v>
      </c>
      <c r="B640" s="255">
        <v>65.97</v>
      </c>
      <c r="C640" s="273">
        <f>'soust.uk.JMK př.č.2'!$O$42+'soust.uk.JMK př.č.2'!$P$42</f>
        <v>18284</v>
      </c>
      <c r="D640" s="210">
        <f>'soust.uk.JMK př.č.2'!$L$42</f>
        <v>0</v>
      </c>
      <c r="E640" s="210">
        <f t="shared" si="21"/>
        <v>4523</v>
      </c>
      <c r="F640" s="210">
        <f t="shared" si="22"/>
        <v>3326</v>
      </c>
      <c r="G640" s="262"/>
      <c r="H640" s="248"/>
      <c r="I640" s="198"/>
      <c r="J640" s="277"/>
      <c r="K640" s="275"/>
      <c r="L640" s="248"/>
      <c r="M640" s="195"/>
      <c r="N640" s="215"/>
      <c r="O640" s="210">
        <f t="shared" si="23"/>
        <v>1197</v>
      </c>
    </row>
    <row r="641" spans="1:15" x14ac:dyDescent="0.2">
      <c r="A641" s="216">
        <v>641</v>
      </c>
      <c r="B641" s="255">
        <v>65.989999999999995</v>
      </c>
      <c r="C641" s="273">
        <f>'soust.uk.JMK př.č.2'!$O$42+'soust.uk.JMK př.č.2'!$P$42</f>
        <v>18284</v>
      </c>
      <c r="D641" s="210">
        <f>'soust.uk.JMK př.č.2'!$L$42</f>
        <v>0</v>
      </c>
      <c r="E641" s="210">
        <f t="shared" si="21"/>
        <v>4522</v>
      </c>
      <c r="F641" s="210">
        <f t="shared" si="22"/>
        <v>3325</v>
      </c>
      <c r="G641" s="262"/>
      <c r="H641" s="248"/>
      <c r="I641" s="198"/>
      <c r="J641" s="277"/>
      <c r="K641" s="275"/>
      <c r="L641" s="248"/>
      <c r="M641" s="195"/>
      <c r="N641" s="238"/>
      <c r="O641" s="210">
        <f t="shared" si="23"/>
        <v>1197</v>
      </c>
    </row>
    <row r="642" spans="1:15" x14ac:dyDescent="0.2">
      <c r="A642" s="216">
        <v>642</v>
      </c>
      <c r="B642" s="255">
        <v>66.010000000000005</v>
      </c>
      <c r="C642" s="273">
        <f>'soust.uk.JMK př.č.2'!$O$42+'soust.uk.JMK př.č.2'!$P$42</f>
        <v>18284</v>
      </c>
      <c r="D642" s="210">
        <f>'soust.uk.JMK př.č.2'!$L$42</f>
        <v>0</v>
      </c>
      <c r="E642" s="210">
        <f t="shared" si="21"/>
        <v>4521</v>
      </c>
      <c r="F642" s="210">
        <f t="shared" si="22"/>
        <v>3324</v>
      </c>
      <c r="G642" s="262"/>
      <c r="H642" s="248"/>
      <c r="I642" s="198"/>
      <c r="J642" s="277"/>
      <c r="K642" s="275"/>
      <c r="L642" s="248"/>
      <c r="O642" s="210">
        <f t="shared" si="23"/>
        <v>1197</v>
      </c>
    </row>
    <row r="643" spans="1:15" x14ac:dyDescent="0.2">
      <c r="A643" s="216">
        <v>643</v>
      </c>
      <c r="B643" s="255">
        <v>66.03</v>
      </c>
      <c r="C643" s="273">
        <f>'soust.uk.JMK př.č.2'!$O$42+'soust.uk.JMK př.č.2'!$P$42</f>
        <v>18284</v>
      </c>
      <c r="D643" s="210">
        <f>'soust.uk.JMK př.č.2'!$L$42</f>
        <v>0</v>
      </c>
      <c r="E643" s="210">
        <f t="shared" si="21"/>
        <v>4519</v>
      </c>
      <c r="F643" s="210">
        <f t="shared" si="22"/>
        <v>3323</v>
      </c>
      <c r="G643" s="262"/>
      <c r="H643" s="248"/>
      <c r="I643" s="198"/>
      <c r="J643" s="277"/>
      <c r="K643" s="275"/>
      <c r="L643" s="248"/>
      <c r="O643" s="210">
        <f t="shared" si="23"/>
        <v>1196</v>
      </c>
    </row>
    <row r="644" spans="1:15" x14ac:dyDescent="0.2">
      <c r="A644" s="216">
        <v>644</v>
      </c>
      <c r="B644" s="255">
        <v>66.05</v>
      </c>
      <c r="C644" s="273">
        <f>'soust.uk.JMK př.č.2'!$O$42+'soust.uk.JMK př.č.2'!$P$42</f>
        <v>18284</v>
      </c>
      <c r="D644" s="210">
        <f>'soust.uk.JMK př.č.2'!$L$42</f>
        <v>0</v>
      </c>
      <c r="E644" s="210">
        <f t="shared" si="21"/>
        <v>4518</v>
      </c>
      <c r="F644" s="210">
        <f t="shared" si="22"/>
        <v>3322</v>
      </c>
      <c r="G644" s="262"/>
      <c r="H644" s="248"/>
      <c r="I644" s="198"/>
      <c r="J644" s="277"/>
      <c r="K644" s="275"/>
      <c r="L644" s="248"/>
      <c r="O644" s="210">
        <f t="shared" si="23"/>
        <v>1196</v>
      </c>
    </row>
    <row r="645" spans="1:15" x14ac:dyDescent="0.2">
      <c r="A645" s="216">
        <v>645</v>
      </c>
      <c r="B645" s="255">
        <v>66.069999999999993</v>
      </c>
      <c r="C645" s="273">
        <f>'soust.uk.JMK př.č.2'!$O$42+'soust.uk.JMK př.č.2'!$P$42</f>
        <v>18284</v>
      </c>
      <c r="D645" s="210">
        <f>'soust.uk.JMK př.č.2'!$L$42</f>
        <v>0</v>
      </c>
      <c r="E645" s="210">
        <f t="shared" si="21"/>
        <v>4517</v>
      </c>
      <c r="F645" s="210">
        <f t="shared" si="22"/>
        <v>3321</v>
      </c>
      <c r="G645" s="262"/>
      <c r="H645" s="248"/>
      <c r="I645" s="198"/>
      <c r="J645" s="277"/>
      <c r="K645" s="275"/>
      <c r="L645" s="248"/>
      <c r="O645" s="210">
        <f t="shared" si="23"/>
        <v>1196</v>
      </c>
    </row>
    <row r="646" spans="1:15" x14ac:dyDescent="0.2">
      <c r="A646" s="216">
        <v>646</v>
      </c>
      <c r="B646" s="255">
        <v>66.09</v>
      </c>
      <c r="C646" s="273">
        <f>'soust.uk.JMK př.č.2'!$O$42+'soust.uk.JMK př.č.2'!$P$42</f>
        <v>18284</v>
      </c>
      <c r="D646" s="210">
        <f>'soust.uk.JMK př.č.2'!$L$42</f>
        <v>0</v>
      </c>
      <c r="E646" s="210">
        <f t="shared" si="21"/>
        <v>4515</v>
      </c>
      <c r="F646" s="210">
        <f t="shared" si="22"/>
        <v>3320</v>
      </c>
      <c r="G646" s="262"/>
      <c r="H646" s="248"/>
      <c r="I646" s="198"/>
      <c r="J646" s="277"/>
      <c r="K646" s="275"/>
      <c r="L646" s="248"/>
      <c r="O646" s="210">
        <f t="shared" si="23"/>
        <v>1195</v>
      </c>
    </row>
    <row r="647" spans="1:15" x14ac:dyDescent="0.2">
      <c r="A647" s="216">
        <v>647</v>
      </c>
      <c r="B647" s="255">
        <v>66.11</v>
      </c>
      <c r="C647" s="273">
        <f>'soust.uk.JMK př.č.2'!$O$42+'soust.uk.JMK př.č.2'!$P$42</f>
        <v>18284</v>
      </c>
      <c r="D647" s="210">
        <f>'soust.uk.JMK př.č.2'!$L$42</f>
        <v>0</v>
      </c>
      <c r="E647" s="210">
        <f t="shared" si="21"/>
        <v>4514</v>
      </c>
      <c r="F647" s="210">
        <f t="shared" si="22"/>
        <v>3319</v>
      </c>
      <c r="G647" s="262"/>
      <c r="H647" s="248"/>
      <c r="I647" s="198"/>
      <c r="J647" s="277"/>
      <c r="K647" s="275"/>
      <c r="L647" s="248"/>
      <c r="O647" s="210">
        <f t="shared" si="23"/>
        <v>1195</v>
      </c>
    </row>
    <row r="648" spans="1:15" x14ac:dyDescent="0.2">
      <c r="A648" s="216">
        <v>648</v>
      </c>
      <c r="B648" s="255">
        <v>66.13</v>
      </c>
      <c r="C648" s="273">
        <f>'soust.uk.JMK př.č.2'!$O$42+'soust.uk.JMK př.č.2'!$P$42</f>
        <v>18284</v>
      </c>
      <c r="D648" s="210">
        <f>'soust.uk.JMK př.č.2'!$L$42</f>
        <v>0</v>
      </c>
      <c r="E648" s="210">
        <f t="shared" si="21"/>
        <v>4512</v>
      </c>
      <c r="F648" s="210">
        <f t="shared" si="22"/>
        <v>3318</v>
      </c>
      <c r="G648" s="262"/>
      <c r="H648" s="248"/>
      <c r="I648" s="198"/>
      <c r="J648" s="277"/>
      <c r="K648" s="275"/>
      <c r="L648" s="248"/>
      <c r="O648" s="210">
        <f t="shared" si="23"/>
        <v>1194</v>
      </c>
    </row>
    <row r="649" spans="1:15" x14ac:dyDescent="0.2">
      <c r="A649" s="216">
        <v>649</v>
      </c>
      <c r="B649" s="255">
        <v>66.150000000000006</v>
      </c>
      <c r="C649" s="273">
        <f>'soust.uk.JMK př.č.2'!$O$42+'soust.uk.JMK př.č.2'!$P$42</f>
        <v>18284</v>
      </c>
      <c r="D649" s="210">
        <f>'soust.uk.JMK př.č.2'!$L$42</f>
        <v>0</v>
      </c>
      <c r="E649" s="210">
        <f t="shared" si="21"/>
        <v>4511</v>
      </c>
      <c r="F649" s="210">
        <f t="shared" si="22"/>
        <v>3317</v>
      </c>
      <c r="G649" s="262"/>
      <c r="H649" s="248"/>
      <c r="I649" s="198"/>
      <c r="J649" s="277"/>
      <c r="K649" s="275"/>
      <c r="L649" s="248"/>
      <c r="O649" s="210">
        <f t="shared" si="23"/>
        <v>1194</v>
      </c>
    </row>
    <row r="650" spans="1:15" x14ac:dyDescent="0.2">
      <c r="A650" s="216">
        <v>650</v>
      </c>
      <c r="B650" s="255">
        <v>66.17</v>
      </c>
      <c r="C650" s="273">
        <f>'soust.uk.JMK př.č.2'!$O$42+'soust.uk.JMK př.č.2'!$P$42</f>
        <v>18284</v>
      </c>
      <c r="D650" s="210">
        <f>'soust.uk.JMK př.č.2'!$L$42</f>
        <v>0</v>
      </c>
      <c r="E650" s="210">
        <f t="shared" si="21"/>
        <v>4510</v>
      </c>
      <c r="F650" s="210">
        <f t="shared" si="22"/>
        <v>3316</v>
      </c>
      <c r="G650" s="262"/>
      <c r="H650" s="248"/>
      <c r="I650" s="198"/>
      <c r="J650" s="277"/>
      <c r="K650" s="275"/>
      <c r="L650" s="248"/>
      <c r="O650" s="210">
        <f t="shared" si="23"/>
        <v>1194</v>
      </c>
    </row>
    <row r="651" spans="1:15" x14ac:dyDescent="0.2">
      <c r="A651" s="216">
        <v>651</v>
      </c>
      <c r="B651" s="255">
        <v>66.19</v>
      </c>
      <c r="C651" s="273">
        <f>'soust.uk.JMK př.č.2'!$O$42+'soust.uk.JMK př.č.2'!$P$42</f>
        <v>18284</v>
      </c>
      <c r="D651" s="210">
        <f>'soust.uk.JMK př.č.2'!$L$42</f>
        <v>0</v>
      </c>
      <c r="E651" s="210">
        <f t="shared" si="21"/>
        <v>4508</v>
      </c>
      <c r="F651" s="210">
        <f t="shared" si="22"/>
        <v>3315</v>
      </c>
      <c r="G651" s="262"/>
      <c r="H651" s="248"/>
      <c r="I651" s="198"/>
      <c r="J651" s="277"/>
      <c r="K651" s="275"/>
      <c r="L651" s="248"/>
      <c r="O651" s="210">
        <f t="shared" si="23"/>
        <v>1193</v>
      </c>
    </row>
    <row r="652" spans="1:15" x14ac:dyDescent="0.2">
      <c r="A652" s="216">
        <v>652</v>
      </c>
      <c r="B652" s="255">
        <v>66.209999999999994</v>
      </c>
      <c r="C652" s="273">
        <f>'soust.uk.JMK př.č.2'!$O$42+'soust.uk.JMK př.č.2'!$P$42</f>
        <v>18284</v>
      </c>
      <c r="D652" s="210">
        <f>'soust.uk.JMK př.č.2'!$L$42</f>
        <v>0</v>
      </c>
      <c r="E652" s="210">
        <f t="shared" si="21"/>
        <v>4507</v>
      </c>
      <c r="F652" s="210">
        <f t="shared" si="22"/>
        <v>3314</v>
      </c>
      <c r="G652" s="262"/>
      <c r="H652" s="248"/>
      <c r="I652" s="198"/>
      <c r="J652" s="277"/>
      <c r="K652" s="275"/>
      <c r="L652" s="248"/>
      <c r="O652" s="210">
        <f t="shared" si="23"/>
        <v>1193</v>
      </c>
    </row>
    <row r="653" spans="1:15" x14ac:dyDescent="0.2">
      <c r="A653" s="216">
        <v>653</v>
      </c>
      <c r="B653" s="255">
        <v>66.23</v>
      </c>
      <c r="C653" s="273">
        <f>'soust.uk.JMK př.č.2'!$O$42+'soust.uk.JMK př.č.2'!$P$42</f>
        <v>18284</v>
      </c>
      <c r="D653" s="210">
        <f>'soust.uk.JMK př.č.2'!$L$42</f>
        <v>0</v>
      </c>
      <c r="E653" s="210">
        <f t="shared" si="21"/>
        <v>4506</v>
      </c>
      <c r="F653" s="210">
        <f t="shared" si="22"/>
        <v>3313</v>
      </c>
      <c r="G653" s="262"/>
      <c r="H653" s="248"/>
      <c r="I653" s="198"/>
      <c r="J653" s="277"/>
      <c r="K653" s="275"/>
      <c r="L653" s="248"/>
      <c r="O653" s="210">
        <f t="shared" si="23"/>
        <v>1193</v>
      </c>
    </row>
    <row r="654" spans="1:15" x14ac:dyDescent="0.2">
      <c r="A654" s="216">
        <v>654</v>
      </c>
      <c r="B654" s="255">
        <v>66.25</v>
      </c>
      <c r="C654" s="273">
        <f>'soust.uk.JMK př.č.2'!$O$42+'soust.uk.JMK př.č.2'!$P$42</f>
        <v>18284</v>
      </c>
      <c r="D654" s="210">
        <f>'soust.uk.JMK př.č.2'!$L$42</f>
        <v>0</v>
      </c>
      <c r="E654" s="210">
        <f t="shared" si="21"/>
        <v>4504</v>
      </c>
      <c r="F654" s="210">
        <f t="shared" si="22"/>
        <v>3312</v>
      </c>
      <c r="G654" s="262"/>
      <c r="H654" s="248"/>
      <c r="I654" s="198"/>
      <c r="J654" s="277"/>
      <c r="K654" s="275"/>
      <c r="L654" s="248"/>
      <c r="O654" s="210">
        <f t="shared" si="23"/>
        <v>1192</v>
      </c>
    </row>
    <row r="655" spans="1:15" x14ac:dyDescent="0.2">
      <c r="A655" s="216">
        <v>655</v>
      </c>
      <c r="B655" s="255">
        <v>66.27</v>
      </c>
      <c r="C655" s="273">
        <f>'soust.uk.JMK př.č.2'!$O$42+'soust.uk.JMK př.č.2'!$P$42</f>
        <v>18284</v>
      </c>
      <c r="D655" s="210">
        <f>'soust.uk.JMK př.č.2'!$L$42</f>
        <v>0</v>
      </c>
      <c r="E655" s="210">
        <f t="shared" si="21"/>
        <v>4503</v>
      </c>
      <c r="F655" s="210">
        <f t="shared" si="22"/>
        <v>3311</v>
      </c>
      <c r="G655" s="262"/>
      <c r="H655" s="248"/>
      <c r="I655" s="198"/>
      <c r="J655" s="277"/>
      <c r="K655" s="275"/>
      <c r="L655" s="248"/>
      <c r="O655" s="210">
        <f t="shared" si="23"/>
        <v>1192</v>
      </c>
    </row>
    <row r="656" spans="1:15" x14ac:dyDescent="0.2">
      <c r="A656" s="216">
        <v>656</v>
      </c>
      <c r="B656" s="255">
        <v>66.290000000000006</v>
      </c>
      <c r="C656" s="273">
        <f>'soust.uk.JMK př.č.2'!$O$42+'soust.uk.JMK př.č.2'!$P$42</f>
        <v>18284</v>
      </c>
      <c r="D656" s="210">
        <f>'soust.uk.JMK př.č.2'!$L$42</f>
        <v>0</v>
      </c>
      <c r="E656" s="210">
        <f t="shared" si="21"/>
        <v>4502</v>
      </c>
      <c r="F656" s="210">
        <f t="shared" si="22"/>
        <v>3310</v>
      </c>
      <c r="G656" s="262"/>
      <c r="H656" s="248"/>
      <c r="I656" s="198"/>
      <c r="J656" s="277"/>
      <c r="K656" s="275"/>
      <c r="L656" s="248"/>
      <c r="O656" s="210">
        <f t="shared" si="23"/>
        <v>1192</v>
      </c>
    </row>
    <row r="657" spans="1:15" x14ac:dyDescent="0.2">
      <c r="A657" s="216">
        <v>657</v>
      </c>
      <c r="B657" s="255">
        <v>66.31</v>
      </c>
      <c r="C657" s="273">
        <f>'soust.uk.JMK př.č.2'!$O$42+'soust.uk.JMK př.č.2'!$P$42</f>
        <v>18284</v>
      </c>
      <c r="D657" s="210">
        <f>'soust.uk.JMK př.č.2'!$L$42</f>
        <v>0</v>
      </c>
      <c r="E657" s="210">
        <f t="shared" si="21"/>
        <v>4500</v>
      </c>
      <c r="F657" s="210">
        <f t="shared" si="22"/>
        <v>3309</v>
      </c>
      <c r="G657" s="262"/>
      <c r="H657" s="248"/>
      <c r="I657" s="198"/>
      <c r="J657" s="277"/>
      <c r="K657" s="275"/>
      <c r="L657" s="248"/>
      <c r="O657" s="210">
        <f t="shared" si="23"/>
        <v>1191</v>
      </c>
    </row>
    <row r="658" spans="1:15" x14ac:dyDescent="0.2">
      <c r="A658" s="216">
        <v>658</v>
      </c>
      <c r="B658" s="255">
        <v>66.33</v>
      </c>
      <c r="C658" s="273">
        <f>'soust.uk.JMK př.č.2'!$O$42+'soust.uk.JMK př.č.2'!$P$42</f>
        <v>18284</v>
      </c>
      <c r="D658" s="210">
        <f>'soust.uk.JMK př.č.2'!$L$42</f>
        <v>0</v>
      </c>
      <c r="E658" s="210">
        <f t="shared" si="21"/>
        <v>4499</v>
      </c>
      <c r="F658" s="210">
        <f t="shared" si="22"/>
        <v>3308</v>
      </c>
      <c r="G658" s="262"/>
      <c r="H658" s="248"/>
      <c r="I658" s="198"/>
      <c r="J658" s="277"/>
      <c r="K658" s="275"/>
      <c r="L658" s="248"/>
      <c r="O658" s="210">
        <f t="shared" si="23"/>
        <v>1191</v>
      </c>
    </row>
    <row r="659" spans="1:15" x14ac:dyDescent="0.2">
      <c r="A659" s="216">
        <v>659</v>
      </c>
      <c r="B659" s="255">
        <v>66.349999999999994</v>
      </c>
      <c r="C659" s="273">
        <f>'soust.uk.JMK př.č.2'!$O$42+'soust.uk.JMK př.č.2'!$P$42</f>
        <v>18284</v>
      </c>
      <c r="D659" s="210">
        <f>'soust.uk.JMK př.č.2'!$L$42</f>
        <v>0</v>
      </c>
      <c r="E659" s="210">
        <f t="shared" si="21"/>
        <v>4498</v>
      </c>
      <c r="F659" s="210">
        <f t="shared" si="22"/>
        <v>3307</v>
      </c>
      <c r="G659" s="262"/>
      <c r="H659" s="248"/>
      <c r="I659" s="198"/>
      <c r="J659" s="277"/>
      <c r="K659" s="275"/>
      <c r="L659" s="248"/>
      <c r="O659" s="210">
        <f t="shared" si="23"/>
        <v>1191</v>
      </c>
    </row>
    <row r="660" spans="1:15" x14ac:dyDescent="0.2">
      <c r="A660" s="216">
        <v>660</v>
      </c>
      <c r="B660" s="255">
        <v>66.37</v>
      </c>
      <c r="C660" s="273">
        <f>'soust.uk.JMK př.č.2'!$O$42+'soust.uk.JMK př.č.2'!$P$42</f>
        <v>18284</v>
      </c>
      <c r="D660" s="210">
        <f>'soust.uk.JMK př.č.2'!$L$42</f>
        <v>0</v>
      </c>
      <c r="E660" s="210">
        <f t="shared" si="21"/>
        <v>4496</v>
      </c>
      <c r="F660" s="210">
        <f t="shared" si="22"/>
        <v>3306</v>
      </c>
      <c r="G660" s="262"/>
      <c r="H660" s="248"/>
      <c r="I660" s="198"/>
      <c r="J660" s="277"/>
      <c r="K660" s="275"/>
      <c r="L660" s="248"/>
      <c r="O660" s="210">
        <f t="shared" si="23"/>
        <v>1190</v>
      </c>
    </row>
    <row r="661" spans="1:15" x14ac:dyDescent="0.2">
      <c r="A661" s="216">
        <v>661</v>
      </c>
      <c r="B661" s="255">
        <v>66.38</v>
      </c>
      <c r="C661" s="273">
        <f>'soust.uk.JMK př.č.2'!$O$42+'soust.uk.JMK př.č.2'!$P$42</f>
        <v>18284</v>
      </c>
      <c r="D661" s="210">
        <f>'soust.uk.JMK př.č.2'!$L$42</f>
        <v>0</v>
      </c>
      <c r="E661" s="210">
        <f t="shared" si="21"/>
        <v>4495</v>
      </c>
      <c r="F661" s="210">
        <f t="shared" si="22"/>
        <v>3305</v>
      </c>
      <c r="G661" s="262"/>
      <c r="H661" s="248"/>
      <c r="I661" s="198"/>
      <c r="J661" s="277"/>
      <c r="K661" s="275"/>
      <c r="L661" s="248"/>
      <c r="O661" s="210">
        <f t="shared" si="23"/>
        <v>1190</v>
      </c>
    </row>
    <row r="662" spans="1:15" x14ac:dyDescent="0.2">
      <c r="A662" s="216">
        <v>662</v>
      </c>
      <c r="B662" s="255">
        <v>66.400000000000006</v>
      </c>
      <c r="C662" s="273">
        <f>'soust.uk.JMK př.č.2'!$O$42+'soust.uk.JMK př.č.2'!$P$42</f>
        <v>18284</v>
      </c>
      <c r="D662" s="210">
        <f>'soust.uk.JMK př.č.2'!$L$42</f>
        <v>0</v>
      </c>
      <c r="E662" s="210">
        <f t="shared" si="21"/>
        <v>4493</v>
      </c>
      <c r="F662" s="210">
        <f t="shared" si="22"/>
        <v>3304</v>
      </c>
      <c r="G662" s="262"/>
      <c r="H662" s="248"/>
      <c r="I662" s="198"/>
      <c r="J662" s="277"/>
      <c r="K662" s="275"/>
      <c r="L662" s="248"/>
      <c r="O662" s="210">
        <f t="shared" si="23"/>
        <v>1189</v>
      </c>
    </row>
    <row r="663" spans="1:15" x14ac:dyDescent="0.2">
      <c r="A663" s="216">
        <v>663</v>
      </c>
      <c r="B663" s="255">
        <v>66.42</v>
      </c>
      <c r="C663" s="273">
        <f>'soust.uk.JMK př.č.2'!$O$42+'soust.uk.JMK př.č.2'!$P$42</f>
        <v>18284</v>
      </c>
      <c r="D663" s="210">
        <f>'soust.uk.JMK př.č.2'!$L$42</f>
        <v>0</v>
      </c>
      <c r="E663" s="210">
        <f t="shared" si="21"/>
        <v>4492</v>
      </c>
      <c r="F663" s="210">
        <f t="shared" si="22"/>
        <v>3303</v>
      </c>
      <c r="G663" s="262"/>
      <c r="H663" s="248"/>
      <c r="I663" s="198"/>
      <c r="J663" s="277"/>
      <c r="K663" s="275"/>
      <c r="L663" s="248"/>
      <c r="O663" s="210">
        <f t="shared" si="23"/>
        <v>1189</v>
      </c>
    </row>
    <row r="664" spans="1:15" x14ac:dyDescent="0.2">
      <c r="A664" s="216">
        <v>664</v>
      </c>
      <c r="B664" s="255">
        <v>66.44</v>
      </c>
      <c r="C664" s="273">
        <f>'soust.uk.JMK př.č.2'!$O$42+'soust.uk.JMK př.č.2'!$P$42</f>
        <v>18284</v>
      </c>
      <c r="D664" s="210">
        <f>'soust.uk.JMK př.č.2'!$L$42</f>
        <v>0</v>
      </c>
      <c r="E664" s="210">
        <f t="shared" si="21"/>
        <v>4491</v>
      </c>
      <c r="F664" s="210">
        <f t="shared" si="22"/>
        <v>3302</v>
      </c>
      <c r="G664" s="262"/>
      <c r="H664" s="248"/>
      <c r="I664" s="238"/>
      <c r="J664" s="276"/>
      <c r="K664" s="275"/>
      <c r="L664" s="248"/>
      <c r="O664" s="210">
        <f t="shared" si="23"/>
        <v>1189</v>
      </c>
    </row>
    <row r="665" spans="1:15" x14ac:dyDescent="0.2">
      <c r="A665" s="216">
        <v>665</v>
      </c>
      <c r="B665" s="255">
        <v>66.459999999999994</v>
      </c>
      <c r="C665" s="273">
        <f>'soust.uk.JMK př.č.2'!$O$42+'soust.uk.JMK př.č.2'!$P$42</f>
        <v>18284</v>
      </c>
      <c r="D665" s="210">
        <f>'soust.uk.JMK př.č.2'!$L$42</f>
        <v>0</v>
      </c>
      <c r="E665" s="210">
        <f t="shared" ref="E665:E728" si="24">SUM(F665,O665,D665)</f>
        <v>4489</v>
      </c>
      <c r="F665" s="210">
        <f t="shared" ref="F665:F733" si="25">ROUND(1/B665*C665*12,0)</f>
        <v>3301</v>
      </c>
      <c r="G665" s="262"/>
      <c r="H665" s="248"/>
      <c r="I665" s="238"/>
      <c r="J665" s="276"/>
      <c r="K665" s="275"/>
      <c r="L665" s="248"/>
      <c r="O665" s="210">
        <f t="shared" si="23"/>
        <v>1188</v>
      </c>
    </row>
    <row r="666" spans="1:15" x14ac:dyDescent="0.2">
      <c r="A666" s="216">
        <v>666</v>
      </c>
      <c r="B666" s="255">
        <v>66.48</v>
      </c>
      <c r="C666" s="273">
        <f>'soust.uk.JMK př.č.2'!$O$42+'soust.uk.JMK př.č.2'!$P$42</f>
        <v>18284</v>
      </c>
      <c r="D666" s="210">
        <f>'soust.uk.JMK př.č.2'!$L$42</f>
        <v>0</v>
      </c>
      <c r="E666" s="210">
        <f t="shared" si="24"/>
        <v>4488</v>
      </c>
      <c r="F666" s="210">
        <f t="shared" si="25"/>
        <v>3300</v>
      </c>
      <c r="G666" s="262"/>
      <c r="H666" s="248"/>
      <c r="I666" s="238"/>
      <c r="J666" s="276"/>
      <c r="K666" s="275"/>
      <c r="L666" s="248"/>
      <c r="O666" s="210">
        <f t="shared" ref="O666:O729" si="26">ROUND((F666*36%),0)</f>
        <v>1188</v>
      </c>
    </row>
    <row r="667" spans="1:15" x14ac:dyDescent="0.2">
      <c r="A667" s="216">
        <v>667</v>
      </c>
      <c r="B667" s="255">
        <v>66.489999999999995</v>
      </c>
      <c r="C667" s="273">
        <f>'soust.uk.JMK př.č.2'!$O$42+'soust.uk.JMK př.č.2'!$P$42</f>
        <v>18284</v>
      </c>
      <c r="D667" s="210">
        <f>'soust.uk.JMK př.č.2'!$L$42</f>
        <v>0</v>
      </c>
      <c r="E667" s="210">
        <f t="shared" si="24"/>
        <v>4488</v>
      </c>
      <c r="F667" s="210">
        <f t="shared" si="25"/>
        <v>3300</v>
      </c>
      <c r="G667" s="262"/>
      <c r="H667" s="248"/>
      <c r="I667" s="238"/>
      <c r="J667" s="276"/>
      <c r="K667" s="275"/>
      <c r="L667" s="248"/>
      <c r="O667" s="210">
        <f t="shared" si="26"/>
        <v>1188</v>
      </c>
    </row>
    <row r="668" spans="1:15" x14ac:dyDescent="0.2">
      <c r="A668" s="216">
        <v>668</v>
      </c>
      <c r="B668" s="255">
        <v>66.510000000000005</v>
      </c>
      <c r="C668" s="273">
        <f>'soust.uk.JMK př.č.2'!$O$42+'soust.uk.JMK př.č.2'!$P$42</f>
        <v>18284</v>
      </c>
      <c r="D668" s="210">
        <f>'soust.uk.JMK př.č.2'!$L$42</f>
        <v>0</v>
      </c>
      <c r="E668" s="210">
        <f t="shared" si="24"/>
        <v>4487</v>
      </c>
      <c r="F668" s="210">
        <f t="shared" si="25"/>
        <v>3299</v>
      </c>
      <c r="G668" s="262"/>
      <c r="H668" s="248"/>
      <c r="I668" s="238"/>
      <c r="J668" s="276"/>
      <c r="K668" s="275"/>
      <c r="L668" s="248"/>
      <c r="O668" s="210">
        <f t="shared" si="26"/>
        <v>1188</v>
      </c>
    </row>
    <row r="669" spans="1:15" x14ac:dyDescent="0.2">
      <c r="A669" s="216">
        <v>669</v>
      </c>
      <c r="B669" s="255">
        <v>66.53</v>
      </c>
      <c r="C669" s="273">
        <f>'soust.uk.JMK př.č.2'!$O$42+'soust.uk.JMK př.č.2'!$P$42</f>
        <v>18284</v>
      </c>
      <c r="D669" s="210">
        <f>'soust.uk.JMK př.č.2'!$L$42</f>
        <v>0</v>
      </c>
      <c r="E669" s="210">
        <f t="shared" si="24"/>
        <v>4485</v>
      </c>
      <c r="F669" s="210">
        <f t="shared" si="25"/>
        <v>3298</v>
      </c>
      <c r="G669" s="262"/>
      <c r="H669" s="248"/>
      <c r="I669" s="238"/>
      <c r="J669" s="276"/>
      <c r="K669" s="275"/>
      <c r="L669" s="248"/>
      <c r="O669" s="210">
        <f t="shared" si="26"/>
        <v>1187</v>
      </c>
    </row>
    <row r="670" spans="1:15" x14ac:dyDescent="0.2">
      <c r="A670" s="216">
        <v>670</v>
      </c>
      <c r="B670" s="255">
        <v>66.55</v>
      </c>
      <c r="C670" s="273">
        <f>'soust.uk.JMK př.č.2'!$O$42+'soust.uk.JMK př.č.2'!$P$42</f>
        <v>18284</v>
      </c>
      <c r="D670" s="210">
        <f>'soust.uk.JMK př.č.2'!$L$42</f>
        <v>0</v>
      </c>
      <c r="E670" s="210">
        <f t="shared" si="24"/>
        <v>4484</v>
      </c>
      <c r="F670" s="210">
        <f t="shared" si="25"/>
        <v>3297</v>
      </c>
      <c r="G670" s="262"/>
      <c r="H670" s="248"/>
      <c r="I670" s="238"/>
      <c r="J670" s="276"/>
      <c r="K670" s="275"/>
      <c r="L670" s="248"/>
      <c r="O670" s="210">
        <f t="shared" si="26"/>
        <v>1187</v>
      </c>
    </row>
    <row r="671" spans="1:15" x14ac:dyDescent="0.2">
      <c r="A671" s="216">
        <v>671</v>
      </c>
      <c r="B671" s="255">
        <v>66.56</v>
      </c>
      <c r="C671" s="273">
        <f>'soust.uk.JMK př.č.2'!$O$42+'soust.uk.JMK př.č.2'!$P$42</f>
        <v>18284</v>
      </c>
      <c r="D671" s="210">
        <f>'soust.uk.JMK př.č.2'!$L$42</f>
        <v>0</v>
      </c>
      <c r="E671" s="210">
        <f t="shared" si="24"/>
        <v>4483</v>
      </c>
      <c r="F671" s="210">
        <f t="shared" si="25"/>
        <v>3296</v>
      </c>
      <c r="G671" s="262"/>
      <c r="H671" s="248"/>
      <c r="I671" s="238"/>
      <c r="J671" s="276"/>
      <c r="K671" s="275"/>
      <c r="L671" s="248"/>
      <c r="O671" s="210">
        <f t="shared" si="26"/>
        <v>1187</v>
      </c>
    </row>
    <row r="672" spans="1:15" x14ac:dyDescent="0.2">
      <c r="A672" s="216">
        <v>672</v>
      </c>
      <c r="B672" s="255">
        <v>66.58</v>
      </c>
      <c r="C672" s="273">
        <f>'soust.uk.JMK př.č.2'!$O$42+'soust.uk.JMK př.č.2'!$P$42</f>
        <v>18284</v>
      </c>
      <c r="D672" s="210">
        <f>'soust.uk.JMK př.č.2'!$L$42</f>
        <v>0</v>
      </c>
      <c r="E672" s="210">
        <f t="shared" si="24"/>
        <v>4481</v>
      </c>
      <c r="F672" s="210">
        <f t="shared" si="25"/>
        <v>3295</v>
      </c>
      <c r="G672" s="262"/>
      <c r="H672" s="248"/>
      <c r="I672" s="238"/>
      <c r="J672" s="276"/>
      <c r="K672" s="275"/>
      <c r="L672" s="248"/>
      <c r="O672" s="210">
        <f t="shared" si="26"/>
        <v>1186</v>
      </c>
    </row>
    <row r="673" spans="1:15" x14ac:dyDescent="0.2">
      <c r="A673" s="216">
        <v>673</v>
      </c>
      <c r="B673" s="255">
        <v>66.599999999999994</v>
      </c>
      <c r="C673" s="273">
        <f>'soust.uk.JMK př.č.2'!$O$42+'soust.uk.JMK př.č.2'!$P$42</f>
        <v>18284</v>
      </c>
      <c r="D673" s="210">
        <f>'soust.uk.JMK př.č.2'!$L$42</f>
        <v>0</v>
      </c>
      <c r="E673" s="210">
        <f t="shared" si="24"/>
        <v>4480</v>
      </c>
      <c r="F673" s="210">
        <f t="shared" si="25"/>
        <v>3294</v>
      </c>
      <c r="G673" s="262"/>
      <c r="H673" s="248"/>
      <c r="I673" s="238"/>
      <c r="J673" s="276"/>
      <c r="K673" s="275"/>
      <c r="L673" s="248"/>
      <c r="O673" s="210">
        <f t="shared" si="26"/>
        <v>1186</v>
      </c>
    </row>
    <row r="674" spans="1:15" x14ac:dyDescent="0.2">
      <c r="A674" s="216">
        <v>674</v>
      </c>
      <c r="B674" s="255">
        <v>66.62</v>
      </c>
      <c r="C674" s="273">
        <f>'soust.uk.JMK př.č.2'!$O$42+'soust.uk.JMK př.č.2'!$P$42</f>
        <v>18284</v>
      </c>
      <c r="D674" s="210">
        <f>'soust.uk.JMK př.č.2'!$L$42</f>
        <v>0</v>
      </c>
      <c r="E674" s="210">
        <f t="shared" si="24"/>
        <v>4478</v>
      </c>
      <c r="F674" s="210">
        <f t="shared" si="25"/>
        <v>3293</v>
      </c>
      <c r="G674" s="262"/>
      <c r="H674" s="248"/>
      <c r="I674" s="238"/>
      <c r="J674" s="276"/>
      <c r="K674" s="275"/>
      <c r="L674" s="248"/>
      <c r="O674" s="210">
        <f t="shared" si="26"/>
        <v>1185</v>
      </c>
    </row>
    <row r="675" spans="1:15" x14ac:dyDescent="0.2">
      <c r="A675" s="216">
        <v>675</v>
      </c>
      <c r="B675" s="255">
        <v>66.63</v>
      </c>
      <c r="C675" s="273">
        <f>'soust.uk.JMK př.č.2'!$O$42+'soust.uk.JMK př.č.2'!$P$42</f>
        <v>18284</v>
      </c>
      <c r="D675" s="210">
        <f>'soust.uk.JMK př.č.2'!$L$42</f>
        <v>0</v>
      </c>
      <c r="E675" s="210">
        <f t="shared" si="24"/>
        <v>4478</v>
      </c>
      <c r="F675" s="210">
        <f t="shared" si="25"/>
        <v>3293</v>
      </c>
      <c r="G675" s="262"/>
      <c r="H675" s="248"/>
      <c r="I675" s="238"/>
      <c r="J675" s="276"/>
      <c r="K675" s="275"/>
      <c r="L675" s="248"/>
      <c r="O675" s="210">
        <f t="shared" si="26"/>
        <v>1185</v>
      </c>
    </row>
    <row r="676" spans="1:15" x14ac:dyDescent="0.2">
      <c r="A676" s="216">
        <v>676</v>
      </c>
      <c r="B676" s="255">
        <v>66.650000000000006</v>
      </c>
      <c r="C676" s="273">
        <f>'soust.uk.JMK př.č.2'!$O$42+'soust.uk.JMK př.č.2'!$P$42</f>
        <v>18284</v>
      </c>
      <c r="D676" s="210">
        <f>'soust.uk.JMK př.č.2'!$L$42</f>
        <v>0</v>
      </c>
      <c r="E676" s="210">
        <f t="shared" si="24"/>
        <v>4477</v>
      </c>
      <c r="F676" s="210">
        <f t="shared" si="25"/>
        <v>3292</v>
      </c>
      <c r="G676" s="262"/>
      <c r="H676" s="248"/>
      <c r="I676" s="238"/>
      <c r="J676" s="276"/>
      <c r="K676" s="275"/>
      <c r="L676" s="248"/>
      <c r="O676" s="210">
        <f t="shared" si="26"/>
        <v>1185</v>
      </c>
    </row>
    <row r="677" spans="1:15" x14ac:dyDescent="0.2">
      <c r="A677" s="216">
        <v>677</v>
      </c>
      <c r="B677" s="255">
        <v>66.67</v>
      </c>
      <c r="C677" s="273">
        <f>'soust.uk.JMK př.č.2'!$O$42+'soust.uk.JMK př.č.2'!$P$42</f>
        <v>18284</v>
      </c>
      <c r="D677" s="210">
        <f>'soust.uk.JMK př.č.2'!$L$42</f>
        <v>0</v>
      </c>
      <c r="E677" s="210">
        <f t="shared" si="24"/>
        <v>4476</v>
      </c>
      <c r="F677" s="210">
        <f t="shared" si="25"/>
        <v>3291</v>
      </c>
      <c r="G677" s="262"/>
      <c r="H677" s="248"/>
      <c r="I677" s="238"/>
      <c r="J677" s="276"/>
      <c r="K677" s="275"/>
      <c r="L677" s="248"/>
      <c r="O677" s="210">
        <f t="shared" si="26"/>
        <v>1185</v>
      </c>
    </row>
    <row r="678" spans="1:15" x14ac:dyDescent="0.2">
      <c r="A678" s="216">
        <v>678</v>
      </c>
      <c r="B678" s="255">
        <v>66.680000000000007</v>
      </c>
      <c r="C678" s="273">
        <f>'soust.uk.JMK př.č.2'!$O$42+'soust.uk.JMK př.č.2'!$P$42</f>
        <v>18284</v>
      </c>
      <c r="D678" s="210">
        <f>'soust.uk.JMK př.č.2'!$L$42</f>
        <v>0</v>
      </c>
      <c r="E678" s="210">
        <f t="shared" si="24"/>
        <v>4474</v>
      </c>
      <c r="F678" s="210">
        <f t="shared" si="25"/>
        <v>3290</v>
      </c>
      <c r="G678" s="262"/>
      <c r="H678" s="248"/>
      <c r="I678" s="238"/>
      <c r="J678" s="276"/>
      <c r="K678" s="275"/>
      <c r="L678" s="248"/>
      <c r="O678" s="210">
        <f t="shared" si="26"/>
        <v>1184</v>
      </c>
    </row>
    <row r="679" spans="1:15" x14ac:dyDescent="0.2">
      <c r="A679" s="216">
        <v>679</v>
      </c>
      <c r="B679" s="255">
        <v>66.7</v>
      </c>
      <c r="C679" s="273">
        <f>'soust.uk.JMK př.č.2'!$O$42+'soust.uk.JMK př.č.2'!$P$42</f>
        <v>18284</v>
      </c>
      <c r="D679" s="210">
        <f>'soust.uk.JMK př.č.2'!$L$42</f>
        <v>0</v>
      </c>
      <c r="E679" s="210">
        <f t="shared" si="24"/>
        <v>4473</v>
      </c>
      <c r="F679" s="210">
        <f t="shared" si="25"/>
        <v>3289</v>
      </c>
      <c r="G679" s="262"/>
      <c r="H679" s="248"/>
      <c r="I679" s="238"/>
      <c r="J679" s="276"/>
      <c r="K679" s="275"/>
      <c r="L679" s="248"/>
      <c r="O679" s="210">
        <f t="shared" si="26"/>
        <v>1184</v>
      </c>
    </row>
    <row r="680" spans="1:15" x14ac:dyDescent="0.2">
      <c r="A680" s="216">
        <v>680</v>
      </c>
      <c r="B680" s="255">
        <v>66.709999999999994</v>
      </c>
      <c r="C680" s="273">
        <f>'soust.uk.JMK př.č.2'!$O$42+'soust.uk.JMK př.č.2'!$P$42</f>
        <v>18284</v>
      </c>
      <c r="D680" s="210">
        <f>'soust.uk.JMK př.č.2'!$L$42</f>
        <v>0</v>
      </c>
      <c r="E680" s="210">
        <f t="shared" si="24"/>
        <v>4473</v>
      </c>
      <c r="F680" s="210">
        <f t="shared" si="25"/>
        <v>3289</v>
      </c>
      <c r="G680" s="262"/>
      <c r="H680" s="248"/>
      <c r="I680" s="238"/>
      <c r="J680" s="276"/>
      <c r="K680" s="275"/>
      <c r="L680" s="248"/>
      <c r="O680" s="210">
        <f t="shared" si="26"/>
        <v>1184</v>
      </c>
    </row>
    <row r="681" spans="1:15" x14ac:dyDescent="0.2">
      <c r="A681" s="216">
        <v>681</v>
      </c>
      <c r="B681" s="255">
        <v>66.73</v>
      </c>
      <c r="C681" s="273">
        <f>'soust.uk.JMK př.č.2'!$O$42+'soust.uk.JMK př.č.2'!$P$42</f>
        <v>18284</v>
      </c>
      <c r="D681" s="210">
        <f>'soust.uk.JMK př.č.2'!$L$42</f>
        <v>0</v>
      </c>
      <c r="E681" s="210">
        <f t="shared" si="24"/>
        <v>4472</v>
      </c>
      <c r="F681" s="210">
        <f t="shared" si="25"/>
        <v>3288</v>
      </c>
      <c r="G681" s="262"/>
      <c r="H681" s="248"/>
      <c r="I681" s="238"/>
      <c r="J681" s="276"/>
      <c r="K681" s="275"/>
      <c r="L681" s="248"/>
      <c r="O681" s="210">
        <f t="shared" si="26"/>
        <v>1184</v>
      </c>
    </row>
    <row r="682" spans="1:15" x14ac:dyDescent="0.2">
      <c r="A682" s="216">
        <v>682</v>
      </c>
      <c r="B682" s="255">
        <v>66.75</v>
      </c>
      <c r="C682" s="273">
        <f>'soust.uk.JMK př.č.2'!$O$42+'soust.uk.JMK př.č.2'!$P$42</f>
        <v>18284</v>
      </c>
      <c r="D682" s="210">
        <f>'soust.uk.JMK př.č.2'!$L$42</f>
        <v>0</v>
      </c>
      <c r="E682" s="210">
        <f t="shared" si="24"/>
        <v>4470</v>
      </c>
      <c r="F682" s="210">
        <f t="shared" si="25"/>
        <v>3287</v>
      </c>
      <c r="G682" s="262"/>
      <c r="H682" s="248"/>
      <c r="I682" s="238"/>
      <c r="J682" s="276"/>
      <c r="K682" s="275"/>
      <c r="L682" s="248"/>
      <c r="O682" s="210">
        <f t="shared" si="26"/>
        <v>1183</v>
      </c>
    </row>
    <row r="683" spans="1:15" x14ac:dyDescent="0.2">
      <c r="A683" s="216">
        <v>683</v>
      </c>
      <c r="B683" s="255">
        <v>66.760000000000005</v>
      </c>
      <c r="C683" s="273">
        <f>'soust.uk.JMK př.č.2'!$O$42+'soust.uk.JMK př.č.2'!$P$42</f>
        <v>18284</v>
      </c>
      <c r="D683" s="210">
        <f>'soust.uk.JMK př.č.2'!$L$42</f>
        <v>0</v>
      </c>
      <c r="E683" s="210">
        <f t="shared" si="24"/>
        <v>4470</v>
      </c>
      <c r="F683" s="210">
        <f t="shared" si="25"/>
        <v>3287</v>
      </c>
      <c r="G683" s="262"/>
      <c r="H683" s="248"/>
      <c r="I683" s="238"/>
      <c r="J683" s="276"/>
      <c r="K683" s="275"/>
      <c r="L683" s="248"/>
      <c r="O683" s="210">
        <f t="shared" si="26"/>
        <v>1183</v>
      </c>
    </row>
    <row r="684" spans="1:15" x14ac:dyDescent="0.2">
      <c r="A684" s="216">
        <v>684</v>
      </c>
      <c r="B684" s="255">
        <v>66.78</v>
      </c>
      <c r="C684" s="273">
        <f>'soust.uk.JMK př.č.2'!$O$42+'soust.uk.JMK př.č.2'!$P$42</f>
        <v>18284</v>
      </c>
      <c r="D684" s="210">
        <f>'soust.uk.JMK př.č.2'!$L$42</f>
        <v>0</v>
      </c>
      <c r="E684" s="210">
        <f t="shared" si="24"/>
        <v>4469</v>
      </c>
      <c r="F684" s="210">
        <f t="shared" si="25"/>
        <v>3286</v>
      </c>
      <c r="G684" s="262"/>
      <c r="H684" s="248"/>
      <c r="I684" s="238"/>
      <c r="J684" s="276"/>
      <c r="K684" s="275"/>
      <c r="L684" s="248"/>
      <c r="O684" s="210">
        <f t="shared" si="26"/>
        <v>1183</v>
      </c>
    </row>
    <row r="685" spans="1:15" x14ac:dyDescent="0.2">
      <c r="A685" s="216">
        <v>685</v>
      </c>
      <c r="B685" s="255">
        <v>66.790000000000006</v>
      </c>
      <c r="C685" s="273">
        <f>'soust.uk.JMK př.č.2'!$O$42+'soust.uk.JMK př.č.2'!$P$42</f>
        <v>18284</v>
      </c>
      <c r="D685" s="210">
        <f>'soust.uk.JMK př.č.2'!$L$42</f>
        <v>0</v>
      </c>
      <c r="E685" s="210">
        <f t="shared" si="24"/>
        <v>4468</v>
      </c>
      <c r="F685" s="210">
        <f t="shared" si="25"/>
        <v>3285</v>
      </c>
      <c r="G685" s="262"/>
      <c r="H685" s="248"/>
      <c r="I685" s="238"/>
      <c r="J685" s="276"/>
      <c r="K685" s="275"/>
      <c r="L685" s="248"/>
      <c r="O685" s="210">
        <f t="shared" si="26"/>
        <v>1183</v>
      </c>
    </row>
    <row r="686" spans="1:15" x14ac:dyDescent="0.2">
      <c r="A686" s="216">
        <v>686</v>
      </c>
      <c r="B686" s="255">
        <v>66.81</v>
      </c>
      <c r="C686" s="273">
        <f>'soust.uk.JMK př.č.2'!$O$42+'soust.uk.JMK př.č.2'!$P$42</f>
        <v>18284</v>
      </c>
      <c r="D686" s="210">
        <f>'soust.uk.JMK př.č.2'!$L$42</f>
        <v>0</v>
      </c>
      <c r="E686" s="210">
        <f t="shared" si="24"/>
        <v>4466</v>
      </c>
      <c r="F686" s="210">
        <f t="shared" si="25"/>
        <v>3284</v>
      </c>
      <c r="G686" s="262"/>
      <c r="H686" s="248"/>
      <c r="I686" s="238"/>
      <c r="J686" s="276"/>
      <c r="K686" s="275"/>
      <c r="L686" s="248"/>
      <c r="O686" s="210">
        <f t="shared" si="26"/>
        <v>1182</v>
      </c>
    </row>
    <row r="687" spans="1:15" x14ac:dyDescent="0.2">
      <c r="A687" s="216">
        <v>687</v>
      </c>
      <c r="B687" s="255">
        <v>66.819999999999993</v>
      </c>
      <c r="C687" s="273">
        <f>'soust.uk.JMK př.č.2'!$O$42+'soust.uk.JMK př.č.2'!$P$42</f>
        <v>18284</v>
      </c>
      <c r="D687" s="210">
        <f>'soust.uk.JMK př.č.2'!$L$42</f>
        <v>0</v>
      </c>
      <c r="E687" s="210">
        <f t="shared" si="24"/>
        <v>4466</v>
      </c>
      <c r="F687" s="210">
        <f t="shared" si="25"/>
        <v>3284</v>
      </c>
      <c r="G687" s="262"/>
      <c r="H687" s="248"/>
      <c r="I687" s="238"/>
      <c r="J687" s="276"/>
      <c r="K687" s="275"/>
      <c r="L687" s="248"/>
      <c r="O687" s="210">
        <f t="shared" si="26"/>
        <v>1182</v>
      </c>
    </row>
    <row r="688" spans="1:15" x14ac:dyDescent="0.2">
      <c r="A688" s="216">
        <v>688</v>
      </c>
      <c r="B688" s="255">
        <v>66.84</v>
      </c>
      <c r="C688" s="273">
        <f>'soust.uk.JMK př.č.2'!$O$42+'soust.uk.JMK př.č.2'!$P$42</f>
        <v>18284</v>
      </c>
      <c r="D688" s="210">
        <f>'soust.uk.JMK př.č.2'!$L$42</f>
        <v>0</v>
      </c>
      <c r="E688" s="210">
        <f t="shared" si="24"/>
        <v>4465</v>
      </c>
      <c r="F688" s="210">
        <f t="shared" si="25"/>
        <v>3283</v>
      </c>
      <c r="G688" s="262"/>
      <c r="H688" s="248"/>
      <c r="I688" s="238"/>
      <c r="J688" s="276"/>
      <c r="K688" s="275"/>
      <c r="L688" s="248"/>
      <c r="O688" s="210">
        <f t="shared" si="26"/>
        <v>1182</v>
      </c>
    </row>
    <row r="689" spans="1:15" x14ac:dyDescent="0.2">
      <c r="A689" s="216">
        <v>689</v>
      </c>
      <c r="B689" s="255">
        <v>66.849999999999994</v>
      </c>
      <c r="C689" s="273">
        <f>'soust.uk.JMK př.č.2'!$O$42+'soust.uk.JMK př.č.2'!$P$42</f>
        <v>18284</v>
      </c>
      <c r="D689" s="210">
        <f>'soust.uk.JMK př.č.2'!$L$42</f>
        <v>0</v>
      </c>
      <c r="E689" s="210">
        <f t="shared" si="24"/>
        <v>4464</v>
      </c>
      <c r="F689" s="210">
        <f t="shared" si="25"/>
        <v>3282</v>
      </c>
      <c r="G689" s="262"/>
      <c r="H689" s="248"/>
      <c r="I689" s="238"/>
      <c r="J689" s="276"/>
      <c r="K689" s="275"/>
      <c r="L689" s="248"/>
      <c r="O689" s="210">
        <f t="shared" si="26"/>
        <v>1182</v>
      </c>
    </row>
    <row r="690" spans="1:15" x14ac:dyDescent="0.2">
      <c r="A690" s="216">
        <v>690</v>
      </c>
      <c r="B690" s="255">
        <v>66.87</v>
      </c>
      <c r="C690" s="273">
        <f>'soust.uk.JMK př.č.2'!$O$42+'soust.uk.JMK př.č.2'!$P$42</f>
        <v>18284</v>
      </c>
      <c r="D690" s="210">
        <f>'soust.uk.JMK př.č.2'!$L$42</f>
        <v>0</v>
      </c>
      <c r="E690" s="210">
        <f t="shared" si="24"/>
        <v>4462</v>
      </c>
      <c r="F690" s="210">
        <f t="shared" si="25"/>
        <v>3281</v>
      </c>
      <c r="G690" s="262"/>
      <c r="H690" s="248"/>
      <c r="I690" s="238"/>
      <c r="J690" s="276"/>
      <c r="K690" s="275"/>
      <c r="L690" s="248"/>
      <c r="O690" s="210">
        <f t="shared" si="26"/>
        <v>1181</v>
      </c>
    </row>
    <row r="691" spans="1:15" x14ac:dyDescent="0.2">
      <c r="A691" s="216">
        <v>691</v>
      </c>
      <c r="B691" s="255">
        <v>66.88</v>
      </c>
      <c r="C691" s="273">
        <f>'soust.uk.JMK př.č.2'!$O$42+'soust.uk.JMK př.č.2'!$P$42</f>
        <v>18284</v>
      </c>
      <c r="D691" s="210">
        <f>'soust.uk.JMK př.č.2'!$L$42</f>
        <v>0</v>
      </c>
      <c r="E691" s="210">
        <f t="shared" si="24"/>
        <v>4462</v>
      </c>
      <c r="F691" s="210">
        <f t="shared" si="25"/>
        <v>3281</v>
      </c>
      <c r="G691" s="262"/>
      <c r="H691" s="248"/>
      <c r="I691" s="238"/>
      <c r="J691" s="276"/>
      <c r="K691" s="275"/>
      <c r="L691" s="248"/>
      <c r="O691" s="210">
        <f t="shared" si="26"/>
        <v>1181</v>
      </c>
    </row>
    <row r="692" spans="1:15" x14ac:dyDescent="0.2">
      <c r="A692" s="216">
        <v>692</v>
      </c>
      <c r="B692" s="255">
        <v>66.900000000000006</v>
      </c>
      <c r="C692" s="273">
        <f>'soust.uk.JMK př.č.2'!$O$42+'soust.uk.JMK př.č.2'!$P$42</f>
        <v>18284</v>
      </c>
      <c r="D692" s="210">
        <f>'soust.uk.JMK př.č.2'!$L$42</f>
        <v>0</v>
      </c>
      <c r="E692" s="210">
        <f t="shared" si="24"/>
        <v>4461</v>
      </c>
      <c r="F692" s="210">
        <f t="shared" si="25"/>
        <v>3280</v>
      </c>
      <c r="G692" s="262"/>
      <c r="H692" s="248"/>
      <c r="I692" s="238"/>
      <c r="J692" s="276"/>
      <c r="K692" s="275"/>
      <c r="L692" s="248"/>
      <c r="O692" s="210">
        <f t="shared" si="26"/>
        <v>1181</v>
      </c>
    </row>
    <row r="693" spans="1:15" x14ac:dyDescent="0.2">
      <c r="A693" s="216">
        <v>693</v>
      </c>
      <c r="B693" s="255">
        <v>66.91</v>
      </c>
      <c r="C693" s="273">
        <f>'soust.uk.JMK př.č.2'!$O$42+'soust.uk.JMK př.č.2'!$P$42</f>
        <v>18284</v>
      </c>
      <c r="D693" s="210">
        <f>'soust.uk.JMK př.č.2'!$L$42</f>
        <v>0</v>
      </c>
      <c r="E693" s="210">
        <f t="shared" si="24"/>
        <v>4459</v>
      </c>
      <c r="F693" s="210">
        <f t="shared" si="25"/>
        <v>3279</v>
      </c>
      <c r="G693" s="262"/>
      <c r="H693" s="248"/>
      <c r="I693" s="238"/>
      <c r="J693" s="276"/>
      <c r="K693" s="275"/>
      <c r="L693" s="248"/>
      <c r="O693" s="210">
        <f t="shared" si="26"/>
        <v>1180</v>
      </c>
    </row>
    <row r="694" spans="1:15" x14ac:dyDescent="0.2">
      <c r="A694" s="216">
        <v>694</v>
      </c>
      <c r="B694" s="255">
        <v>66.92</v>
      </c>
      <c r="C694" s="273">
        <f>'soust.uk.JMK př.č.2'!$O$42+'soust.uk.JMK př.č.2'!$P$42</f>
        <v>18284</v>
      </c>
      <c r="D694" s="210">
        <f>'soust.uk.JMK př.č.2'!$L$42</f>
        <v>0</v>
      </c>
      <c r="E694" s="210">
        <f t="shared" si="24"/>
        <v>4459</v>
      </c>
      <c r="F694" s="210">
        <f t="shared" si="25"/>
        <v>3279</v>
      </c>
      <c r="G694" s="262"/>
      <c r="H694" s="248"/>
      <c r="I694" s="238"/>
      <c r="J694" s="276"/>
      <c r="K694" s="275"/>
      <c r="L694" s="248"/>
      <c r="O694" s="210">
        <f t="shared" si="26"/>
        <v>1180</v>
      </c>
    </row>
    <row r="695" spans="1:15" x14ac:dyDescent="0.2">
      <c r="A695" s="216">
        <v>695</v>
      </c>
      <c r="B695" s="255">
        <v>66.94</v>
      </c>
      <c r="C695" s="273">
        <f>'soust.uk.JMK př.č.2'!$O$42+'soust.uk.JMK př.č.2'!$P$42</f>
        <v>18284</v>
      </c>
      <c r="D695" s="210">
        <f>'soust.uk.JMK př.č.2'!$L$42</f>
        <v>0</v>
      </c>
      <c r="E695" s="210">
        <f t="shared" si="24"/>
        <v>4458</v>
      </c>
      <c r="F695" s="210">
        <f t="shared" si="25"/>
        <v>3278</v>
      </c>
      <c r="G695" s="262"/>
      <c r="H695" s="248"/>
      <c r="I695" s="238"/>
      <c r="J695" s="276"/>
      <c r="K695" s="275"/>
      <c r="L695" s="248"/>
      <c r="O695" s="210">
        <f t="shared" si="26"/>
        <v>1180</v>
      </c>
    </row>
    <row r="696" spans="1:15" x14ac:dyDescent="0.2">
      <c r="A696" s="216">
        <v>696</v>
      </c>
      <c r="B696" s="255">
        <v>66.95</v>
      </c>
      <c r="C696" s="273">
        <f>'soust.uk.JMK př.č.2'!$O$42+'soust.uk.JMK př.č.2'!$P$42</f>
        <v>18284</v>
      </c>
      <c r="D696" s="210">
        <f>'soust.uk.JMK př.č.2'!$L$42</f>
        <v>0</v>
      </c>
      <c r="E696" s="210">
        <f t="shared" si="24"/>
        <v>4457</v>
      </c>
      <c r="F696" s="210">
        <f t="shared" si="25"/>
        <v>3277</v>
      </c>
      <c r="G696" s="262"/>
      <c r="H696" s="248"/>
      <c r="I696" s="238"/>
      <c r="J696" s="276"/>
      <c r="K696" s="275"/>
      <c r="L696" s="248"/>
      <c r="O696" s="210">
        <f t="shared" si="26"/>
        <v>1180</v>
      </c>
    </row>
    <row r="697" spans="1:15" x14ac:dyDescent="0.2">
      <c r="A697" s="216">
        <v>697</v>
      </c>
      <c r="B697" s="255">
        <v>66.959999999999994</v>
      </c>
      <c r="C697" s="273">
        <f>'soust.uk.JMK př.č.2'!$O$42+'soust.uk.JMK př.č.2'!$P$42</f>
        <v>18284</v>
      </c>
      <c r="D697" s="210">
        <f>'soust.uk.JMK př.č.2'!$L$42</f>
        <v>0</v>
      </c>
      <c r="E697" s="210">
        <f t="shared" si="24"/>
        <v>4457</v>
      </c>
      <c r="F697" s="210">
        <f t="shared" si="25"/>
        <v>3277</v>
      </c>
      <c r="G697" s="262"/>
      <c r="H697" s="248"/>
      <c r="I697" s="238"/>
      <c r="J697" s="276"/>
      <c r="K697" s="275"/>
      <c r="L697" s="248"/>
      <c r="O697" s="210">
        <f t="shared" si="26"/>
        <v>1180</v>
      </c>
    </row>
    <row r="698" spans="1:15" x14ac:dyDescent="0.2">
      <c r="A698" s="216">
        <v>698</v>
      </c>
      <c r="B698" s="255">
        <v>66.98</v>
      </c>
      <c r="C698" s="273">
        <f>'soust.uk.JMK př.č.2'!$O$42+'soust.uk.JMK př.č.2'!$P$42</f>
        <v>18284</v>
      </c>
      <c r="D698" s="210">
        <f>'soust.uk.JMK př.č.2'!$L$42</f>
        <v>0</v>
      </c>
      <c r="E698" s="210">
        <f t="shared" si="24"/>
        <v>4455</v>
      </c>
      <c r="F698" s="210">
        <f t="shared" si="25"/>
        <v>3276</v>
      </c>
      <c r="G698" s="262"/>
      <c r="H698" s="248"/>
      <c r="I698" s="238"/>
      <c r="J698" s="276"/>
      <c r="K698" s="275"/>
      <c r="L698" s="248"/>
      <c r="O698" s="210">
        <f t="shared" si="26"/>
        <v>1179</v>
      </c>
    </row>
    <row r="699" spans="1:15" x14ac:dyDescent="0.2">
      <c r="A699" s="216">
        <v>699</v>
      </c>
      <c r="B699" s="255">
        <v>66.989999999999995</v>
      </c>
      <c r="C699" s="273">
        <f>'soust.uk.JMK př.č.2'!$O$42+'soust.uk.JMK př.č.2'!$P$42</f>
        <v>18284</v>
      </c>
      <c r="D699" s="210">
        <f>'soust.uk.JMK př.č.2'!$L$42</f>
        <v>0</v>
      </c>
      <c r="E699" s="210">
        <f t="shared" si="24"/>
        <v>4454</v>
      </c>
      <c r="F699" s="210">
        <f t="shared" si="25"/>
        <v>3275</v>
      </c>
      <c r="G699" s="262"/>
      <c r="H699" s="248"/>
      <c r="I699" s="238"/>
      <c r="J699" s="276"/>
      <c r="K699" s="275"/>
      <c r="L699" s="248"/>
      <c r="O699" s="210">
        <f t="shared" si="26"/>
        <v>1179</v>
      </c>
    </row>
    <row r="700" spans="1:15" x14ac:dyDescent="0.2">
      <c r="A700" s="216">
        <v>700</v>
      </c>
      <c r="B700" s="255">
        <v>67</v>
      </c>
      <c r="C700" s="273">
        <f>'soust.uk.JMK př.č.2'!$O$42+'soust.uk.JMK př.č.2'!$P$42</f>
        <v>18284</v>
      </c>
      <c r="D700" s="210">
        <f>'soust.uk.JMK př.č.2'!$L$42</f>
        <v>0</v>
      </c>
      <c r="E700" s="210">
        <f t="shared" si="24"/>
        <v>4454</v>
      </c>
      <c r="F700" s="210">
        <f t="shared" si="25"/>
        <v>3275</v>
      </c>
      <c r="G700" s="262"/>
      <c r="H700" s="248"/>
      <c r="I700" s="238"/>
      <c r="J700" s="276"/>
      <c r="K700" s="275"/>
      <c r="L700" s="248"/>
      <c r="O700" s="210">
        <f t="shared" si="26"/>
        <v>1179</v>
      </c>
    </row>
    <row r="701" spans="1:15" x14ac:dyDescent="0.2">
      <c r="A701" s="216">
        <v>701</v>
      </c>
      <c r="B701" s="255">
        <v>67.02</v>
      </c>
      <c r="C701" s="273">
        <f>'soust.uk.JMK př.č.2'!$O$42+'soust.uk.JMK př.č.2'!$P$42</f>
        <v>18284</v>
      </c>
      <c r="D701" s="210">
        <f>'soust.uk.JMK př.č.2'!$L$42</f>
        <v>0</v>
      </c>
      <c r="E701" s="210">
        <f t="shared" si="24"/>
        <v>4453</v>
      </c>
      <c r="F701" s="210">
        <f t="shared" si="25"/>
        <v>3274</v>
      </c>
      <c r="G701" s="262"/>
      <c r="H701" s="248"/>
      <c r="I701" s="238"/>
      <c r="J701" s="276"/>
      <c r="K701" s="275"/>
      <c r="L701" s="248"/>
      <c r="O701" s="210">
        <f t="shared" si="26"/>
        <v>1179</v>
      </c>
    </row>
    <row r="702" spans="1:15" x14ac:dyDescent="0.2">
      <c r="A702" s="216">
        <v>702</v>
      </c>
      <c r="B702" s="255">
        <v>67.03</v>
      </c>
      <c r="C702" s="273">
        <f>'soust.uk.JMK př.č.2'!$O$42+'soust.uk.JMK př.č.2'!$P$42</f>
        <v>18284</v>
      </c>
      <c r="D702" s="210">
        <f>'soust.uk.JMK př.č.2'!$L$42</f>
        <v>0</v>
      </c>
      <c r="E702" s="210">
        <f t="shared" si="24"/>
        <v>4451</v>
      </c>
      <c r="F702" s="210">
        <f t="shared" si="25"/>
        <v>3273</v>
      </c>
      <c r="G702" s="262"/>
      <c r="H702" s="248"/>
      <c r="I702" s="238"/>
      <c r="J702" s="276"/>
      <c r="K702" s="275"/>
      <c r="L702" s="248"/>
      <c r="O702" s="210">
        <f t="shared" si="26"/>
        <v>1178</v>
      </c>
    </row>
    <row r="703" spans="1:15" x14ac:dyDescent="0.2">
      <c r="A703" s="216">
        <v>703</v>
      </c>
      <c r="B703" s="255">
        <v>67.040000000000006</v>
      </c>
      <c r="C703" s="273">
        <f>'soust.uk.JMK př.č.2'!$O$42+'soust.uk.JMK př.č.2'!$P$42</f>
        <v>18284</v>
      </c>
      <c r="D703" s="210">
        <f>'soust.uk.JMK př.č.2'!$L$42</f>
        <v>0</v>
      </c>
      <c r="E703" s="210">
        <f t="shared" si="24"/>
        <v>4451</v>
      </c>
      <c r="F703" s="210">
        <f t="shared" si="25"/>
        <v>3273</v>
      </c>
      <c r="G703" s="262"/>
      <c r="H703" s="248"/>
      <c r="I703" s="238"/>
      <c r="J703" s="276"/>
      <c r="K703" s="275"/>
      <c r="L703" s="248"/>
      <c r="O703" s="210">
        <f t="shared" si="26"/>
        <v>1178</v>
      </c>
    </row>
    <row r="704" spans="1:15" x14ac:dyDescent="0.2">
      <c r="A704" s="216">
        <v>704</v>
      </c>
      <c r="B704" s="255">
        <v>67.05</v>
      </c>
      <c r="C704" s="273">
        <f>'soust.uk.JMK př.č.2'!$O$42+'soust.uk.JMK př.č.2'!$P$42</f>
        <v>18284</v>
      </c>
      <c r="D704" s="210">
        <f>'soust.uk.JMK př.č.2'!$L$42</f>
        <v>0</v>
      </c>
      <c r="E704" s="210">
        <f t="shared" si="24"/>
        <v>4450</v>
      </c>
      <c r="F704" s="210">
        <f t="shared" si="25"/>
        <v>3272</v>
      </c>
      <c r="G704" s="262"/>
      <c r="H704" s="248"/>
      <c r="I704" s="238"/>
      <c r="J704" s="276"/>
      <c r="K704" s="275"/>
      <c r="L704" s="248"/>
      <c r="O704" s="210">
        <f t="shared" si="26"/>
        <v>1178</v>
      </c>
    </row>
    <row r="705" spans="1:15" x14ac:dyDescent="0.2">
      <c r="A705" s="216">
        <v>705</v>
      </c>
      <c r="B705" s="255">
        <v>67.069999999999993</v>
      </c>
      <c r="C705" s="273">
        <f>'soust.uk.JMK př.č.2'!$O$42+'soust.uk.JMK př.č.2'!$P$42</f>
        <v>18284</v>
      </c>
      <c r="D705" s="210">
        <f>'soust.uk.JMK př.č.2'!$L$42</f>
        <v>0</v>
      </c>
      <c r="E705" s="210">
        <f t="shared" si="24"/>
        <v>4449</v>
      </c>
      <c r="F705" s="210">
        <f t="shared" si="25"/>
        <v>3271</v>
      </c>
      <c r="G705" s="262"/>
      <c r="H705" s="248"/>
      <c r="I705" s="238"/>
      <c r="J705" s="276"/>
      <c r="K705" s="275"/>
      <c r="L705" s="248"/>
      <c r="O705" s="210">
        <f t="shared" si="26"/>
        <v>1178</v>
      </c>
    </row>
    <row r="706" spans="1:15" x14ac:dyDescent="0.2">
      <c r="A706" s="216">
        <v>706</v>
      </c>
      <c r="B706" s="255">
        <v>67.08</v>
      </c>
      <c r="C706" s="273">
        <f>'soust.uk.JMK př.č.2'!$O$42+'soust.uk.JMK př.č.2'!$P$42</f>
        <v>18284</v>
      </c>
      <c r="D706" s="210">
        <f>'soust.uk.JMK př.č.2'!$L$42</f>
        <v>0</v>
      </c>
      <c r="E706" s="210">
        <f t="shared" si="24"/>
        <v>4449</v>
      </c>
      <c r="F706" s="210">
        <f t="shared" si="25"/>
        <v>3271</v>
      </c>
      <c r="G706" s="262"/>
      <c r="H706" s="248"/>
      <c r="I706" s="238"/>
      <c r="J706" s="276"/>
      <c r="K706" s="275"/>
      <c r="L706" s="248"/>
      <c r="O706" s="210">
        <f t="shared" si="26"/>
        <v>1178</v>
      </c>
    </row>
    <row r="707" spans="1:15" x14ac:dyDescent="0.2">
      <c r="A707" s="216">
        <v>707</v>
      </c>
      <c r="B707" s="255">
        <v>67.09</v>
      </c>
      <c r="C707" s="273">
        <f>'soust.uk.JMK př.č.2'!$O$42+'soust.uk.JMK př.č.2'!$P$42</f>
        <v>18284</v>
      </c>
      <c r="D707" s="210">
        <f>'soust.uk.JMK př.č.2'!$L$42</f>
        <v>0</v>
      </c>
      <c r="E707" s="210">
        <f t="shared" si="24"/>
        <v>4447</v>
      </c>
      <c r="F707" s="210">
        <f t="shared" si="25"/>
        <v>3270</v>
      </c>
      <c r="G707" s="262"/>
      <c r="H707" s="248"/>
      <c r="I707" s="238"/>
      <c r="J707" s="276"/>
      <c r="K707" s="275"/>
      <c r="L707" s="248"/>
      <c r="O707" s="210">
        <f t="shared" si="26"/>
        <v>1177</v>
      </c>
    </row>
    <row r="708" spans="1:15" x14ac:dyDescent="0.2">
      <c r="A708" s="216">
        <v>708</v>
      </c>
      <c r="B708" s="255">
        <v>67.099999999999994</v>
      </c>
      <c r="C708" s="273">
        <f>'soust.uk.JMK př.č.2'!$O$42+'soust.uk.JMK př.č.2'!$P$42</f>
        <v>18284</v>
      </c>
      <c r="D708" s="210">
        <f>'soust.uk.JMK př.č.2'!$L$42</f>
        <v>0</v>
      </c>
      <c r="E708" s="210">
        <f t="shared" si="24"/>
        <v>4447</v>
      </c>
      <c r="F708" s="210">
        <f t="shared" si="25"/>
        <v>3270</v>
      </c>
      <c r="G708" s="262"/>
      <c r="H708" s="248"/>
      <c r="I708" s="238"/>
      <c r="J708" s="276"/>
      <c r="K708" s="275"/>
      <c r="L708" s="248"/>
      <c r="O708" s="210">
        <f t="shared" si="26"/>
        <v>1177</v>
      </c>
    </row>
    <row r="709" spans="1:15" x14ac:dyDescent="0.2">
      <c r="A709" s="216">
        <v>709</v>
      </c>
      <c r="B709" s="255">
        <v>67.11</v>
      </c>
      <c r="C709" s="273">
        <f>'soust.uk.JMK př.č.2'!$O$42+'soust.uk.JMK př.č.2'!$P$42</f>
        <v>18284</v>
      </c>
      <c r="D709" s="210">
        <f>'soust.uk.JMK př.č.2'!$L$42</f>
        <v>0</v>
      </c>
      <c r="E709" s="210">
        <f t="shared" si="24"/>
        <v>4446</v>
      </c>
      <c r="F709" s="210">
        <f t="shared" si="25"/>
        <v>3269</v>
      </c>
      <c r="G709" s="262"/>
      <c r="H709" s="248"/>
      <c r="I709" s="238"/>
      <c r="J709" s="276"/>
      <c r="K709" s="275"/>
      <c r="L709" s="248"/>
      <c r="O709" s="210">
        <f t="shared" si="26"/>
        <v>1177</v>
      </c>
    </row>
    <row r="710" spans="1:15" x14ac:dyDescent="0.2">
      <c r="A710" s="216">
        <v>710</v>
      </c>
      <c r="B710" s="255">
        <v>67.12</v>
      </c>
      <c r="C710" s="273">
        <f>'soust.uk.JMK př.č.2'!$O$42+'soust.uk.JMK př.č.2'!$P$42</f>
        <v>18284</v>
      </c>
      <c r="D710" s="210">
        <f>'soust.uk.JMK př.č.2'!$L$42</f>
        <v>0</v>
      </c>
      <c r="E710" s="210">
        <f t="shared" si="24"/>
        <v>4446</v>
      </c>
      <c r="F710" s="210">
        <f t="shared" si="25"/>
        <v>3269</v>
      </c>
      <c r="G710" s="262"/>
      <c r="H710" s="248"/>
      <c r="I710" s="238"/>
      <c r="J710" s="276"/>
      <c r="K710" s="275"/>
      <c r="L710" s="248"/>
      <c r="O710" s="210">
        <f t="shared" si="26"/>
        <v>1177</v>
      </c>
    </row>
    <row r="711" spans="1:15" x14ac:dyDescent="0.2">
      <c r="A711" s="216">
        <v>711</v>
      </c>
      <c r="B711" s="255">
        <v>67.13</v>
      </c>
      <c r="C711" s="273">
        <f>'soust.uk.JMK př.č.2'!$O$42+'soust.uk.JMK př.č.2'!$P$42</f>
        <v>18284</v>
      </c>
      <c r="D711" s="210">
        <f>'soust.uk.JMK př.č.2'!$L$42</f>
        <v>0</v>
      </c>
      <c r="E711" s="210">
        <f t="shared" si="24"/>
        <v>4444</v>
      </c>
      <c r="F711" s="210">
        <f t="shared" si="25"/>
        <v>3268</v>
      </c>
      <c r="G711" s="262"/>
      <c r="H711" s="248"/>
      <c r="I711" s="238"/>
      <c r="J711" s="276"/>
      <c r="K711" s="275"/>
      <c r="L711" s="248"/>
      <c r="O711" s="210">
        <f t="shared" si="26"/>
        <v>1176</v>
      </c>
    </row>
    <row r="712" spans="1:15" x14ac:dyDescent="0.2">
      <c r="A712" s="216">
        <v>712</v>
      </c>
      <c r="B712" s="255">
        <v>67.150000000000006</v>
      </c>
      <c r="C712" s="273">
        <f>'soust.uk.JMK př.č.2'!$O$42+'soust.uk.JMK př.č.2'!$P$42</f>
        <v>18284</v>
      </c>
      <c r="D712" s="210">
        <f>'soust.uk.JMK př.č.2'!$L$42</f>
        <v>0</v>
      </c>
      <c r="E712" s="210">
        <f t="shared" si="24"/>
        <v>4443</v>
      </c>
      <c r="F712" s="210">
        <f t="shared" si="25"/>
        <v>3267</v>
      </c>
      <c r="G712" s="262"/>
      <c r="H712" s="248"/>
      <c r="I712" s="238"/>
      <c r="J712" s="276"/>
      <c r="K712" s="275"/>
      <c r="L712" s="248"/>
      <c r="O712" s="210">
        <f t="shared" si="26"/>
        <v>1176</v>
      </c>
    </row>
    <row r="713" spans="1:15" x14ac:dyDescent="0.2">
      <c r="A713" s="216">
        <v>713</v>
      </c>
      <c r="B713" s="255">
        <v>67.16</v>
      </c>
      <c r="C713" s="273">
        <f>'soust.uk.JMK př.č.2'!$O$42+'soust.uk.JMK př.č.2'!$P$42</f>
        <v>18284</v>
      </c>
      <c r="D713" s="210">
        <f>'soust.uk.JMK př.č.2'!$L$42</f>
        <v>0</v>
      </c>
      <c r="E713" s="210">
        <f t="shared" si="24"/>
        <v>4443</v>
      </c>
      <c r="F713" s="210">
        <f t="shared" si="25"/>
        <v>3267</v>
      </c>
      <c r="G713" s="262"/>
      <c r="H713" s="248"/>
      <c r="I713" s="238"/>
      <c r="J713" s="276"/>
      <c r="K713" s="275"/>
      <c r="L713" s="248"/>
      <c r="O713" s="210">
        <f t="shared" si="26"/>
        <v>1176</v>
      </c>
    </row>
    <row r="714" spans="1:15" x14ac:dyDescent="0.2">
      <c r="A714" s="216">
        <v>714</v>
      </c>
      <c r="B714" s="255">
        <v>67.17</v>
      </c>
      <c r="C714" s="273">
        <f>'soust.uk.JMK př.č.2'!$O$42+'soust.uk.JMK př.č.2'!$P$42</f>
        <v>18284</v>
      </c>
      <c r="D714" s="210">
        <f>'soust.uk.JMK př.č.2'!$L$42</f>
        <v>0</v>
      </c>
      <c r="E714" s="210">
        <f t="shared" si="24"/>
        <v>4442</v>
      </c>
      <c r="F714" s="210">
        <f t="shared" si="25"/>
        <v>3266</v>
      </c>
      <c r="G714" s="262"/>
      <c r="H714" s="248"/>
      <c r="I714" s="238"/>
      <c r="J714" s="276"/>
      <c r="K714" s="275"/>
      <c r="L714" s="248"/>
      <c r="O714" s="210">
        <f t="shared" si="26"/>
        <v>1176</v>
      </c>
    </row>
    <row r="715" spans="1:15" x14ac:dyDescent="0.2">
      <c r="A715" s="216">
        <v>715</v>
      </c>
      <c r="B715" s="255">
        <v>67.180000000000007</v>
      </c>
      <c r="C715" s="273">
        <f>'soust.uk.JMK př.č.2'!$O$42+'soust.uk.JMK př.č.2'!$P$42</f>
        <v>18284</v>
      </c>
      <c r="D715" s="210">
        <f>'soust.uk.JMK př.č.2'!$L$42</f>
        <v>0</v>
      </c>
      <c r="E715" s="210">
        <f t="shared" si="24"/>
        <v>4442</v>
      </c>
      <c r="F715" s="210">
        <f t="shared" si="25"/>
        <v>3266</v>
      </c>
      <c r="G715" s="262"/>
      <c r="H715" s="248"/>
      <c r="I715" s="238"/>
      <c r="J715" s="276"/>
      <c r="K715" s="275"/>
      <c r="L715" s="248"/>
      <c r="O715" s="210">
        <f t="shared" si="26"/>
        <v>1176</v>
      </c>
    </row>
    <row r="716" spans="1:15" x14ac:dyDescent="0.2">
      <c r="A716" s="216">
        <v>716</v>
      </c>
      <c r="B716" s="255">
        <v>67.19</v>
      </c>
      <c r="C716" s="273">
        <f>'soust.uk.JMK př.č.2'!$O$42+'soust.uk.JMK př.č.2'!$P$42</f>
        <v>18284</v>
      </c>
      <c r="D716" s="210">
        <f>'soust.uk.JMK př.č.2'!$L$42</f>
        <v>0</v>
      </c>
      <c r="E716" s="210">
        <f t="shared" si="24"/>
        <v>4440</v>
      </c>
      <c r="F716" s="210">
        <f t="shared" si="25"/>
        <v>3265</v>
      </c>
      <c r="G716" s="262"/>
      <c r="H716" s="248"/>
      <c r="I716" s="238"/>
      <c r="J716" s="276"/>
      <c r="K716" s="275"/>
      <c r="L716" s="248"/>
      <c r="O716" s="210">
        <f t="shared" si="26"/>
        <v>1175</v>
      </c>
    </row>
    <row r="717" spans="1:15" x14ac:dyDescent="0.2">
      <c r="A717" s="216">
        <v>717</v>
      </c>
      <c r="B717" s="255">
        <v>67.2</v>
      </c>
      <c r="C717" s="273">
        <f>'soust.uk.JMK př.č.2'!$O$42+'soust.uk.JMK př.č.2'!$P$42</f>
        <v>18284</v>
      </c>
      <c r="D717" s="210">
        <f>'soust.uk.JMK př.č.2'!$L$42</f>
        <v>0</v>
      </c>
      <c r="E717" s="210">
        <f t="shared" si="24"/>
        <v>4440</v>
      </c>
      <c r="F717" s="210">
        <f t="shared" si="25"/>
        <v>3265</v>
      </c>
      <c r="G717" s="262"/>
      <c r="H717" s="248"/>
      <c r="I717" s="238"/>
      <c r="J717" s="276"/>
      <c r="K717" s="275"/>
      <c r="L717" s="248"/>
      <c r="O717" s="210">
        <f t="shared" si="26"/>
        <v>1175</v>
      </c>
    </row>
    <row r="718" spans="1:15" x14ac:dyDescent="0.2">
      <c r="A718" s="216">
        <v>718</v>
      </c>
      <c r="B718" s="255">
        <v>67.209999999999994</v>
      </c>
      <c r="C718" s="273">
        <f>'soust.uk.JMK př.č.2'!$O$42+'soust.uk.JMK př.č.2'!$P$42</f>
        <v>18284</v>
      </c>
      <c r="D718" s="210">
        <f>'soust.uk.JMK př.č.2'!$L$42</f>
        <v>0</v>
      </c>
      <c r="E718" s="210">
        <f t="shared" si="24"/>
        <v>4440</v>
      </c>
      <c r="F718" s="210">
        <f t="shared" si="25"/>
        <v>3265</v>
      </c>
      <c r="G718" s="262"/>
      <c r="H718" s="248"/>
      <c r="I718" s="238"/>
      <c r="J718" s="276"/>
      <c r="K718" s="275"/>
      <c r="L718" s="248"/>
      <c r="O718" s="210">
        <f t="shared" si="26"/>
        <v>1175</v>
      </c>
    </row>
    <row r="719" spans="1:15" x14ac:dyDescent="0.2">
      <c r="A719" s="216">
        <v>719</v>
      </c>
      <c r="B719" s="255">
        <v>67.22</v>
      </c>
      <c r="C719" s="273">
        <f>'soust.uk.JMK př.č.2'!$O$42+'soust.uk.JMK př.č.2'!$P$42</f>
        <v>18284</v>
      </c>
      <c r="D719" s="210">
        <f>'soust.uk.JMK př.č.2'!$L$42</f>
        <v>0</v>
      </c>
      <c r="E719" s="210">
        <f t="shared" si="24"/>
        <v>4439</v>
      </c>
      <c r="F719" s="210">
        <f t="shared" si="25"/>
        <v>3264</v>
      </c>
      <c r="G719" s="262"/>
      <c r="H719" s="248"/>
      <c r="I719" s="238"/>
      <c r="J719" s="276"/>
      <c r="K719" s="275"/>
      <c r="L719" s="248"/>
      <c r="O719" s="210">
        <f t="shared" si="26"/>
        <v>1175</v>
      </c>
    </row>
    <row r="720" spans="1:15" x14ac:dyDescent="0.2">
      <c r="A720" s="216">
        <v>720</v>
      </c>
      <c r="B720" s="255">
        <v>67.23</v>
      </c>
      <c r="C720" s="273">
        <f>'soust.uk.JMK př.č.2'!$O$42+'soust.uk.JMK př.č.2'!$P$42</f>
        <v>18284</v>
      </c>
      <c r="D720" s="210">
        <f>'soust.uk.JMK př.č.2'!$L$42</f>
        <v>0</v>
      </c>
      <c r="E720" s="210">
        <f t="shared" si="24"/>
        <v>4439</v>
      </c>
      <c r="F720" s="210">
        <f t="shared" si="25"/>
        <v>3264</v>
      </c>
      <c r="G720" s="262"/>
      <c r="H720" s="248"/>
      <c r="I720" s="238"/>
      <c r="J720" s="276"/>
      <c r="K720" s="275"/>
      <c r="L720" s="248"/>
      <c r="O720" s="210">
        <f t="shared" si="26"/>
        <v>1175</v>
      </c>
    </row>
    <row r="721" spans="1:15" x14ac:dyDescent="0.2">
      <c r="A721" s="216">
        <v>721</v>
      </c>
      <c r="B721" s="255">
        <v>67.23</v>
      </c>
      <c r="C721" s="273">
        <f>'soust.uk.JMK př.č.2'!$O$42+'soust.uk.JMK př.č.2'!$P$42</f>
        <v>18284</v>
      </c>
      <c r="D721" s="210">
        <f>'soust.uk.JMK př.č.2'!$L$42</f>
        <v>0</v>
      </c>
      <c r="E721" s="210">
        <f t="shared" si="24"/>
        <v>4439</v>
      </c>
      <c r="F721" s="210">
        <f t="shared" si="25"/>
        <v>3264</v>
      </c>
      <c r="G721" s="262"/>
      <c r="H721" s="248"/>
      <c r="I721" s="238"/>
      <c r="J721" s="276"/>
      <c r="K721" s="275"/>
      <c r="L721" s="248"/>
      <c r="O721" s="210">
        <f t="shared" si="26"/>
        <v>1175</v>
      </c>
    </row>
    <row r="722" spans="1:15" x14ac:dyDescent="0.2">
      <c r="A722" s="216">
        <v>722</v>
      </c>
      <c r="B722" s="255">
        <v>67.239999999999995</v>
      </c>
      <c r="C722" s="273">
        <f>'soust.uk.JMK př.č.2'!$O$42+'soust.uk.JMK př.č.2'!$P$42</f>
        <v>18284</v>
      </c>
      <c r="D722" s="210">
        <f>'soust.uk.JMK př.č.2'!$L$42</f>
        <v>0</v>
      </c>
      <c r="E722" s="210">
        <f t="shared" si="24"/>
        <v>4438</v>
      </c>
      <c r="F722" s="210">
        <f t="shared" si="25"/>
        <v>3263</v>
      </c>
      <c r="G722" s="262"/>
      <c r="H722" s="248"/>
      <c r="I722" s="238"/>
      <c r="J722" s="276"/>
      <c r="K722" s="275"/>
      <c r="L722" s="248"/>
      <c r="O722" s="210">
        <f t="shared" si="26"/>
        <v>1175</v>
      </c>
    </row>
    <row r="723" spans="1:15" x14ac:dyDescent="0.2">
      <c r="A723" s="216">
        <v>723</v>
      </c>
      <c r="B723" s="255">
        <v>67.25</v>
      </c>
      <c r="C723" s="273">
        <f>'soust.uk.JMK př.č.2'!$O$42+'soust.uk.JMK př.č.2'!$P$42</f>
        <v>18284</v>
      </c>
      <c r="D723" s="210">
        <f>'soust.uk.JMK př.č.2'!$L$42</f>
        <v>0</v>
      </c>
      <c r="E723" s="210">
        <f t="shared" si="24"/>
        <v>4438</v>
      </c>
      <c r="F723" s="210">
        <f t="shared" si="25"/>
        <v>3263</v>
      </c>
      <c r="G723" s="262"/>
      <c r="H723" s="248"/>
      <c r="I723" s="238"/>
      <c r="J723" s="276"/>
      <c r="K723" s="275"/>
      <c r="L723" s="248"/>
      <c r="O723" s="210">
        <f t="shared" si="26"/>
        <v>1175</v>
      </c>
    </row>
    <row r="724" spans="1:15" x14ac:dyDescent="0.2">
      <c r="A724" s="216">
        <v>724</v>
      </c>
      <c r="B724" s="255">
        <v>67.260000000000005</v>
      </c>
      <c r="C724" s="273">
        <f>'soust.uk.JMK př.č.2'!$O$42+'soust.uk.JMK př.č.2'!$P$42</f>
        <v>18284</v>
      </c>
      <c r="D724" s="210">
        <f>'soust.uk.JMK př.č.2'!$L$42</f>
        <v>0</v>
      </c>
      <c r="E724" s="210">
        <f t="shared" si="24"/>
        <v>4436</v>
      </c>
      <c r="F724" s="210">
        <f t="shared" si="25"/>
        <v>3262</v>
      </c>
      <c r="G724" s="262"/>
      <c r="H724" s="248"/>
      <c r="I724" s="238"/>
      <c r="J724" s="276"/>
      <c r="K724" s="275"/>
      <c r="L724" s="248"/>
      <c r="O724" s="210">
        <f t="shared" si="26"/>
        <v>1174</v>
      </c>
    </row>
    <row r="725" spans="1:15" x14ac:dyDescent="0.2">
      <c r="A725" s="216">
        <v>725</v>
      </c>
      <c r="B725" s="255">
        <v>67.27</v>
      </c>
      <c r="C725" s="273">
        <f>'soust.uk.JMK př.č.2'!$O$42+'soust.uk.JMK př.č.2'!$P$42</f>
        <v>18284</v>
      </c>
      <c r="D725" s="210">
        <f>'soust.uk.JMK př.č.2'!$L$42</f>
        <v>0</v>
      </c>
      <c r="E725" s="210">
        <f t="shared" si="24"/>
        <v>4436</v>
      </c>
      <c r="F725" s="210">
        <f t="shared" si="25"/>
        <v>3262</v>
      </c>
      <c r="G725" s="262"/>
      <c r="H725" s="248"/>
      <c r="I725" s="238"/>
      <c r="J725" s="276"/>
      <c r="K725" s="275"/>
      <c r="L725" s="248"/>
      <c r="O725" s="210">
        <f t="shared" si="26"/>
        <v>1174</v>
      </c>
    </row>
    <row r="726" spans="1:15" x14ac:dyDescent="0.2">
      <c r="A726" s="216">
        <v>726</v>
      </c>
      <c r="B726" s="255">
        <v>67.28</v>
      </c>
      <c r="C726" s="273">
        <f>'soust.uk.JMK př.č.2'!$O$42+'soust.uk.JMK př.č.2'!$P$42</f>
        <v>18284</v>
      </c>
      <c r="D726" s="210">
        <f>'soust.uk.JMK př.č.2'!$L$42</f>
        <v>0</v>
      </c>
      <c r="E726" s="210">
        <f t="shared" si="24"/>
        <v>4435</v>
      </c>
      <c r="F726" s="210">
        <f t="shared" si="25"/>
        <v>3261</v>
      </c>
      <c r="G726" s="262"/>
      <c r="H726" s="248"/>
      <c r="I726" s="238"/>
      <c r="J726" s="276"/>
      <c r="K726" s="275"/>
      <c r="L726" s="248"/>
      <c r="O726" s="210">
        <f t="shared" si="26"/>
        <v>1174</v>
      </c>
    </row>
    <row r="727" spans="1:15" x14ac:dyDescent="0.2">
      <c r="A727" s="216">
        <v>727</v>
      </c>
      <c r="B727" s="255">
        <v>67.28</v>
      </c>
      <c r="C727" s="273">
        <f>'soust.uk.JMK př.č.2'!$O$42+'soust.uk.JMK př.č.2'!$P$42</f>
        <v>18284</v>
      </c>
      <c r="D727" s="210">
        <f>'soust.uk.JMK př.č.2'!$L$42</f>
        <v>0</v>
      </c>
      <c r="E727" s="210">
        <f t="shared" si="24"/>
        <v>4435</v>
      </c>
      <c r="F727" s="210">
        <f t="shared" si="25"/>
        <v>3261</v>
      </c>
      <c r="G727" s="262"/>
      <c r="H727" s="248"/>
      <c r="I727" s="238"/>
      <c r="J727" s="276"/>
      <c r="K727" s="275"/>
      <c r="L727" s="248"/>
      <c r="O727" s="210">
        <f t="shared" si="26"/>
        <v>1174</v>
      </c>
    </row>
    <row r="728" spans="1:15" x14ac:dyDescent="0.2">
      <c r="A728" s="216">
        <v>728</v>
      </c>
      <c r="B728" s="255">
        <v>67.290000000000006</v>
      </c>
      <c r="C728" s="273">
        <f>'soust.uk.JMK př.č.2'!$O$42+'soust.uk.JMK př.č.2'!$P$42</f>
        <v>18284</v>
      </c>
      <c r="D728" s="210">
        <f>'soust.uk.JMK př.č.2'!$L$42</f>
        <v>0</v>
      </c>
      <c r="E728" s="210">
        <f t="shared" si="24"/>
        <v>4435</v>
      </c>
      <c r="F728" s="210">
        <f t="shared" si="25"/>
        <v>3261</v>
      </c>
      <c r="G728" s="262"/>
      <c r="H728" s="248"/>
      <c r="I728" s="238"/>
      <c r="J728" s="276"/>
      <c r="K728" s="275"/>
      <c r="L728" s="248"/>
      <c r="O728" s="210">
        <f t="shared" si="26"/>
        <v>1174</v>
      </c>
    </row>
    <row r="729" spans="1:15" x14ac:dyDescent="0.2">
      <c r="A729" s="216">
        <v>729</v>
      </c>
      <c r="B729" s="255">
        <v>67.3</v>
      </c>
      <c r="C729" s="273">
        <f>'soust.uk.JMK př.č.2'!$O$42+'soust.uk.JMK př.č.2'!$P$42</f>
        <v>18284</v>
      </c>
      <c r="D729" s="210">
        <f>'soust.uk.JMK př.č.2'!$L$42</f>
        <v>0</v>
      </c>
      <c r="E729" s="210">
        <f>SUM(F729,O729,D729)</f>
        <v>4434</v>
      </c>
      <c r="F729" s="210">
        <f t="shared" si="25"/>
        <v>3260</v>
      </c>
      <c r="G729" s="262"/>
      <c r="H729" s="248"/>
      <c r="I729" s="238"/>
      <c r="J729" s="276"/>
      <c r="K729" s="275"/>
      <c r="L729" s="248"/>
      <c r="O729" s="210">
        <f t="shared" si="26"/>
        <v>1174</v>
      </c>
    </row>
    <row r="730" spans="1:15" x14ac:dyDescent="0.2">
      <c r="A730" s="216">
        <v>730</v>
      </c>
      <c r="B730" s="255">
        <v>67.31</v>
      </c>
      <c r="C730" s="273">
        <f>'soust.uk.JMK př.č.2'!$O$42+'soust.uk.JMK př.č.2'!$P$42</f>
        <v>18284</v>
      </c>
      <c r="D730" s="210">
        <f>'soust.uk.JMK př.č.2'!$L$42</f>
        <v>0</v>
      </c>
      <c r="E730" s="210">
        <f>SUM(F730,O730,D730)</f>
        <v>4434</v>
      </c>
      <c r="F730" s="210">
        <f t="shared" si="25"/>
        <v>3260</v>
      </c>
      <c r="G730" s="262"/>
      <c r="H730" s="248"/>
      <c r="I730" s="238"/>
      <c r="J730" s="276"/>
      <c r="K730" s="275"/>
      <c r="L730" s="248"/>
      <c r="O730" s="210">
        <f t="shared" ref="O730:O733" si="27">ROUND((F730*36%),0)</f>
        <v>1174</v>
      </c>
    </row>
    <row r="731" spans="1:15" x14ac:dyDescent="0.2">
      <c r="A731" s="216">
        <v>731</v>
      </c>
      <c r="B731" s="255">
        <v>67.31</v>
      </c>
      <c r="C731" s="273">
        <f>'soust.uk.JMK př.č.2'!$O$42+'soust.uk.JMK př.č.2'!$P$42</f>
        <v>18284</v>
      </c>
      <c r="D731" s="210">
        <f>'soust.uk.JMK př.č.2'!$L$42</f>
        <v>0</v>
      </c>
      <c r="E731" s="210">
        <f>SUM(F731,O731,D731)</f>
        <v>4434</v>
      </c>
      <c r="F731" s="210">
        <f t="shared" si="25"/>
        <v>3260</v>
      </c>
      <c r="G731" s="262"/>
      <c r="H731" s="248"/>
      <c r="I731" s="238"/>
      <c r="J731" s="276"/>
      <c r="K731" s="275"/>
      <c r="L731" s="248"/>
      <c r="O731" s="210">
        <f t="shared" si="27"/>
        <v>1174</v>
      </c>
    </row>
    <row r="732" spans="1:15" x14ac:dyDescent="0.2">
      <c r="A732" s="216">
        <v>732</v>
      </c>
      <c r="B732" s="255">
        <v>67.319999999999993</v>
      </c>
      <c r="C732" s="273">
        <f>'soust.uk.JMK př.č.2'!$O$42+'soust.uk.JMK př.č.2'!$P$42</f>
        <v>18284</v>
      </c>
      <c r="D732" s="210">
        <f>'soust.uk.JMK př.č.2'!$L$42</f>
        <v>0</v>
      </c>
      <c r="E732" s="210">
        <f>SUM(F732,O732,D732)</f>
        <v>4432</v>
      </c>
      <c r="F732" s="210">
        <f t="shared" si="25"/>
        <v>3259</v>
      </c>
      <c r="G732" s="262"/>
      <c r="H732" s="248"/>
      <c r="I732" s="238"/>
      <c r="J732" s="276"/>
      <c r="K732" s="275"/>
      <c r="L732" s="248"/>
      <c r="O732" s="210">
        <f t="shared" si="27"/>
        <v>1173</v>
      </c>
    </row>
    <row r="733" spans="1:15" x14ac:dyDescent="0.2">
      <c r="A733" s="216" t="s">
        <v>701</v>
      </c>
      <c r="B733" s="255">
        <v>67.33</v>
      </c>
      <c r="C733" s="273">
        <f>'soust.uk.JMK př.č.2'!$O$42+'soust.uk.JMK př.č.2'!$P$42</f>
        <v>18284</v>
      </c>
      <c r="D733" s="210">
        <f>'soust.uk.JMK př.č.2'!$L$42</f>
        <v>0</v>
      </c>
      <c r="E733" s="210">
        <f>SUM(F733,O733,D733)</f>
        <v>4432</v>
      </c>
      <c r="F733" s="210">
        <f t="shared" si="25"/>
        <v>3259</v>
      </c>
      <c r="G733" s="262"/>
      <c r="H733" s="248"/>
      <c r="I733" s="238"/>
      <c r="J733" s="276"/>
      <c r="K733" s="275"/>
      <c r="L733" s="248"/>
      <c r="O733" s="210">
        <f t="shared" si="27"/>
        <v>1173</v>
      </c>
    </row>
    <row r="734" spans="1:15" x14ac:dyDescent="0.2">
      <c r="A734" s="238"/>
      <c r="B734" s="215"/>
      <c r="C734" s="248"/>
      <c r="D734" s="238"/>
      <c r="E734" s="215"/>
      <c r="F734" s="248"/>
      <c r="G734" s="238"/>
      <c r="H734" s="248"/>
      <c r="I734" s="238"/>
      <c r="J734" s="215"/>
      <c r="K734" s="215"/>
      <c r="L734" s="248"/>
      <c r="O734" s="211"/>
    </row>
    <row r="735" spans="1:15" x14ac:dyDescent="0.2">
      <c r="A735" s="238"/>
      <c r="B735" s="215"/>
      <c r="C735" s="248"/>
      <c r="D735" s="238"/>
      <c r="E735" s="215"/>
      <c r="F735" s="248"/>
      <c r="G735" s="238"/>
      <c r="H735" s="248"/>
      <c r="I735" s="238"/>
      <c r="J735" s="215"/>
      <c r="K735" s="215"/>
      <c r="L735" s="248"/>
      <c r="O735" s="211"/>
    </row>
    <row r="736" spans="1:15" x14ac:dyDescent="0.2">
      <c r="A736" s="238"/>
      <c r="B736" s="215"/>
      <c r="C736" s="248"/>
      <c r="D736" s="238"/>
      <c r="E736" s="215"/>
      <c r="F736" s="248"/>
      <c r="G736" s="238"/>
      <c r="H736" s="248"/>
      <c r="I736" s="238"/>
      <c r="J736" s="215"/>
      <c r="K736" s="215"/>
      <c r="L736" s="248"/>
      <c r="O736" s="194"/>
    </row>
    <row r="737" spans="1:15" ht="13.5" thickBot="1" x14ac:dyDescent="0.25">
      <c r="A737" s="218" t="s">
        <v>663</v>
      </c>
      <c r="B737" s="226"/>
      <c r="C737" s="218"/>
      <c r="D737" s="218"/>
      <c r="E737" s="226"/>
      <c r="F737" s="218"/>
      <c r="G737" s="218"/>
      <c r="H737" s="240"/>
      <c r="I737" s="245"/>
      <c r="J737" s="250"/>
      <c r="K737" s="241"/>
      <c r="L737" s="248"/>
      <c r="O737" s="194"/>
    </row>
    <row r="738" spans="1:15" ht="13.5" thickBot="1" x14ac:dyDescent="0.25">
      <c r="A738" s="232" t="s">
        <v>686</v>
      </c>
      <c r="B738" s="563" t="s">
        <v>673</v>
      </c>
      <c r="C738" s="631"/>
      <c r="D738" s="625" t="s">
        <v>674</v>
      </c>
      <c r="E738" s="625"/>
      <c r="F738" s="631" t="s">
        <v>675</v>
      </c>
      <c r="G738" s="564"/>
      <c r="H738" s="553" t="s">
        <v>676</v>
      </c>
      <c r="I738" s="564"/>
      <c r="J738" s="553" t="s">
        <v>677</v>
      </c>
      <c r="K738" s="554"/>
      <c r="L738" s="248"/>
      <c r="O738" s="194"/>
    </row>
    <row r="739" spans="1:15" x14ac:dyDescent="0.2">
      <c r="A739" s="233" t="s">
        <v>700</v>
      </c>
      <c r="B739" s="604">
        <v>46.39</v>
      </c>
      <c r="C739" s="605"/>
      <c r="D739" s="557"/>
      <c r="E739" s="558"/>
      <c r="F739" s="559"/>
      <c r="G739" s="560"/>
      <c r="H739" s="559"/>
      <c r="I739" s="560"/>
      <c r="J739" s="559"/>
      <c r="K739" s="606"/>
      <c r="L739" s="213"/>
      <c r="M739" s="213"/>
      <c r="N739" s="215"/>
      <c r="O739" s="213"/>
    </row>
    <row r="740" spans="1:15" x14ac:dyDescent="0.2">
      <c r="A740" s="236" t="s">
        <v>702</v>
      </c>
      <c r="B740" s="559">
        <v>27.765756499999998</v>
      </c>
      <c r="C740" s="560"/>
      <c r="D740" s="649">
        <v>0.16970349400000001</v>
      </c>
      <c r="E740" s="649"/>
      <c r="F740" s="559">
        <v>-3.8688556900000001E-4</v>
      </c>
      <c r="G740" s="560"/>
      <c r="H740" s="559">
        <v>4.9772624100000002E-7</v>
      </c>
      <c r="I740" s="560"/>
      <c r="J740" s="559">
        <v>-2.5281485599999999E-10</v>
      </c>
      <c r="K740" s="606"/>
      <c r="L740" s="248"/>
      <c r="M740" s="248"/>
      <c r="N740" s="249"/>
      <c r="O740" s="248"/>
    </row>
    <row r="741" spans="1:15" ht="13.5" thickBot="1" x14ac:dyDescent="0.25">
      <c r="A741" s="237" t="s">
        <v>701</v>
      </c>
      <c r="B741" s="617">
        <v>67.33</v>
      </c>
      <c r="C741" s="618"/>
      <c r="D741" s="619"/>
      <c r="E741" s="620"/>
      <c r="F741" s="621"/>
      <c r="G741" s="622"/>
      <c r="H741" s="621"/>
      <c r="I741" s="622"/>
      <c r="J741" s="621"/>
      <c r="K741" s="623"/>
      <c r="L741" s="248"/>
      <c r="M741" s="248"/>
      <c r="N741" s="249"/>
      <c r="O741" s="248"/>
    </row>
    <row r="742" spans="1:15" x14ac:dyDescent="0.2">
      <c r="A742" s="198"/>
      <c r="B742" s="222"/>
      <c r="C742" s="198"/>
      <c r="D742" s="198"/>
      <c r="E742" s="222"/>
      <c r="F742" s="198"/>
      <c r="G742" s="193"/>
      <c r="I742" s="248"/>
      <c r="J742" s="249"/>
      <c r="K742" s="249"/>
      <c r="L742" s="248"/>
      <c r="M742" s="248"/>
      <c r="N742" s="217"/>
      <c r="O742" s="194"/>
    </row>
    <row r="743" spans="1:15" x14ac:dyDescent="0.2">
      <c r="A743" s="198"/>
      <c r="B743" s="222"/>
      <c r="C743" s="198"/>
      <c r="D743" s="198"/>
      <c r="E743" s="222"/>
      <c r="F743" s="198"/>
      <c r="G743" s="193"/>
      <c r="I743" s="248"/>
      <c r="J743" s="249"/>
      <c r="K743" s="249"/>
      <c r="L743" s="248"/>
      <c r="M743" s="220"/>
      <c r="O743" s="194"/>
    </row>
    <row r="744" spans="1:15" x14ac:dyDescent="0.2">
      <c r="A744" s="198"/>
      <c r="B744" s="222"/>
      <c r="C744" s="198"/>
      <c r="D744" s="198"/>
      <c r="E744" s="222"/>
      <c r="F744" s="198"/>
      <c r="G744" s="193"/>
      <c r="I744" s="248"/>
      <c r="J744" s="249"/>
      <c r="K744" s="249"/>
      <c r="L744" s="248"/>
      <c r="M744" s="248"/>
      <c r="N744" s="217"/>
      <c r="O744" s="194"/>
    </row>
    <row r="745" spans="1:15" x14ac:dyDescent="0.2">
      <c r="A745" s="198"/>
      <c r="B745" s="222"/>
      <c r="C745" s="198"/>
      <c r="O745" s="194"/>
    </row>
  </sheetData>
  <mergeCells count="22">
    <mergeCell ref="B741:C741"/>
    <mergeCell ref="D741:E741"/>
    <mergeCell ref="F741:G741"/>
    <mergeCell ref="H741:I741"/>
    <mergeCell ref="J741:K741"/>
    <mergeCell ref="B740:C740"/>
    <mergeCell ref="D740:E740"/>
    <mergeCell ref="F740:G740"/>
    <mergeCell ref="H740:I740"/>
    <mergeCell ref="J740:K740"/>
    <mergeCell ref="H738:I738"/>
    <mergeCell ref="J738:K738"/>
    <mergeCell ref="B739:C739"/>
    <mergeCell ref="D739:E739"/>
    <mergeCell ref="F739:G739"/>
    <mergeCell ref="H739:I739"/>
    <mergeCell ref="J739:K739"/>
    <mergeCell ref="B3:D3"/>
    <mergeCell ref="E3:F3"/>
    <mergeCell ref="B738:C738"/>
    <mergeCell ref="D738:E738"/>
    <mergeCell ref="F738:G738"/>
  </mergeCells>
  <conditionalFormatting sqref="G129:G139 G153:G1048576">
    <cfRule type="cellIs" dxfId="14" priority="1" stopIfTrue="1" operator="greaterThan">
      <formula>0</formula>
    </cfRule>
  </conditionalFormatting>
  <conditionalFormatting sqref="G1:G5">
    <cfRule type="cellIs" dxfId="13" priority="10" stopIfTrue="1" operator="greaterThan">
      <formula>0</formula>
    </cfRule>
  </conditionalFormatting>
  <conditionalFormatting sqref="G738:G741">
    <cfRule type="cellIs" dxfId="12" priority="9" stopIfTrue="1" operator="greaterThan">
      <formula>0</formula>
    </cfRule>
  </conditionalFormatting>
  <conditionalFormatting sqref="G739 G741">
    <cfRule type="cellIs" dxfId="11" priority="8" stopIfTrue="1" operator="greaterThan">
      <formula>0</formula>
    </cfRule>
  </conditionalFormatting>
  <conditionalFormatting sqref="G738">
    <cfRule type="cellIs" dxfId="10" priority="7" stopIfTrue="1" operator="greaterThan">
      <formula>0</formula>
    </cfRule>
  </conditionalFormatting>
  <conditionalFormatting sqref="G6 G102:G128 G140:G152">
    <cfRule type="cellIs" dxfId="9" priority="6" stopIfTrue="1" operator="greaterThan">
      <formula>0</formula>
    </cfRule>
  </conditionalFormatting>
  <conditionalFormatting sqref="G73:G101">
    <cfRule type="cellIs" dxfId="8" priority="5" stopIfTrue="1" operator="greaterThan">
      <formula>0</formula>
    </cfRule>
  </conditionalFormatting>
  <conditionalFormatting sqref="G44:G72">
    <cfRule type="cellIs" dxfId="7" priority="4" stopIfTrue="1" operator="greaterThan">
      <formula>0</formula>
    </cfRule>
  </conditionalFormatting>
  <conditionalFormatting sqref="G36:G43">
    <cfRule type="cellIs" dxfId="6" priority="3" stopIfTrue="1" operator="greaterThan">
      <formula>0</formula>
    </cfRule>
  </conditionalFormatting>
  <conditionalFormatting sqref="G7:G35">
    <cfRule type="cellIs" dxfId="5" priority="2" stopIfTrue="1" operator="greaterThan">
      <formula>0</formula>
    </cfRule>
  </conditionalFormatting>
  <printOptions horizontalCentered="1"/>
  <pageMargins left="0.78740157480314965" right="0" top="0.51181102362204722" bottom="0.39370078740157483" header="0.31496062992125984" footer="0.11811023622047245"/>
  <pageSetup paperSize="9" scale="77" orientation="portrait" horizontalDpi="300" verticalDpi="300" r:id="rId1"/>
  <headerFooter alignWithMargins="0">
    <oddHeader>&amp;R&amp;"Times New Roman,Kurzíva"&amp;12&amp;UPříloha č. 2g
 pracovního postupu  Rozpis rozpočtu přímých výdajů na vzdělávání</oddHeader>
    <oddFooter>&amp;C&amp;P / &amp;N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30</vt:i4>
      </vt:variant>
    </vt:vector>
  </HeadingPairs>
  <TitlesOfParts>
    <vt:vector size="47" baseType="lpstr">
      <vt:lpstr>soust.uk.JMK př.č.2</vt:lpstr>
      <vt:lpstr>vzor př.č.2a</vt:lpstr>
      <vt:lpstr>vzor př.č.2b</vt:lpstr>
      <vt:lpstr>vzor výpočtu</vt:lpstr>
      <vt:lpstr>MŠ př.č.2c</vt:lpstr>
      <vt:lpstr>ZŠ př.č.2d</vt:lpstr>
      <vt:lpstr>ZŠ 1.st.Np př.č.2e</vt:lpstr>
      <vt:lpstr>ZŠ 2.st.Np př.č.2f</vt:lpstr>
      <vt:lpstr>ZŠ No př.č.2g</vt:lpstr>
      <vt:lpstr>ŠJ MŠ př.č.2h</vt:lpstr>
      <vt:lpstr>ŠJ MŠ-o př.č.2i</vt:lpstr>
      <vt:lpstr>ŠJ ZŠ př.č.2j</vt:lpstr>
      <vt:lpstr>ŠJ SŠ př.č.2k</vt:lpstr>
      <vt:lpstr>DM př.č.2l</vt:lpstr>
      <vt:lpstr>DM 310 a více př.č.2m</vt:lpstr>
      <vt:lpstr>do 10 zam.př.č.2n</vt:lpstr>
      <vt:lpstr>př.č.2o</vt:lpstr>
      <vt:lpstr>'DM 310 a více př.č.2m'!Názvy_tisku</vt:lpstr>
      <vt:lpstr>'DM př.č.2l'!Názvy_tisku</vt:lpstr>
      <vt:lpstr>'MŠ př.č.2c'!Názvy_tisku</vt:lpstr>
      <vt:lpstr>'soust.uk.JMK př.č.2'!Názvy_tisku</vt:lpstr>
      <vt:lpstr>'ŠJ MŠ př.č.2h'!Názvy_tisku</vt:lpstr>
      <vt:lpstr>'ŠJ MŠ-o př.č.2i'!Názvy_tisku</vt:lpstr>
      <vt:lpstr>'ŠJ SŠ př.č.2k'!Názvy_tisku</vt:lpstr>
      <vt:lpstr>'ŠJ ZŠ př.č.2j'!Názvy_tisku</vt:lpstr>
      <vt:lpstr>'vzor př.č.2a'!Názvy_tisku</vt:lpstr>
      <vt:lpstr>'vzor př.č.2b'!Názvy_tisku</vt:lpstr>
      <vt:lpstr>'vzor výpočtu'!Názvy_tisku</vt:lpstr>
      <vt:lpstr>'ZŠ 1.st.Np př.č.2e'!Názvy_tisku</vt:lpstr>
      <vt:lpstr>'ZŠ 2.st.Np př.č.2f'!Názvy_tisku</vt:lpstr>
      <vt:lpstr>'ZŠ No př.č.2g'!Názvy_tisku</vt:lpstr>
      <vt:lpstr>'ZŠ př.č.2d'!Názvy_tisku</vt:lpstr>
      <vt:lpstr>'DM 310 a více př.č.2m'!Oblast_tisku</vt:lpstr>
      <vt:lpstr>'DM př.č.2l'!Oblast_tisku</vt:lpstr>
      <vt:lpstr>'MŠ př.č.2c'!Oblast_tisku</vt:lpstr>
      <vt:lpstr>'soust.uk.JMK př.č.2'!Oblast_tisku</vt:lpstr>
      <vt:lpstr>'ŠJ MŠ př.č.2h'!Oblast_tisku</vt:lpstr>
      <vt:lpstr>'ŠJ MŠ-o př.č.2i'!Oblast_tisku</vt:lpstr>
      <vt:lpstr>'ŠJ SŠ př.č.2k'!Oblast_tisku</vt:lpstr>
      <vt:lpstr>'ŠJ ZŠ př.č.2j'!Oblast_tisku</vt:lpstr>
      <vt:lpstr>'vzor př.č.2a'!Oblast_tisku</vt:lpstr>
      <vt:lpstr>'vzor př.č.2b'!Oblast_tisku</vt:lpstr>
      <vt:lpstr>'vzor výpočtu'!Oblast_tisku</vt:lpstr>
      <vt:lpstr>'ZŠ 1.st.Np př.č.2e'!Oblast_tisku</vt:lpstr>
      <vt:lpstr>'ZŠ 2.st.Np př.č.2f'!Oblast_tisku</vt:lpstr>
      <vt:lpstr>'ZŠ No př.č.2g'!Oblast_tisku</vt:lpstr>
      <vt:lpstr>'ZŠ př.č.2d'!Oblast_tisku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2018-03-06T08:19:03Z</cp:lastPrinted>
  <dcterms:created xsi:type="dcterms:W3CDTF">2016-01-14T06:16:30Z</dcterms:created>
  <dcterms:modified xsi:type="dcterms:W3CDTF">2018-03-06T08:36:43Z</dcterms:modified>
</cp:coreProperties>
</file>