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<sst xmlns="http://schemas.openxmlformats.org/spreadsheetml/2006/main" count="34" uniqueCount="34">
  <si>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</si>
  <si>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</si>
  <si>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</si>
  <si>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</si>
  <si>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</si>
  <si>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</si>
  <si>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</si>
  <si>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</si>
  <si>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</si>
  <si>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</si>
  <si>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</si>
  <si>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</si>
  <si>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</si>
  <si>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Regulace limitu zaměstnanců - kraj</t>
  </si>
  <si>
    <t>Regulace limitu zaměstnanců - obec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</si>
  <si>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</si>
  <si>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</si>
  <si>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</si>
  <si>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</si>
  <si>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</si>
  <si>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</si>
  <si>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</si>
  <si>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 xml:space="preserve">Bilance rozpočtových zdrojů na rok 2017 přidělených MŠMT </t>
  </si>
  <si>
    <t>včetně podpůrných opatření z r.2016</t>
  </si>
  <si>
    <t>čj. MSMT 112/2017-1</t>
  </si>
  <si>
    <t>v Kč</t>
  </si>
  <si>
    <t>Rozpis RgŚ MŠMT 2017</t>
  </si>
  <si>
    <t>Rezerva rozpočtu  1,53%</t>
  </si>
  <si>
    <t>Rozpis rozpočtu 2017- kraj</t>
  </si>
  <si>
    <t>Rozpis rozpočtu 2017 - obec</t>
  </si>
  <si>
    <t>rozdíl RU MŠMT-JMK</t>
  </si>
  <si>
    <t>V Brně dne  1.3.2017</t>
  </si>
  <si>
    <t>Zpracovalo ORF OŠ</t>
  </si>
  <si>
    <t>Celkem JMK kraj+obec 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</si>
</sst>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6">
    <font>
      <sz val="10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Times New Roman"/>
      <family val="1"/>
    </font>
    <font>
      <sz val="11"/>
      <color rgb="FFFF0000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theme="3"/>
      <name val="Times New Roman"/>
      <family val="1"/>
    </font>
    <font>
      <sz val="11"/>
      <color rgb="FF0000CC"/>
      <name val="Times New Roman"/>
      <family val="1"/>
    </font>
    <font>
      <sz val="8"/>
      <color rgb="FF0000CC"/>
      <name val="Times New Roman"/>
      <family val="1"/>
    </font>
    <font>
      <sz val="10"/>
      <color rgb="FFFF0000"/>
      <name val="Times New Roman"/>
      <family val="1"/>
    </font>
    <font>
      <b/>
      <sz val="12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6" fontId="56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7" borderId="10" xfId="0" applyFont="1" applyFill="1" applyBorder="1" applyAlignment="1">
      <alignment/>
    </xf>
    <xf numFmtId="166" fontId="4" fillId="7" borderId="10" xfId="0" applyNumberFormat="1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66" fontId="7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/>
    </xf>
    <xf numFmtId="166" fontId="7" fillId="16" borderId="10" xfId="0" applyNumberFormat="1" applyFont="1" applyFill="1" applyBorder="1" applyAlignment="1">
      <alignment/>
    </xf>
    <xf numFmtId="164" fontId="7" fillId="1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6" fontId="7" fillId="35" borderId="10" xfId="0" applyNumberFormat="1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166" fontId="61" fillId="33" borderId="1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3" fontId="7" fillId="35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164" fontId="62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62" fillId="33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N27"/>
  <sheetViews>
    <sheetView tabSelected="1" zoomScale="90" zoomScaleNormal="90" zoomScalePageLayoutView="0" workbookViewId="0" topLeftCell="A1">
      <selection activeCell="D33" sqref="D33"/>
    </sheetView>
  </sheetViews>
  <sheetFormatPr defaultColWidth="9.33203125" defaultRowHeight="12.75"/>
  <cols>
    <col min="1" max="1" width="8" style="29" customWidth="1"/>
    <col min="2" max="2" width="38.16015625" style="30" customWidth="1"/>
    <col min="3" max="4" width="18.66015625" style="30" customWidth="1"/>
    <col min="5" max="5" width="17.5" style="30" customWidth="1"/>
    <col min="6" max="6" width="16.16015625" style="30" customWidth="1"/>
    <col min="7" max="7" width="16.83203125" style="30" customWidth="1"/>
    <col min="8" max="8" width="16" style="30" customWidth="1"/>
    <col min="9" max="9" width="15.16015625" style="30" customWidth="1"/>
    <col min="10" max="10" width="15.5" style="30" customWidth="1"/>
    <col min="11" max="11" width="14.66015625" style="30" customWidth="1"/>
    <col min="12" max="12" width="1.66796875" style="38" customWidth="1"/>
    <col min="13" max="16384" width="9.33203125" style="30" customWidth="1"/>
  </cols>
  <sheetData>
    <row r="2" spans="1:12" ht="25.5" customHeight="1">
      <c r="A2" s="31"/>
      <c r="B2" s="32" t="s">
        <v>22</v>
      </c>
      <c r="C2" s="33"/>
      <c r="D2" s="33"/>
      <c r="E2" s="33"/>
      <c r="F2" s="34"/>
      <c r="G2" s="35" t="s">
        <v>18</v>
      </c>
      <c r="H2" s="48" t="s">
        <v>23</v>
      </c>
      <c r="I2" s="36"/>
      <c r="J2" s="37"/>
      <c r="K2" s="38"/>
      <c r="L2" s="30"/>
    </row>
    <row r="3" spans="1:12" ht="15.75">
      <c r="A3" s="31"/>
      <c r="B3" s="39" t="s">
        <v>24</v>
      </c>
      <c r="K3" s="38"/>
      <c r="L3" s="30"/>
    </row>
    <row r="4" spans="1:12" ht="15.75">
      <c r="A4" s="31"/>
      <c r="I4" s="30" t="s">
        <v>25</v>
      </c>
      <c r="K4" s="38"/>
      <c r="L4" s="30"/>
    </row>
    <row r="5" spans="1:12" ht="18" customHeight="1">
      <c r="A5" s="69"/>
      <c r="B5" s="65" t="s">
        <v>0</v>
      </c>
      <c r="C5" s="70" t="s">
        <v>1</v>
      </c>
      <c r="D5" s="71"/>
      <c r="E5" s="71"/>
      <c r="F5" s="72"/>
      <c r="G5" s="70" t="s">
        <v>2</v>
      </c>
      <c r="H5" s="71"/>
      <c r="I5" s="72"/>
      <c r="J5" s="40" t="s">
        <v>3</v>
      </c>
      <c r="K5" s="38"/>
      <c r="L5" s="30"/>
    </row>
    <row r="6" spans="1:12" ht="17.25" customHeight="1">
      <c r="A6" s="69"/>
      <c r="B6" s="66"/>
      <c r="C6" s="59" t="s">
        <v>19</v>
      </c>
      <c r="D6" s="59" t="s">
        <v>20</v>
      </c>
      <c r="E6" s="61" t="s">
        <v>4</v>
      </c>
      <c r="F6" s="62"/>
      <c r="G6" s="63" t="s">
        <v>5</v>
      </c>
      <c r="H6" s="63" t="s">
        <v>6</v>
      </c>
      <c r="I6" s="59" t="s">
        <v>7</v>
      </c>
      <c r="J6" s="65" t="s">
        <v>15</v>
      </c>
      <c r="K6" s="67" t="s">
        <v>21</v>
      </c>
      <c r="L6" s="30"/>
    </row>
    <row r="7" spans="1:12" ht="30" customHeight="1">
      <c r="A7" s="69"/>
      <c r="B7" s="66"/>
      <c r="C7" s="60"/>
      <c r="D7" s="60" t="s">
        <v>8</v>
      </c>
      <c r="E7" s="49" t="s">
        <v>16</v>
      </c>
      <c r="F7" s="49" t="s">
        <v>17</v>
      </c>
      <c r="G7" s="64"/>
      <c r="H7" s="64"/>
      <c r="I7" s="60"/>
      <c r="J7" s="66"/>
      <c r="K7" s="68"/>
      <c r="L7" s="30"/>
    </row>
    <row r="8" spans="1:11" s="3" customFormat="1" ht="15.75">
      <c r="A8" s="41"/>
      <c r="B8" s="1" t="s">
        <v>26</v>
      </c>
      <c r="C8" s="2">
        <f>D8+G8+H8+I8</f>
        <v>10191228884</v>
      </c>
      <c r="D8" s="2">
        <f>SUM(E8:F8)</f>
        <v>7369795844</v>
      </c>
      <c r="E8" s="58">
        <v>7318526349</v>
      </c>
      <c r="F8" s="58">
        <v>51269495</v>
      </c>
      <c r="G8" s="58">
        <v>2505730587</v>
      </c>
      <c r="H8" s="58">
        <v>146370527</v>
      </c>
      <c r="I8" s="58">
        <v>169331926</v>
      </c>
      <c r="J8" s="50">
        <v>23772.7</v>
      </c>
      <c r="K8" s="42">
        <f>E8/J8/12</f>
        <v>25654.519501360803</v>
      </c>
    </row>
    <row r="9" spans="1:11" s="3" customFormat="1" ht="19.5" customHeight="1">
      <c r="A9" s="43"/>
      <c r="C9" s="4"/>
      <c r="D9" s="4"/>
      <c r="E9" s="4"/>
      <c r="F9" s="4"/>
      <c r="G9" s="4"/>
      <c r="H9" s="4"/>
      <c r="I9" s="4"/>
      <c r="J9" s="5"/>
      <c r="K9" s="4"/>
    </row>
    <row r="10" spans="1:11" s="51" customFormat="1" ht="15">
      <c r="A10" s="44"/>
      <c r="B10" s="6" t="s">
        <v>27</v>
      </c>
      <c r="C10" s="7">
        <f>D10+G10+H10+I10</f>
        <v>155737884</v>
      </c>
      <c r="D10" s="8">
        <f>SUM(E10:F10)</f>
        <v>112253844</v>
      </c>
      <c r="E10" s="8">
        <f aca="true" t="shared" si="0" ref="E10:J10">E14+E18</f>
        <v>111911349</v>
      </c>
      <c r="F10" s="8">
        <f t="shared" si="0"/>
        <v>342495</v>
      </c>
      <c r="G10" s="8">
        <f t="shared" si="0"/>
        <v>38297587</v>
      </c>
      <c r="H10" s="8">
        <f t="shared" si="0"/>
        <v>2200527</v>
      </c>
      <c r="I10" s="8">
        <f t="shared" si="0"/>
        <v>2985926</v>
      </c>
      <c r="J10" s="9">
        <f t="shared" si="0"/>
        <v>273.13</v>
      </c>
      <c r="K10" s="8">
        <f>E10/J10/12</f>
        <v>34144.714055577926</v>
      </c>
    </row>
    <row r="11" spans="1:11" s="10" customFormat="1" ht="15">
      <c r="A11" s="44"/>
      <c r="C11" s="11"/>
      <c r="J11" s="11"/>
      <c r="K11" s="45"/>
    </row>
    <row r="12" spans="1:11" s="3" customFormat="1" ht="15">
      <c r="A12" s="52"/>
      <c r="B12" s="12" t="s">
        <v>28</v>
      </c>
      <c r="C12" s="16">
        <f>D12+G12+H12+I12</f>
        <v>3390927000</v>
      </c>
      <c r="D12" s="16">
        <f>SUM(E12:F12)</f>
        <v>2466924000</v>
      </c>
      <c r="E12" s="13">
        <v>2437767000</v>
      </c>
      <c r="F12" s="13">
        <v>29157000</v>
      </c>
      <c r="G12" s="13">
        <v>838758000</v>
      </c>
      <c r="H12" s="13">
        <v>48757000</v>
      </c>
      <c r="I12" s="13">
        <v>36488000</v>
      </c>
      <c r="J12" s="14">
        <v>7764.7699999999995</v>
      </c>
      <c r="K12" s="13">
        <f>E12/J12/12</f>
        <v>26162.687368717943</v>
      </c>
    </row>
    <row r="13" spans="1:11" s="3" customFormat="1" ht="17.25" customHeight="1">
      <c r="A13" s="44"/>
      <c r="B13" s="15" t="s">
        <v>13</v>
      </c>
      <c r="C13" s="16">
        <f>D13+G13+H13+I13</f>
        <v>0</v>
      </c>
      <c r="D13" s="16">
        <f>SUM(E13:F13)</f>
        <v>0</v>
      </c>
      <c r="E13" s="13"/>
      <c r="F13" s="13"/>
      <c r="G13" s="13"/>
      <c r="H13" s="13"/>
      <c r="I13" s="13"/>
      <c r="J13" s="14">
        <v>-239.6</v>
      </c>
      <c r="K13" s="13">
        <f>E13/J13/12*1000</f>
        <v>0</v>
      </c>
    </row>
    <row r="14" spans="1:14" s="3" customFormat="1" ht="18" customHeight="1">
      <c r="A14" s="44"/>
      <c r="B14" s="12" t="s">
        <v>12</v>
      </c>
      <c r="C14" s="16">
        <f>D14+G14+H14+I14</f>
        <v>75003000</v>
      </c>
      <c r="D14" s="16">
        <f>SUM(E14:F14)</f>
        <v>54089000</v>
      </c>
      <c r="E14" s="13">
        <v>53839000</v>
      </c>
      <c r="F14" s="13">
        <v>250000</v>
      </c>
      <c r="G14" s="13">
        <v>18452000</v>
      </c>
      <c r="H14" s="13">
        <v>1055000</v>
      </c>
      <c r="I14" s="13">
        <v>1407000</v>
      </c>
      <c r="J14" s="14">
        <v>126.19000000000001</v>
      </c>
      <c r="K14" s="13">
        <f>E14/J14/12</f>
        <v>35554.190770531204</v>
      </c>
      <c r="L14" s="3">
        <v>28</v>
      </c>
      <c r="M14" s="53"/>
      <c r="N14" s="53"/>
    </row>
    <row r="15" spans="1:14" s="3" customFormat="1" ht="26.25" customHeight="1">
      <c r="A15" s="44"/>
      <c r="B15" s="17" t="s">
        <v>9</v>
      </c>
      <c r="C15" s="18">
        <f aca="true" t="shared" si="1" ref="C15:J15">SUM(C12:C14)</f>
        <v>3465930000</v>
      </c>
      <c r="D15" s="18">
        <f t="shared" si="1"/>
        <v>2521013000</v>
      </c>
      <c r="E15" s="18">
        <f t="shared" si="1"/>
        <v>2491606000</v>
      </c>
      <c r="F15" s="18">
        <f t="shared" si="1"/>
        <v>29407000</v>
      </c>
      <c r="G15" s="18">
        <f t="shared" si="1"/>
        <v>857210000</v>
      </c>
      <c r="H15" s="18">
        <f t="shared" si="1"/>
        <v>49812000</v>
      </c>
      <c r="I15" s="18">
        <f t="shared" si="1"/>
        <v>37895000</v>
      </c>
      <c r="J15" s="19">
        <f t="shared" si="1"/>
        <v>7651.359999999999</v>
      </c>
      <c r="K15" s="18">
        <f>E15/J15/12</f>
        <v>27136.853230449666</v>
      </c>
      <c r="M15" s="53"/>
      <c r="N15" s="53"/>
    </row>
    <row r="16" spans="1:14" s="3" customFormat="1" ht="15">
      <c r="A16" s="52"/>
      <c r="B16" s="12" t="s">
        <v>29</v>
      </c>
      <c r="C16" s="16">
        <f>D16+G16+H16+I16</f>
        <v>6644564000</v>
      </c>
      <c r="D16" s="16">
        <f>SUM(E16:F16)</f>
        <v>4790618000</v>
      </c>
      <c r="E16" s="13">
        <v>4768848000</v>
      </c>
      <c r="F16" s="13">
        <v>21770000</v>
      </c>
      <c r="G16" s="13">
        <v>1628675000</v>
      </c>
      <c r="H16" s="13">
        <v>95413000</v>
      </c>
      <c r="I16" s="13">
        <v>129858000</v>
      </c>
      <c r="J16" s="14">
        <v>16275.259999999998</v>
      </c>
      <c r="K16" s="13">
        <f>E16/J16/12</f>
        <v>24417.674433465276</v>
      </c>
      <c r="M16" s="53"/>
      <c r="N16" s="53"/>
    </row>
    <row r="17" spans="1:14" s="3" customFormat="1" ht="15">
      <c r="A17" s="44"/>
      <c r="B17" s="15" t="s">
        <v>14</v>
      </c>
      <c r="C17" s="16">
        <f>D17+G17+H17+I17</f>
        <v>0</v>
      </c>
      <c r="D17" s="16">
        <f>SUM(E17:F17)</f>
        <v>0</v>
      </c>
      <c r="E17" s="13"/>
      <c r="F17" s="13"/>
      <c r="G17" s="13"/>
      <c r="H17" s="13"/>
      <c r="I17" s="13"/>
      <c r="J17" s="14">
        <v>-300.86</v>
      </c>
      <c r="K17" s="13"/>
      <c r="M17" s="53"/>
      <c r="N17" s="53"/>
    </row>
    <row r="18" spans="1:14" s="3" customFormat="1" ht="15">
      <c r="A18" s="44"/>
      <c r="B18" s="12" t="s">
        <v>11</v>
      </c>
      <c r="C18" s="16">
        <f>D18+G18+H18+I18</f>
        <v>80734884</v>
      </c>
      <c r="D18" s="16">
        <f>SUM(E18:F18)</f>
        <v>58164844</v>
      </c>
      <c r="E18" s="13">
        <v>58072349</v>
      </c>
      <c r="F18" s="13">
        <v>92495</v>
      </c>
      <c r="G18" s="13">
        <v>19845587</v>
      </c>
      <c r="H18" s="13">
        <v>1145527</v>
      </c>
      <c r="I18" s="13">
        <v>1578926</v>
      </c>
      <c r="J18" s="14">
        <v>146.94</v>
      </c>
      <c r="K18" s="13">
        <f>E18/J18/12</f>
        <v>32934.27532779819</v>
      </c>
      <c r="M18" s="53"/>
      <c r="N18" s="53"/>
    </row>
    <row r="19" spans="1:14" s="3" customFormat="1" ht="26.25" customHeight="1">
      <c r="A19" s="44"/>
      <c r="B19" s="20" t="s">
        <v>10</v>
      </c>
      <c r="C19" s="21">
        <f aca="true" t="shared" si="2" ref="C19:J19">SUM(C16:C18)</f>
        <v>6725298884</v>
      </c>
      <c r="D19" s="21">
        <f t="shared" si="2"/>
        <v>4848782844</v>
      </c>
      <c r="E19" s="21">
        <f t="shared" si="2"/>
        <v>4826920349</v>
      </c>
      <c r="F19" s="21">
        <f t="shared" si="2"/>
        <v>21862495</v>
      </c>
      <c r="G19" s="21">
        <f t="shared" si="2"/>
        <v>1648520587</v>
      </c>
      <c r="H19" s="21">
        <f t="shared" si="2"/>
        <v>96558527</v>
      </c>
      <c r="I19" s="21">
        <f t="shared" si="2"/>
        <v>131436926</v>
      </c>
      <c r="J19" s="22">
        <f t="shared" si="2"/>
        <v>16121.339999999998</v>
      </c>
      <c r="K19" s="21">
        <f>E19/J19/12</f>
        <v>24950.988095075638</v>
      </c>
      <c r="M19" s="53"/>
      <c r="N19" s="53"/>
    </row>
    <row r="20" spans="1:11" s="3" customFormat="1" ht="15">
      <c r="A20" s="44"/>
      <c r="B20" s="23"/>
      <c r="C20" s="24"/>
      <c r="D20" s="24"/>
      <c r="E20" s="24"/>
      <c r="F20" s="24"/>
      <c r="G20" s="24"/>
      <c r="H20" s="24"/>
      <c r="I20" s="24"/>
      <c r="J20" s="25"/>
      <c r="K20" s="24"/>
    </row>
    <row r="21" spans="1:11" s="3" customFormat="1" ht="25.5" customHeight="1">
      <c r="A21" s="44"/>
      <c r="B21" s="26" t="s">
        <v>33</v>
      </c>
      <c r="C21" s="27">
        <f aca="true" t="shared" si="3" ref="C21:J21">C15+C19</f>
        <v>10191228884</v>
      </c>
      <c r="D21" s="27">
        <f t="shared" si="3"/>
        <v>7369795844</v>
      </c>
      <c r="E21" s="27">
        <f t="shared" si="3"/>
        <v>7318526349</v>
      </c>
      <c r="F21" s="27">
        <f t="shared" si="3"/>
        <v>51269495</v>
      </c>
      <c r="G21" s="27">
        <f t="shared" si="3"/>
        <v>2505730587</v>
      </c>
      <c r="H21" s="27">
        <f t="shared" si="3"/>
        <v>146370527</v>
      </c>
      <c r="I21" s="27">
        <f t="shared" si="3"/>
        <v>169331926</v>
      </c>
      <c r="J21" s="28">
        <f t="shared" si="3"/>
        <v>23772.699999999997</v>
      </c>
      <c r="K21" s="46">
        <f>E21/J21/12</f>
        <v>25654.519501360806</v>
      </c>
    </row>
    <row r="22" spans="1:10" s="3" customFormat="1" ht="15">
      <c r="A22" s="44"/>
      <c r="B22" s="3" t="s">
        <v>30</v>
      </c>
      <c r="C22" s="54">
        <f aca="true" t="shared" si="4" ref="C22:J22">C8-C21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5">
        <f t="shared" si="4"/>
        <v>0</v>
      </c>
    </row>
    <row r="23" spans="1:10" s="3" customFormat="1" ht="10.5" customHeight="1">
      <c r="A23" s="44"/>
      <c r="C23" s="56"/>
      <c r="D23" s="56"/>
      <c r="E23" s="56"/>
      <c r="F23" s="56"/>
      <c r="G23" s="56"/>
      <c r="H23" s="56"/>
      <c r="I23" s="56"/>
      <c r="J23" s="56"/>
    </row>
    <row r="24" spans="3:12" ht="13.5" customHeight="1">
      <c r="C24" s="47"/>
      <c r="D24" s="47"/>
      <c r="E24" s="47"/>
      <c r="F24" s="47"/>
      <c r="G24" s="47"/>
      <c r="H24" s="47"/>
      <c r="I24" s="47"/>
      <c r="K24" s="38"/>
      <c r="L24" s="30"/>
    </row>
    <row r="25" spans="1:11" s="3" customFormat="1" ht="18.75" customHeight="1">
      <c r="A25" s="44"/>
      <c r="C25" s="47"/>
      <c r="D25" s="4"/>
      <c r="E25" s="4"/>
      <c r="F25" s="4"/>
      <c r="G25" s="4"/>
      <c r="H25" s="4"/>
      <c r="I25" s="4"/>
      <c r="J25" s="4"/>
      <c r="K25" s="39"/>
    </row>
    <row r="26" spans="2:11" ht="15.75" customHeight="1">
      <c r="B26" s="30" t="s">
        <v>31</v>
      </c>
      <c r="C26" s="57"/>
      <c r="D26" s="57"/>
      <c r="E26" s="57"/>
      <c r="F26" s="57"/>
      <c r="G26" s="57"/>
      <c r="H26" s="57"/>
      <c r="I26" s="57"/>
      <c r="J26" s="57"/>
      <c r="K26" s="57"/>
    </row>
    <row r="27" ht="15" customHeight="1">
      <c r="B27" s="30" t="s">
        <v>32</v>
      </c>
    </row>
  </sheetData>
  <sheetProtection/>
  <mergeCells count="12">
    <mergeCell ref="K6:K7"/>
    <mergeCell ref="A5:A7"/>
    <mergeCell ref="B5:B7"/>
    <mergeCell ref="C5:F5"/>
    <mergeCell ref="G5:I5"/>
    <mergeCell ref="C6:C7"/>
    <mergeCell ref="D6:D7"/>
    <mergeCell ref="E6:F6"/>
    <mergeCell ref="G6:G7"/>
    <mergeCell ref="H6:H7"/>
    <mergeCell ref="I6:I7"/>
    <mergeCell ref="J6:J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Mitisková Dana</cp:lastModifiedBy>
  <cp:lastPrinted>2016-03-04T12:30:05Z</cp:lastPrinted>
  <dcterms:created xsi:type="dcterms:W3CDTF">2007-03-02T12:16:22Z</dcterms:created>
  <dcterms:modified xsi:type="dcterms:W3CDTF">2017-03-14T11:50:52Z</dcterms:modified>
  <cp:category/>
  <cp:version/>
  <cp:contentType/>
  <cp:contentStatus/>
</cp:coreProperties>
</file>