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<sst xmlns="http://schemas.openxmlformats.org/spreadsheetml/2006/main" count="33" uniqueCount="33">
  <si>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Jihomoravský kraj</t>
  </si>
  <si>
    <t xml:space="preserve">    Závazné ukazatele</t>
  </si>
  <si>
    <t>Orientační ukazatele</t>
  </si>
  <si>
    <t>Závazný uk.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</si>
  <si>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</si>
  <si>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</si>
  <si>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</si>
  <si>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</si>
  <si>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</si>
  <si>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</si>
  <si>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</si>
  <si>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</si>
  <si>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</si>
  <si>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Počet zam. celkem</t>
  </si>
  <si>
    <t xml:space="preserve">platy </t>
  </si>
  <si>
    <t>OON</t>
  </si>
  <si>
    <t xml:space="preserve"> ÚZ 33 353</t>
  </si>
  <si>
    <t>NIV      celkem</t>
  </si>
  <si>
    <t>MP      celkem</t>
  </si>
  <si>
    <t>Prům.plat zam. Celkem</t>
  </si>
  <si>
    <t>rozdíl RU MŠMT-JMK</t>
  </si>
  <si>
    <t>% RR</t>
  </si>
  <si>
    <t>Zpracovalo ORF OŠ</t>
  </si>
  <si>
    <t>včetně podpůrných opatření</t>
  </si>
  <si>
    <t>Celkem JMK kraj+obec</t>
  </si>
  <si>
    <t>v tis. Kč</t>
  </si>
  <si>
    <t xml:space="preserve">Rezerva rozpočtu </t>
  </si>
  <si>
    <t>Rozpis rozpočtu - kraj</t>
  </si>
  <si>
    <t>Rozpis rozpočtu  - obec</t>
  </si>
  <si>
    <t xml:space="preserve">Bilance rozpočtových zdrojů na rok 2020 přidělených MŠMT </t>
  </si>
  <si>
    <t>čj. MSMT 244/2020-1</t>
  </si>
  <si>
    <t>Rozpis RgŚ MŠMT 2020</t>
  </si>
  <si>
    <t xml:space="preserve">V Brně dne  02.03.2019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</si>
</sst>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#,##0.0"/>
    <numFmt numFmtId="168" formatCode="#,##0_ ;[Red]\-#,##0\ "/>
    <numFmt numFmtId="169" formatCode="#,##0.0_ ;[Red]\-#,##0.0\ "/>
    <numFmt numFmtId="170" formatCode="0.000"/>
    <numFmt numFmtId="171" formatCode="#,##0.000_ ;[Red]\-#,##0.0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1">
    <font>
      <sz val="10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indexed="1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3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11"/>
      <color rgb="FF0000CC"/>
      <name val="Times New Roman"/>
      <family val="1"/>
    </font>
    <font>
      <b/>
      <sz val="11"/>
      <color theme="3"/>
      <name val="Times New Roman"/>
      <family val="1"/>
    </font>
    <font>
      <sz val="11"/>
      <color rgb="FF0000CC"/>
      <name val="Times New Roman"/>
      <family val="1"/>
    </font>
    <font>
      <sz val="9"/>
      <color rgb="FF0000CC"/>
      <name val="Times New Roman"/>
      <family val="1"/>
    </font>
    <font>
      <sz val="10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98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168" fontId="5" fillId="7" borderId="10" xfId="0" applyNumberFormat="1" applyFont="1" applyFill="1" applyBorder="1" applyAlignment="1">
      <alignment/>
    </xf>
    <xf numFmtId="166" fontId="5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8" fontId="7" fillId="34" borderId="10" xfId="0" applyNumberFormat="1" applyFont="1" applyFill="1" applyBorder="1" applyAlignment="1">
      <alignment/>
    </xf>
    <xf numFmtId="166" fontId="7" fillId="34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/>
    </xf>
    <xf numFmtId="168" fontId="7" fillId="16" borderId="10" xfId="0" applyNumberFormat="1" applyFont="1" applyFill="1" applyBorder="1" applyAlignment="1">
      <alignment/>
    </xf>
    <xf numFmtId="166" fontId="7" fillId="16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66" fontId="7" fillId="35" borderId="10" xfId="0" applyNumberFormat="1" applyFont="1" applyFill="1" applyBorder="1" applyAlignment="1">
      <alignment/>
    </xf>
    <xf numFmtId="168" fontId="53" fillId="33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left" wrapText="1"/>
    </xf>
    <xf numFmtId="3" fontId="2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168" fontId="57" fillId="33" borderId="10" xfId="0" applyNumberFormat="1" applyFont="1" applyFill="1" applyBorder="1" applyAlignment="1">
      <alignment/>
    </xf>
    <xf numFmtId="168" fontId="56" fillId="33" borderId="10" xfId="0" applyNumberFormat="1" applyFont="1" applyFill="1" applyBorder="1" applyAlignment="1">
      <alignment/>
    </xf>
    <xf numFmtId="166" fontId="56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8" fillId="0" borderId="0" xfId="0" applyFont="1" applyAlignment="1">
      <alignment/>
    </xf>
    <xf numFmtId="168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8" fontId="4" fillId="7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3" fillId="0" borderId="10" xfId="0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8" fontId="7" fillId="35" borderId="1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60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L25"/>
  <sheetViews>
    <sheetView tabSelected="1" zoomScale="90" zoomScaleNormal="90" zoomScalePageLayoutView="0" workbookViewId="0" topLeftCell="A1">
      <selection activeCell="K30" sqref="K30"/>
    </sheetView>
  </sheetViews>
  <sheetFormatPr defaultColWidth="9.33203125" defaultRowHeight="12.75"/>
  <cols>
    <col min="1" max="1" width="8" style="64" customWidth="1"/>
    <col min="2" max="2" width="38.16015625" style="24" customWidth="1"/>
    <col min="3" max="4" width="18.66015625" style="24" customWidth="1"/>
    <col min="5" max="5" width="19.66015625" style="24" customWidth="1"/>
    <col min="6" max="6" width="16.16015625" style="24" customWidth="1"/>
    <col min="7" max="7" width="16.83203125" style="24" customWidth="1"/>
    <col min="8" max="8" width="16" style="24" customWidth="1"/>
    <col min="9" max="9" width="15.16015625" style="24" customWidth="1"/>
    <col min="10" max="10" width="15.5" style="24" customWidth="1"/>
    <col min="11" max="11" width="14.66015625" style="24" customWidth="1"/>
    <col min="12" max="12" width="1.66796875" style="23" customWidth="1"/>
    <col min="13" max="13" width="16" style="24" customWidth="1"/>
    <col min="14" max="250" width="9.33203125" style="24" customWidth="1"/>
    <col min="251" max="251" width="8" style="24" customWidth="1"/>
    <col min="252" max="252" width="38.16015625" style="24" customWidth="1"/>
    <col min="253" max="254" width="18.66015625" style="24" customWidth="1"/>
    <col min="255" max="255" width="17.5" style="24" customWidth="1"/>
    <col min="256" max="16384" width="16.16015625" style="24" customWidth="1"/>
  </cols>
  <sheetData>
    <row r="2" spans="1:12" ht="19.5" customHeight="1">
      <c r="A2" s="16"/>
      <c r="B2" s="17" t="s">
        <v>29</v>
      </c>
      <c r="C2" s="18"/>
      <c r="D2" s="18"/>
      <c r="E2" s="18"/>
      <c r="F2" s="19"/>
      <c r="G2" s="20" t="s">
        <v>16</v>
      </c>
      <c r="H2" s="21" t="s">
        <v>23</v>
      </c>
      <c r="I2" s="21"/>
      <c r="J2" s="22"/>
      <c r="K2" s="23"/>
      <c r="L2" s="24"/>
    </row>
    <row r="3" spans="1:12" ht="15.75">
      <c r="A3" s="16"/>
      <c r="B3" s="15" t="s">
        <v>30</v>
      </c>
      <c r="K3" s="23"/>
      <c r="L3" s="24"/>
    </row>
    <row r="4" spans="1:12" ht="13.5" customHeight="1">
      <c r="A4" s="16"/>
      <c r="I4" s="24" t="s">
        <v>25</v>
      </c>
      <c r="K4" s="23"/>
      <c r="L4" s="24"/>
    </row>
    <row r="5" spans="1:12" ht="18" customHeight="1">
      <c r="A5" s="25"/>
      <c r="B5" s="26" t="s">
        <v>0</v>
      </c>
      <c r="C5" s="27" t="s">
        <v>1</v>
      </c>
      <c r="D5" s="28"/>
      <c r="E5" s="28"/>
      <c r="F5" s="29"/>
      <c r="G5" s="27" t="s">
        <v>2</v>
      </c>
      <c r="H5" s="28"/>
      <c r="I5" s="29"/>
      <c r="J5" s="30" t="s">
        <v>3</v>
      </c>
      <c r="K5" s="23"/>
      <c r="L5" s="24"/>
    </row>
    <row r="6" spans="1:12" ht="17.25" customHeight="1">
      <c r="A6" s="25"/>
      <c r="B6" s="31"/>
      <c r="C6" s="32" t="s">
        <v>17</v>
      </c>
      <c r="D6" s="32" t="s">
        <v>18</v>
      </c>
      <c r="E6" s="33" t="s">
        <v>4</v>
      </c>
      <c r="F6" s="34"/>
      <c r="G6" s="35" t="s">
        <v>5</v>
      </c>
      <c r="H6" s="35" t="s">
        <v>6</v>
      </c>
      <c r="I6" s="32" t="s">
        <v>7</v>
      </c>
      <c r="J6" s="26" t="s">
        <v>13</v>
      </c>
      <c r="K6" s="36" t="s">
        <v>19</v>
      </c>
      <c r="L6" s="24"/>
    </row>
    <row r="7" spans="1:12" ht="13.5" customHeight="1">
      <c r="A7" s="25"/>
      <c r="B7" s="31"/>
      <c r="C7" s="37"/>
      <c r="D7" s="37" t="s">
        <v>8</v>
      </c>
      <c r="E7" s="38" t="s">
        <v>14</v>
      </c>
      <c r="F7" s="38" t="s">
        <v>15</v>
      </c>
      <c r="G7" s="39"/>
      <c r="H7" s="39"/>
      <c r="I7" s="37"/>
      <c r="J7" s="31"/>
      <c r="K7" s="40"/>
      <c r="L7" s="24"/>
    </row>
    <row r="8" spans="1:11" s="45" customFormat="1" ht="15.75">
      <c r="A8" s="41"/>
      <c r="B8" s="1" t="s">
        <v>31</v>
      </c>
      <c r="C8" s="42">
        <f>D8+G8+H8+I8</f>
        <v>16348292750</v>
      </c>
      <c r="D8" s="42">
        <f>SUM(E8:F8)</f>
        <v>11887803766</v>
      </c>
      <c r="E8" s="43">
        <v>11824556037</v>
      </c>
      <c r="F8" s="43">
        <v>63247729</v>
      </c>
      <c r="G8" s="43">
        <v>4018147874</v>
      </c>
      <c r="H8" s="43">
        <v>236490527</v>
      </c>
      <c r="I8" s="43">
        <v>205850583</v>
      </c>
      <c r="J8" s="44">
        <v>27518.01</v>
      </c>
      <c r="K8" s="13">
        <f>E8/J8/12</f>
        <v>35808.53665472176</v>
      </c>
    </row>
    <row r="9" spans="1:11" s="45" customFormat="1" ht="19.5" customHeight="1">
      <c r="A9" s="46"/>
      <c r="C9" s="47"/>
      <c r="D9" s="47"/>
      <c r="E9" s="47"/>
      <c r="F9" s="47"/>
      <c r="G9" s="47"/>
      <c r="H9" s="47"/>
      <c r="I9" s="47"/>
      <c r="J9" s="48"/>
      <c r="K9" s="47"/>
    </row>
    <row r="10" spans="1:11" s="50" customFormat="1" ht="15">
      <c r="A10" s="46"/>
      <c r="B10" s="2" t="s">
        <v>26</v>
      </c>
      <c r="C10" s="49">
        <f>D10+G10+H10+I10</f>
        <v>218238224</v>
      </c>
      <c r="D10" s="3">
        <f>SUM(E10:F10)</f>
        <v>159361417</v>
      </c>
      <c r="E10" s="3">
        <f>E13+E16</f>
        <v>152598016</v>
      </c>
      <c r="F10" s="3">
        <f>F13+F16</f>
        <v>6763401</v>
      </c>
      <c r="G10" s="3">
        <f>G13+G16</f>
        <v>54064807</v>
      </c>
      <c r="H10" s="3">
        <f>H13+H16</f>
        <v>3051271</v>
      </c>
      <c r="I10" s="3">
        <f>I13+I16</f>
        <v>1760729</v>
      </c>
      <c r="J10" s="4">
        <f>J13+J16</f>
        <v>216.78</v>
      </c>
      <c r="K10" s="3">
        <f>E10/J10/12</f>
        <v>58660.86047298336</v>
      </c>
    </row>
    <row r="11" spans="1:11" s="51" customFormat="1" ht="15">
      <c r="A11" s="46"/>
      <c r="J11" s="52"/>
      <c r="K11" s="53"/>
    </row>
    <row r="12" spans="1:11" s="45" customFormat="1" ht="15">
      <c r="A12" s="54"/>
      <c r="B12" s="55" t="s">
        <v>27</v>
      </c>
      <c r="C12" s="56">
        <f>D12+G12+H12+I12</f>
        <v>5131725492</v>
      </c>
      <c r="D12" s="56">
        <f>SUM(E12:F12)</f>
        <v>3730854026</v>
      </c>
      <c r="E12" s="57">
        <v>3702037661</v>
      </c>
      <c r="F12" s="57">
        <v>28816365</v>
      </c>
      <c r="G12" s="57">
        <v>1260896816</v>
      </c>
      <c r="H12" s="57">
        <v>74040756</v>
      </c>
      <c r="I12" s="57">
        <v>65933894</v>
      </c>
      <c r="J12" s="58">
        <v>7985.609999999999</v>
      </c>
      <c r="K12" s="57">
        <f>E12/J12/12</f>
        <v>38632.382299745004</v>
      </c>
    </row>
    <row r="13" spans="1:12" s="45" customFormat="1" ht="18" customHeight="1">
      <c r="A13" s="54"/>
      <c r="B13" s="55" t="s">
        <v>12</v>
      </c>
      <c r="C13" s="56">
        <f>D13+G13+H13+I13</f>
        <v>84885968</v>
      </c>
      <c r="D13" s="56">
        <f>SUM(E13:F13)</f>
        <v>62071213</v>
      </c>
      <c r="E13" s="57">
        <v>59873108</v>
      </c>
      <c r="F13" s="57">
        <v>2198105</v>
      </c>
      <c r="G13" s="57">
        <v>21045280</v>
      </c>
      <c r="H13" s="57">
        <v>1197238</v>
      </c>
      <c r="I13" s="57">
        <v>572237</v>
      </c>
      <c r="J13" s="58">
        <v>95.5</v>
      </c>
      <c r="K13" s="57"/>
      <c r="L13" s="45">
        <v>28</v>
      </c>
    </row>
    <row r="14" spans="1:11" s="45" customFormat="1" ht="26.25" customHeight="1">
      <c r="A14" s="46"/>
      <c r="B14" s="5" t="s">
        <v>9</v>
      </c>
      <c r="C14" s="6">
        <f>SUM(C12:C13)</f>
        <v>5216611460</v>
      </c>
      <c r="D14" s="6">
        <f>SUM(D12:D13)</f>
        <v>3792925239</v>
      </c>
      <c r="E14" s="6">
        <f>SUM(E12:E13)</f>
        <v>3761910769</v>
      </c>
      <c r="F14" s="6">
        <f>SUM(F12:F13)</f>
        <v>31014470</v>
      </c>
      <c r="G14" s="6">
        <f>SUM(G12:G13)</f>
        <v>1281942096</v>
      </c>
      <c r="H14" s="6">
        <f>SUM(H12:H13)</f>
        <v>75237994</v>
      </c>
      <c r="I14" s="6">
        <f>SUM(I12:I13)</f>
        <v>66506131</v>
      </c>
      <c r="J14" s="7">
        <f>SUM(J12:J13)</f>
        <v>8081.109999999999</v>
      </c>
      <c r="K14" s="6">
        <f>E14/J14/12</f>
        <v>38793.25539230791</v>
      </c>
    </row>
    <row r="15" spans="1:11" s="45" customFormat="1" ht="15">
      <c r="A15" s="54"/>
      <c r="B15" s="55" t="s">
        <v>28</v>
      </c>
      <c r="C15" s="56">
        <f>D15+G15+H15+I15</f>
        <v>10998329034</v>
      </c>
      <c r="D15" s="56">
        <f>SUM(E15:F15)</f>
        <v>7997588323</v>
      </c>
      <c r="E15" s="57">
        <v>7969920360</v>
      </c>
      <c r="F15" s="57">
        <v>27667963</v>
      </c>
      <c r="G15" s="57">
        <v>2703186251</v>
      </c>
      <c r="H15" s="57">
        <v>159398500</v>
      </c>
      <c r="I15" s="57">
        <v>138155960</v>
      </c>
      <c r="J15" s="58">
        <v>19315.62</v>
      </c>
      <c r="K15" s="57">
        <f>E15/J15/12</f>
        <v>34384.60841536539</v>
      </c>
    </row>
    <row r="16" spans="1:11" s="45" customFormat="1" ht="15">
      <c r="A16" s="54"/>
      <c r="B16" s="55" t="s">
        <v>11</v>
      </c>
      <c r="C16" s="56">
        <f>D16+G16+H16+I16</f>
        <v>133352256</v>
      </c>
      <c r="D16" s="56">
        <f>SUM(E16:F16)</f>
        <v>97290204</v>
      </c>
      <c r="E16" s="57">
        <v>92724908</v>
      </c>
      <c r="F16" s="57">
        <v>4565296</v>
      </c>
      <c r="G16" s="57">
        <v>33019527</v>
      </c>
      <c r="H16" s="57">
        <v>1854033</v>
      </c>
      <c r="I16" s="57">
        <v>1188492</v>
      </c>
      <c r="J16" s="58">
        <v>121.28</v>
      </c>
      <c r="K16" s="57"/>
    </row>
    <row r="17" spans="1:11" s="45" customFormat="1" ht="26.25" customHeight="1">
      <c r="A17" s="46"/>
      <c r="B17" s="8" t="s">
        <v>10</v>
      </c>
      <c r="C17" s="9">
        <f>SUM(C15:C16)</f>
        <v>11131681290</v>
      </c>
      <c r="D17" s="9">
        <f>SUM(D15:D16)</f>
        <v>8094878527</v>
      </c>
      <c r="E17" s="9">
        <f>SUM(E15:E16)</f>
        <v>8062645268</v>
      </c>
      <c r="F17" s="9">
        <f>SUM(F15:F16)</f>
        <v>32233259</v>
      </c>
      <c r="G17" s="9">
        <f>SUM(G15:G16)</f>
        <v>2736205778</v>
      </c>
      <c r="H17" s="9">
        <f>SUM(H15:H16)</f>
        <v>161252533</v>
      </c>
      <c r="I17" s="9">
        <f>SUM(I15:I16)</f>
        <v>139344452</v>
      </c>
      <c r="J17" s="10">
        <f>SUM(J15:J16)</f>
        <v>19436.899999999998</v>
      </c>
      <c r="K17" s="9">
        <f>E17/J17/12</f>
        <v>34567.60623693422</v>
      </c>
    </row>
    <row r="18" spans="1:11" s="45" customFormat="1" ht="15">
      <c r="A18" s="46"/>
      <c r="B18" s="15"/>
      <c r="C18" s="59"/>
      <c r="D18" s="59"/>
      <c r="E18" s="59"/>
      <c r="F18" s="59"/>
      <c r="G18" s="59"/>
      <c r="H18" s="59"/>
      <c r="I18" s="59"/>
      <c r="J18" s="60"/>
      <c r="K18" s="59"/>
    </row>
    <row r="19" spans="1:11" s="45" customFormat="1" ht="24" customHeight="1">
      <c r="A19" s="46"/>
      <c r="B19" s="11" t="s">
        <v>24</v>
      </c>
      <c r="C19" s="61">
        <f>C14+C17</f>
        <v>16348292750</v>
      </c>
      <c r="D19" s="61">
        <f>D14+D17</f>
        <v>11887803766</v>
      </c>
      <c r="E19" s="61">
        <f>E14+E17</f>
        <v>11824556037</v>
      </c>
      <c r="F19" s="61">
        <f>F14+F17</f>
        <v>63247729</v>
      </c>
      <c r="G19" s="61">
        <f>G14+G17</f>
        <v>4018147874</v>
      </c>
      <c r="H19" s="61">
        <f>H14+H17</f>
        <v>236490527</v>
      </c>
      <c r="I19" s="61">
        <f>I14+I17</f>
        <v>205850583</v>
      </c>
      <c r="J19" s="12">
        <f>J14+J17</f>
        <v>27518.009999999995</v>
      </c>
      <c r="K19" s="14">
        <f>E19/J19/12</f>
        <v>35808.53665472177</v>
      </c>
    </row>
    <row r="20" spans="1:10" s="45" customFormat="1" ht="15">
      <c r="A20" s="46"/>
      <c r="B20" s="24" t="s">
        <v>20</v>
      </c>
      <c r="C20" s="62">
        <f>C8-C19</f>
        <v>0</v>
      </c>
      <c r="D20" s="62">
        <f>D8-D19</f>
        <v>0</v>
      </c>
      <c r="E20" s="62">
        <f>E8-E19</f>
        <v>0</v>
      </c>
      <c r="F20" s="62">
        <f>F8-F19</f>
        <v>0</v>
      </c>
      <c r="G20" s="62">
        <f>G8-G19</f>
        <v>0</v>
      </c>
      <c r="H20" s="62">
        <f>H8-H19</f>
        <v>0</v>
      </c>
      <c r="I20" s="62">
        <f>I8-I19</f>
        <v>0</v>
      </c>
      <c r="J20" s="62">
        <f>J8-J19</f>
        <v>0</v>
      </c>
    </row>
    <row r="21" spans="1:10" s="45" customFormat="1" ht="10.5" customHeight="1">
      <c r="A21" s="46"/>
      <c r="C21" s="63"/>
      <c r="D21" s="63"/>
      <c r="E21" s="63"/>
      <c r="F21" s="63"/>
      <c r="G21" s="63"/>
      <c r="H21" s="63"/>
      <c r="I21" s="63"/>
      <c r="J21" s="63"/>
    </row>
    <row r="22" spans="2:12" ht="13.5" customHeight="1">
      <c r="B22" s="24" t="s">
        <v>21</v>
      </c>
      <c r="C22" s="65">
        <f>C10/C19%</f>
        <v>1.3349297528330595</v>
      </c>
      <c r="D22" s="65">
        <f>D10/D19%</f>
        <v>1.340545487937692</v>
      </c>
      <c r="E22" s="65">
        <f>E10/E19%</f>
        <v>1.2905179316881612</v>
      </c>
      <c r="F22" s="65">
        <f>F10/F19%</f>
        <v>10.693508062558262</v>
      </c>
      <c r="G22" s="65">
        <f>G10/G19%</f>
        <v>1.345515613047346</v>
      </c>
      <c r="H22" s="65">
        <f>H10/H19%</f>
        <v>1.290229692794418</v>
      </c>
      <c r="I22" s="65">
        <f>I10/I19%</f>
        <v>0.8553432175608655</v>
      </c>
      <c r="K22" s="23"/>
      <c r="L22" s="24"/>
    </row>
    <row r="23" spans="1:11" s="45" customFormat="1" ht="18.75" customHeight="1">
      <c r="A23" s="46"/>
      <c r="C23" s="65"/>
      <c r="D23" s="47"/>
      <c r="E23" s="47"/>
      <c r="F23" s="47"/>
      <c r="G23" s="47"/>
      <c r="H23" s="47"/>
      <c r="I23" s="47"/>
      <c r="J23" s="47"/>
      <c r="K23" s="15"/>
    </row>
    <row r="24" spans="2:11" ht="15.75" customHeight="1">
      <c r="B24" s="23" t="s">
        <v>32</v>
      </c>
      <c r="C24" s="66"/>
      <c r="D24" s="66"/>
      <c r="E24" s="66"/>
      <c r="F24" s="66"/>
      <c r="G24" s="66"/>
      <c r="H24" s="66"/>
      <c r="I24" s="66"/>
      <c r="J24" s="66"/>
      <c r="K24" s="66"/>
    </row>
    <row r="25" ht="15" customHeight="1">
      <c r="B25" s="45" t="s">
        <v>22</v>
      </c>
    </row>
  </sheetData>
  <sheetProtection/>
  <mergeCells count="12">
    <mergeCell ref="E6:F6"/>
    <mergeCell ref="G6:G7"/>
    <mergeCell ref="H6:H7"/>
    <mergeCell ref="I6:I7"/>
    <mergeCell ref="J6:J7"/>
    <mergeCell ref="K6:K7"/>
    <mergeCell ref="A5:A7"/>
    <mergeCell ref="B5:B7"/>
    <mergeCell ref="C5:F5"/>
    <mergeCell ref="G5:I5"/>
    <mergeCell ref="C6:C7"/>
    <mergeCell ref="D6:D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&amp;R&amp;"-,Kurzíva"&amp;11&amp;UPříloha č. 1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Mitisková Dana</cp:lastModifiedBy>
  <cp:lastPrinted>2020-03-04T13:49:45Z</cp:lastPrinted>
  <dcterms:created xsi:type="dcterms:W3CDTF">2007-03-02T12:16:22Z</dcterms:created>
  <dcterms:modified xsi:type="dcterms:W3CDTF">2020-03-04T13:54:04Z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2020-02-19T14:59:12.9691677Z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ea2a7015-0fda-4b23-90a9-138e1c1b18b1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