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28920" windowHeight="6855" tabRatio="761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ftn1" localSheetId="10">'11'!$A$14</definedName>
    <definedName name="_ftnref1" localSheetId="10">'11'!$A$1</definedName>
  </definedNames>
  <calcPr fullCalcOnLoad="1"/>
</workbook>
</file>

<file path=xl/sharedStrings.xml><?xml version="1.0" encoding="utf-8"?>
<sst xmlns="http://schemas.openxmlformats.org/spreadsheetml/2006/main" count="1524" uniqueCount="759">
  <si>
    <t>u skupin oborů na SŠ a konzervatoří vyjadřuje hodota podíl na celkovém počtu žáků SŠ</t>
  </si>
  <si>
    <t xml:space="preserve"> =1208 / 3438</t>
  </si>
  <si>
    <t xml:space="preserve"> =1101 / 14188</t>
  </si>
  <si>
    <t xml:space="preserve"> =1042 / (9423+394)</t>
  </si>
  <si>
    <t xml:space="preserve"> =291 / (8758+460)</t>
  </si>
  <si>
    <t>ost.</t>
  </si>
  <si>
    <t>Mateřská škola a Základní škola, Hodonín, náměstí B. Martinů 5</t>
  </si>
  <si>
    <t>Základní škola při fakultní nemocnici, Brno, Černopolní 9</t>
  </si>
  <si>
    <t>Mateřská škola při fakultní nemocnici, Brno, Černopolní 9</t>
  </si>
  <si>
    <t>Mateřská škola, Základní škola a Praktická škola, Znojmo, Horní Ćeská 15</t>
  </si>
  <si>
    <t>Nejvyšší povolený počet ž.</t>
  </si>
  <si>
    <t>Skutečný počet ž.</t>
  </si>
  <si>
    <t>Naplněnost</t>
  </si>
  <si>
    <t>Počet tříd</t>
  </si>
  <si>
    <t>ZŠ</t>
  </si>
  <si>
    <t>Základní škola, Praktická škola a</t>
  </si>
  <si>
    <t>Dětský domov, Brno, Vídeňská 26/28</t>
  </si>
  <si>
    <t xml:space="preserve">Mateřská škola speciální, Základní </t>
  </si>
  <si>
    <t>MŠ</t>
  </si>
  <si>
    <t>škola speciální a Praktická škola</t>
  </si>
  <si>
    <t>Mateřská škola a Základní škola,</t>
  </si>
  <si>
    <t>Brno, Barvičova 54</t>
  </si>
  <si>
    <t>Mateřská škola a Základní škola pro</t>
  </si>
  <si>
    <t>Základní škola, Brno, Štolcova 16</t>
  </si>
  <si>
    <t>Základní škola, Brno, Sekaninova 1</t>
  </si>
  <si>
    <t>Základní škola, Brno,  Palackého 68</t>
  </si>
  <si>
    <t>Základní škola a Dětský domov,</t>
  </si>
  <si>
    <t>Předklášteří, Komenského 1200</t>
  </si>
  <si>
    <t>Základní škola, Mikulov, Školní 1</t>
  </si>
  <si>
    <t>ZŠ **)</t>
  </si>
  <si>
    <t>Hodonín, náměstí B.Martinů 5</t>
  </si>
  <si>
    <t>Kyjov, Za Humny 3304</t>
  </si>
  <si>
    <t>škola speciální, Praktická škola a</t>
  </si>
  <si>
    <t>Dětský domov, Vřesovice 243</t>
  </si>
  <si>
    <t>Vyškov, sídl. Osvobození 55</t>
  </si>
  <si>
    <t xml:space="preserve">Základní škola, Odborné učiliště a </t>
  </si>
  <si>
    <t>Dětský domov, Račice, Zámek 1</t>
  </si>
  <si>
    <t>Základní škola, Slavkov u Brna,</t>
  </si>
  <si>
    <t>Malinovského 280, p.o.</t>
  </si>
  <si>
    <t xml:space="preserve">Mateřská škola, Základní škola a </t>
  </si>
  <si>
    <t>Základní škola, Hrádek 203</t>
  </si>
  <si>
    <t>Adresa internátu</t>
  </si>
  <si>
    <t>Nejvyšší povolený počet lůžek</t>
  </si>
  <si>
    <t>Skutečný počet</t>
  </si>
  <si>
    <t>Śkolské zařízení</t>
  </si>
  <si>
    <t>Nejvyšší povolený počet žáků</t>
  </si>
  <si>
    <t>Skutečný počet žáků</t>
  </si>
  <si>
    <t>Počet oddělení</t>
  </si>
  <si>
    <t>Obory vzdělání</t>
  </si>
  <si>
    <t>Základní škola speciální, Blansko, Žižkova 27</t>
  </si>
  <si>
    <t>Základní škola, Blansko, Nad Ćertovkou 17</t>
  </si>
  <si>
    <t>Mateřská škola speciální, Základní škola speciální a Praktická škola ELPIS, Brno, Koperníkova 2/4</t>
  </si>
  <si>
    <t>Mateřská škola a Základní škola, Brno, Barvičova 54</t>
  </si>
  <si>
    <t>Mateřská škola a Základní škola pro tělesně postižené, Brno, Kociánka 6</t>
  </si>
  <si>
    <t>Mateřská škola a Základní škola pro sluchově postižené, Brno, Novoměstská 21</t>
  </si>
  <si>
    <t>Mateřská škola speciální, Základní škola speciální a Praktická škola, Brno, Ibsenova 1</t>
  </si>
  <si>
    <t>Základní škola a Dětský domov, Předklášteří, Komenského 1200</t>
  </si>
  <si>
    <t>Mateřská škola, Základní škola a Praktická škola, Hustopeče, Šafaříkova 24</t>
  </si>
  <si>
    <t>Základní škola, Pohořelice, Šumická 727</t>
  </si>
  <si>
    <t>Mateřská škola a Základní škola, Hodonín, náměstí B.Martinů 5 *)</t>
  </si>
  <si>
    <t>Mateřská škola speciální, Základní škola speciální, Praktická škola a Dětský domov, Vřesovice 243</t>
  </si>
  <si>
    <t>Základní škola, Slavkov u Brna, Malinovského 280, p.o.</t>
  </si>
  <si>
    <t>Mateřská škola a Základní škola, Hodonín, náměstí B.Martinů 5</t>
  </si>
  <si>
    <t>Mateřská škola a Základní škola, Kyjov, Za Humny 3304</t>
  </si>
  <si>
    <t>Mateřská škola, Základní škola a Praktická škola, Znojmo, Horní Česká 15</t>
  </si>
  <si>
    <t>Školy</t>
  </si>
  <si>
    <t>Praktická škola, Znojmo, Horní Česká 15</t>
  </si>
  <si>
    <t>sluchově postižené, Brno, Novoměstská 21</t>
  </si>
  <si>
    <t>Školní 3208, Kyjov</t>
  </si>
  <si>
    <t>Jílová 13, Brno</t>
  </si>
  <si>
    <t>Koperníkova 2/4, Brno</t>
  </si>
  <si>
    <t>Žižkova 27, Blansko</t>
  </si>
  <si>
    <t>Štefánikova 2, Boskovice</t>
  </si>
  <si>
    <t>Široká 42, Ivančice</t>
  </si>
  <si>
    <t>Šrámkova 1, Brno</t>
  </si>
  <si>
    <t>Popis</t>
  </si>
  <si>
    <t>Ukazatel 3</t>
  </si>
  <si>
    <t>Ukazatel 4</t>
  </si>
  <si>
    <t>Ukazatel 5</t>
  </si>
  <si>
    <t>Ukazatel 12</t>
  </si>
  <si>
    <t>Ukazatel 15</t>
  </si>
  <si>
    <t>Ukazatel 16</t>
  </si>
  <si>
    <t>Ukazatel 26</t>
  </si>
  <si>
    <t>Ukazatel 31</t>
  </si>
  <si>
    <t>Střední odborné učiliště, Tišnov, nám. Míru 22</t>
  </si>
  <si>
    <t>Střední odborná škola zahradnická a Střední odborné učiliště, Rajhrad, Masarykova 198</t>
  </si>
  <si>
    <t>Střední odborná škola a Střední odborné učiliště Kuřim, s.r.o.</t>
  </si>
  <si>
    <t>Gymnázium T. G. Masaryka, Hustopeče, Dukelské náměstí 7</t>
  </si>
  <si>
    <t>Obchodní akademie a Jazyková škola s právem státní jazykové zkoušky, Znojmo, Přemyslovců 4</t>
  </si>
  <si>
    <t>(*) Zpracováno na základě "Seznamu doporučených indikátorů kvantitativního vývoje vzdělávací soustavy a metod jejich výpočtu užívaných v Dlouhodobém záměru vzdělávání a rozvoje vzdělávací soustavy ČR a v Dlouhodobých záměrech vzdělávání a rozvoje vzdělávací soustavy v krajích", který vypracovalo MŠMT ČR.</t>
  </si>
  <si>
    <t>Podíl nově přijatých do oboru gymnázium (vč. odpovídajících ročníků víceletých gymnázií) ze všech nově přijatých do středních škol</t>
  </si>
  <si>
    <t>Střední zdravotnická škola a Vyšší odborná škola zdravotnická, Brno, Merhautova 15</t>
  </si>
  <si>
    <t>Podíl nově přijatých na ZŠ ve věku 7 a více let ze všech nově přijatých na ZŠ (odložený nástup povinné školní docházky)</t>
  </si>
  <si>
    <t>Podíl žáků odcházejících z 5. ročníků ZŠ do 8letých gymnázií a konzervatoří</t>
  </si>
  <si>
    <t>Podíl nově přijatých do oborů lyceum ze všech nově přijatých do středních škol</t>
  </si>
  <si>
    <t>Podíl nově přijatých do nástavbového studia z absolventů 3letých oborů s výučním listem (obory E a H klasifikace KKOV)</t>
  </si>
  <si>
    <t>Podíl nově přijatých na VOŠ z věkové skupiny 19letých</t>
  </si>
  <si>
    <t>škola</t>
  </si>
  <si>
    <t>Střední odborné učiliště strojírenské a elektrotechnické, Brno, Trnkova 113</t>
  </si>
  <si>
    <t>Církevní střední zdravotnická škola, Brno, Grohova 14/16</t>
  </si>
  <si>
    <t>Obchodní akademie ELDO, o.p.s.</t>
  </si>
  <si>
    <t>Střední odborné učiliště tradičních řemesel, spol.s r.o., Brno, Střední 59</t>
  </si>
  <si>
    <t>Veřejně správní akademie - Vyšší odborná škola, s.r.o.</t>
  </si>
  <si>
    <t>Soukromá vyšší odborná škola daňového poradenství STING, s.r.o.</t>
  </si>
  <si>
    <t>Gymnázium Jana Blahoslava, Ivančice, Lány 2</t>
  </si>
  <si>
    <t>Gymnázium T. G. Masaryka, Zastávka, U Školy 39</t>
  </si>
  <si>
    <t>Gymnázium, Šlapanice, Riegrova 17</t>
  </si>
  <si>
    <t>Gymnázium, Tišnov, Na Hrádku 20</t>
  </si>
  <si>
    <t>Gymnázium, Židlochovice, Tyršova 400</t>
  </si>
  <si>
    <t>Integrovaná střední škola, Sokolnice 496</t>
  </si>
  <si>
    <t>Střední odborná škola a Střední odborné učiliště dopravní a mechanizační, Ivančice, Krumlovská 25</t>
  </si>
  <si>
    <t>Název školy, školského zařízení</t>
  </si>
  <si>
    <t>Celková kapacita</t>
  </si>
  <si>
    <t>Počet pokojů</t>
  </si>
  <si>
    <t>Domovy mládeže při SŠ zřízených krajem</t>
  </si>
  <si>
    <t xml:space="preserve">Střední odborná škola "FORTIKA", Lomnice u Tišnova,  Tišnovská 15  </t>
  </si>
  <si>
    <t>Střední odborná škola a Střední odborné učiliště André Citroëna, Boskovice, nám. 9 května 2a</t>
  </si>
  <si>
    <t>Střední odborná škola a Střední odborné učiliště, Blansko, Bezručova  33</t>
  </si>
  <si>
    <t>Samostatné domovy mládeže zřízené církví</t>
  </si>
  <si>
    <t>Střední odborná škola a Střední odborné učiliště obchodní, Brno,  Jánská 22</t>
  </si>
  <si>
    <t>Střední odborné učiliště stavební,  Brno-Bosonohy, Pražská 38b</t>
  </si>
  <si>
    <t xml:space="preserve">Střední odborné učiliště spojů a  Střední odborná škola, Brno, Čichnova 23 </t>
  </si>
  <si>
    <t>Domovy mládeže při SŠ zřízených církví</t>
  </si>
  <si>
    <t>Domovy mládeže při SŠ zřízených soukromníkem</t>
  </si>
  <si>
    <t>Brno - venkov</t>
  </si>
  <si>
    <t>Střední odborná škola zahradnická a Střední odborné učiliště, Rajhrad,  Masarykova 198</t>
  </si>
  <si>
    <t>Střední odborná škola Edvarda Beneše a Střední odborné učiliště, Břeclav,  nábř. Komenského 1</t>
  </si>
  <si>
    <t xml:space="preserve">Střední odbroná škola vinařská a  Střední odborné učiliště zahradnické, Valtice,  Sobotní  116  </t>
  </si>
  <si>
    <t>Domovy mládeže zřízené obcí</t>
  </si>
  <si>
    <t>Městská střední odborná škola, Klobouky u Brna,  nám. Míru 6, příspěvková organizace</t>
  </si>
  <si>
    <t xml:space="preserve">Střední odborná škola a Střední odborné učiliště, Znojmo,  Dvořákova 19 </t>
  </si>
  <si>
    <t>Střední odborná škola, Střední odborné učiliště, Moravský Krumlov, nám.Kláštěrní 127</t>
  </si>
  <si>
    <t>Gymnázium, Mikulov, Komenského 7</t>
  </si>
  <si>
    <t>Gymnázium, Velké Pavlovice, Pod Školou 10</t>
  </si>
  <si>
    <t>Městské víceleté gymnázium Klobouky u Brna, Vinařská 29</t>
  </si>
  <si>
    <t>Obchodní akademie, Břeclav, Smetanovo nábřeží 17</t>
  </si>
  <si>
    <t>Střední odborné učiliště, Mikulov, Purkyňova 6</t>
  </si>
  <si>
    <t>Gymnázium, Hodonín, Legionářů 1</t>
  </si>
  <si>
    <t>Klvaňovo gymnázium, Kyjov, Komenského 5493</t>
  </si>
  <si>
    <t>Purkyňovo gymnázium, Strážnice, Masarykova 379</t>
  </si>
  <si>
    <t>Integrovaná střední škola, Hodonín, Lipová alej 21</t>
  </si>
  <si>
    <t>Střední odborná škola, Strážnice, Skácelova 890</t>
  </si>
  <si>
    <t>Střední průmyslová a umělecká škola a Vyšší odborná škola, Hodonín, Brandlova 32</t>
  </si>
  <si>
    <t>Gymnázium, Bučovice, Součkova 500</t>
  </si>
  <si>
    <t>Gymnázium, Vyškov, Komenského náměstí 16</t>
  </si>
  <si>
    <t>Integrovaná střední škola, Slavkov u Brna, Tyršova 479</t>
  </si>
  <si>
    <t>šk. rok 2009/10</t>
  </si>
  <si>
    <t>Obchodní akademie, Bučovice, Komenského náměstí 211</t>
  </si>
  <si>
    <t>Gymnázium a Střední pedagogická škola, Znojmo, Pontassievská 3</t>
  </si>
  <si>
    <t>Gymnázium Dr. Karla Polesného, Znojmo, Komenského náměstí 4</t>
  </si>
  <si>
    <t>Gymnázium, Moravský Krumlov, Smetanova 168</t>
  </si>
  <si>
    <t>Střední zdravotnická škola a Vyšší zdravotnická škola, Znojmo, Jana Palacha 8</t>
  </si>
  <si>
    <t>Klasické a španělské gymnázium, Brno-Bystrc, Vejrostova 2</t>
  </si>
  <si>
    <t>Vyšší odborná škola, Střední odborná škola, Střední odborné učiliště a Odborné učiliště, Bzenec, nám.Svobody 318</t>
  </si>
  <si>
    <t>Kód</t>
  </si>
  <si>
    <t>Název</t>
  </si>
  <si>
    <t>typ školy</t>
  </si>
  <si>
    <t>forma studia</t>
  </si>
  <si>
    <t>Počet žáků studujících v ročníku</t>
  </si>
  <si>
    <t>Nově přijatí do 1.r.</t>
  </si>
  <si>
    <t>Podíl *</t>
  </si>
  <si>
    <t>Ekologie a ochrana životního prostředí</t>
  </si>
  <si>
    <t>Strojírenství a strojírenská výroba</t>
  </si>
  <si>
    <t>Elektrotechnika, telekomunikační a výpočetní technika</t>
  </si>
  <si>
    <t>Technická chemie a chemie silikátů</t>
  </si>
  <si>
    <t>Potravinářství a potravinářská chemie</t>
  </si>
  <si>
    <t>Textilní výroba a oděvnictví</t>
  </si>
  <si>
    <t>u skupin oborů VOŠ vyjadřuje hodnota podíl na celkovém počtu žáků VOŠ</t>
  </si>
  <si>
    <t>Střední odborná škola a Střední odborné učiliště, Brno, Jílová 36g</t>
  </si>
  <si>
    <t xml:space="preserve">Počet ubytovaných </t>
  </si>
  <si>
    <t>Střední zdravotnická škola a VOŠ zdravotnická, Brno,  Merhautova 15</t>
  </si>
  <si>
    <t>Zpracování dřeva a výroba hudebních nástrojů</t>
  </si>
  <si>
    <t>Polygrafie, zpracování papíru, filmu a fotografie</t>
  </si>
  <si>
    <t>Stavebnictví, geodézie a kartografie</t>
  </si>
  <si>
    <t>Doprava a spoje</t>
  </si>
  <si>
    <t>Speciální a interdisciplinární obory</t>
  </si>
  <si>
    <t>Zemědělství a lesnictví</t>
  </si>
  <si>
    <t>Veterinářství a veterinární prevence</t>
  </si>
  <si>
    <t>Zdravotnictví</t>
  </si>
  <si>
    <t>Ekonomika a administrativa</t>
  </si>
  <si>
    <t>Podnikání v oborech, odvětví</t>
  </si>
  <si>
    <t>Gastronomie, hotelnictví a turismus</t>
  </si>
  <si>
    <t>Obchod</t>
  </si>
  <si>
    <t>Právo, právní a veřejnosprávní činnost</t>
  </si>
  <si>
    <t>Publicistika, knihovnictví a informatika</t>
  </si>
  <si>
    <t>Pedagogika, učitelství a sociální péče</t>
  </si>
  <si>
    <t>Obecně odborná příprava</t>
  </si>
  <si>
    <t>Obecná příprava</t>
  </si>
  <si>
    <t>CELKEM</t>
  </si>
  <si>
    <t>Blansko</t>
  </si>
  <si>
    <t xml:space="preserve">Střední pedagogická škola, Boskovice, Komenského 5 </t>
  </si>
  <si>
    <t xml:space="preserve">Střední průmyslová škola, Jedovnice,  Na Větřáku 463  </t>
  </si>
  <si>
    <t xml:space="preserve">Střední odborná škola a  Střední odborné učiliště – Masarykova škola práce, Letovice,  Tyršova 500  </t>
  </si>
  <si>
    <t>Brno-město</t>
  </si>
  <si>
    <t>Samostatné domovy mládeže zřízené krajem:</t>
  </si>
  <si>
    <t>Domov mládeže, Brno,  Klášterského  4</t>
  </si>
  <si>
    <t xml:space="preserve">Sportovní gymnázium Ludvíka Daňka, Brno, Botanická 70  </t>
  </si>
  <si>
    <t>Taneční konzervatoř,  Brno, Nejedlého 3</t>
  </si>
  <si>
    <t>Integrovaná střední škola - Centrum odborné přípravy,  Brno, Olomoucká 61</t>
  </si>
  <si>
    <t xml:space="preserve">Střední odborné učiliště strojírenské a elektrotechnické,  Brno,  Trnkova 113 </t>
  </si>
  <si>
    <t>Integrovaná střední škola,  Sokolnice 496</t>
  </si>
  <si>
    <t>Břeclav</t>
  </si>
  <si>
    <t>Hodonín</t>
  </si>
  <si>
    <t>Integrovaná střední škola , Hodonín,  Lipová alej 21</t>
  </si>
  <si>
    <t xml:space="preserve">Střední odborná škola , Strážnice,  Skácelova 890 </t>
  </si>
  <si>
    <t>z toho SŠ</t>
  </si>
  <si>
    <t>sš</t>
  </si>
  <si>
    <t>Vyškov</t>
  </si>
  <si>
    <t>Výchovný ústav, Dětský domov se školou, Střední škola, Základní škola a školní jídelna, Moravský Krumlov, Nádražní 398</t>
  </si>
  <si>
    <t>Výchovný ústav, Střední škola a Školní jídelna Višňové, Zámek 1</t>
  </si>
  <si>
    <t>Výchovný ústav, Střední škola, Internát a Školní jídelna, Olešnice na Moravě, Trpínská 317</t>
  </si>
  <si>
    <t xml:space="preserve">Integrovaná střední škola , Slavkov u Brna,  Tyršova 479  </t>
  </si>
  <si>
    <t>Znojmo</t>
  </si>
  <si>
    <t>Gymnázium a Střední pedagogická škola, Znojmo,  Pontassievská 3</t>
  </si>
  <si>
    <t>Celkem</t>
  </si>
  <si>
    <t>Gymnázium Hády s.r.o.</t>
  </si>
  <si>
    <t>počet kurzů</t>
  </si>
  <si>
    <t>počet žáků</t>
  </si>
  <si>
    <t>ELPIS, Brno, Koperníkova 2/4</t>
  </si>
  <si>
    <t>Vřesovice 243</t>
  </si>
  <si>
    <t>Zámek 1</t>
  </si>
  <si>
    <t>Veselá 8, Znojmo</t>
  </si>
  <si>
    <t>ŠD</t>
  </si>
  <si>
    <t>ŠK</t>
  </si>
  <si>
    <t>JMK</t>
  </si>
  <si>
    <t>Odborné učiliště a Praktická škola, Brno, Lomená 44</t>
  </si>
  <si>
    <t>Škola</t>
  </si>
  <si>
    <t>Střední odborná škola a Střední odborné učiliště André Citroëna, Boskovice, nám. 9.května 2a</t>
  </si>
  <si>
    <t>Střední odborná škola a Střední odborné učiliště informatiky a spojů, Brno, Čichnova 23</t>
  </si>
  <si>
    <t>Evangelická akademie, Vyšší odborná škola sociálně právní 602 00 Brno, Opletalova 6</t>
  </si>
  <si>
    <t>Soukromá SCOLA COMENIANA - Obchodní akademie, spol.s r.o.</t>
  </si>
  <si>
    <t>Soukromá střední odborná škola živnostenská Brno, s.r.o.</t>
  </si>
  <si>
    <t>Střední odborná škola ochrany osob a majetku, s.r.o.</t>
  </si>
  <si>
    <t>Střední vinařská škola, Střední odborné učiliště zahradnické a Učiliště, Valtice, Sobotní 116</t>
  </si>
  <si>
    <t>Městská střední odborná škola, Klobouky u Brna, nám.Míru 6</t>
  </si>
  <si>
    <t>Střední odborná škola obchodu, služeb a provozu hotelů a střední odborné učiliště, Strážnice, spol. s r.o.</t>
  </si>
  <si>
    <t>Střední odborná škola a Střední odborné učiliště, Blansko, Bezručova 33</t>
  </si>
  <si>
    <t>Střední průmyslová škola strojnická a Vyšší odborná škola technická, Brno, Sokolská 1</t>
  </si>
  <si>
    <t>Střední odborné učiliště stavební, Brno - Bosonohy, Pražská 38b</t>
  </si>
  <si>
    <t>Gymnázium GLOBE s.r.o.</t>
  </si>
  <si>
    <t>Základní škola, Praktická škola a Dětský domov, Brno, Vídeňská 26/28</t>
  </si>
  <si>
    <t>Odborné učiliště, Cvrčovice 131</t>
  </si>
  <si>
    <t>Střední odborná škola a Střední odborné učiliště automobilní, Kyjov, Nádražní 471</t>
  </si>
  <si>
    <t>Střední odborná škola oděvní a Střední odborné učiliště, Strážnice, Úprkova 1733</t>
  </si>
  <si>
    <t xml:space="preserve">            </t>
  </si>
  <si>
    <t>Okres</t>
  </si>
  <si>
    <t>Název školy</t>
  </si>
  <si>
    <t>Zřizovatel</t>
  </si>
  <si>
    <t>MŠMT ČR</t>
  </si>
  <si>
    <t>SŠ pro sluchově postižené a OU, Brno, Gellnerova 1</t>
  </si>
  <si>
    <t>SŠ pro tělesně postižené GEMINI, Brno, Vaculíkova 14</t>
  </si>
  <si>
    <t>MŠ speciální, ZŠ speciální a Praktická škola, Brno, Ibsenova 1</t>
  </si>
  <si>
    <t>MŠ speciální, ZŠ speciální a Praktická škola ELPIS, Brno, Koperníkova 2/4</t>
  </si>
  <si>
    <t>ZŠ, PrŠ a DD, Brno, Vídeňská 26/28</t>
  </si>
  <si>
    <t>MŠ speciální, ZŠ speciální, PrŠ a DD, Vřesovice 243</t>
  </si>
  <si>
    <t>VOŠ, SOŠ a SOU, Bzenec, náměstí Svobody 318</t>
  </si>
  <si>
    <t>SOU, Kyjov, Havlíčkova 1223/17</t>
  </si>
  <si>
    <t>ZŠ, OU a DD, Račice, Zámek 1</t>
  </si>
  <si>
    <t>MŠ, ZŠ a PrŠ, Znojmo, Horní Česká 15</t>
  </si>
  <si>
    <t>VÚ, DD se školou, SŠ, ZŠ a školní jídelna, Mor. Krumlov, Nádražní 698</t>
  </si>
  <si>
    <t xml:space="preserve">VÚ, SŠ a školní jídelna Višňové, Zámek 1 </t>
  </si>
  <si>
    <t>SOŠ technická a SOU, Znojmo, Uhelná 6</t>
  </si>
  <si>
    <t>SOŠ a SOU, Znojmo, Dvořákova 19</t>
  </si>
  <si>
    <t>Brno-venkov</t>
  </si>
  <si>
    <t>(bez středních škol samostatně zříz. pro žáky se zdrav. postižením a škol a tříd při zdravotnickém zařízení)</t>
  </si>
  <si>
    <t>MŠ **)</t>
  </si>
  <si>
    <t>MŠ**)</t>
  </si>
  <si>
    <t>ZŠ**)</t>
  </si>
  <si>
    <t>Mateřská škola a Základní škola, Veselí nad Moravou, Kollárova 1045</t>
  </si>
  <si>
    <t>Počet skupin</t>
  </si>
  <si>
    <t xml:space="preserve">Průměr  na odd. ŠD </t>
  </si>
  <si>
    <t>Střední odborné učiliště, Kyjov, Havlíčkova 1223/17</t>
  </si>
  <si>
    <t>Střední odborná škola a Střední odborné učiliště, Vyškov, Sochorova 15</t>
  </si>
  <si>
    <t>Základní škola, Odborné učiliště a Dětský domov, Račice, Zámek 1</t>
  </si>
  <si>
    <t>Střední odborná škola technická a Střední odborné učiliště, Znojmo, Uhelná 6</t>
  </si>
  <si>
    <t>Střední odborná škola a Střední odborné učiliště, Moravský Krumlov, nám. Klášterní 127</t>
  </si>
  <si>
    <t>Střední zemědělská škola a Střední odborné učiliště, Znojmo, Dvořákova 19</t>
  </si>
  <si>
    <t>Mateřská škola speciální, Základní škola speciální,</t>
  </si>
  <si>
    <t>Praktická škola a Dětský domov, Vřesovice 243</t>
  </si>
  <si>
    <t>Břeclav, Herbenova 4</t>
  </si>
  <si>
    <t>Mateřská škola speciální, Základní škola speciální</t>
  </si>
  <si>
    <t>a Praktická škola ELPIS, Brno, Koperníkova 2/4</t>
  </si>
  <si>
    <t>a Praktická škola, Brno, Ibsenova 1</t>
  </si>
  <si>
    <t>Příloha č. 9: Přehled právnických osob v JMK vykonávajících činnost středních škol pro žáky se zdravotním postižením - podle okresů a zřizovatelů</t>
  </si>
  <si>
    <t>Žižkova 27</t>
  </si>
  <si>
    <t>Základní škola speciální, Blansko,</t>
  </si>
  <si>
    <t>Domovy mládeže při SŠ soukromých:</t>
  </si>
  <si>
    <t>Kožedělná a obuvnická výroba a zpracování plastů</t>
  </si>
  <si>
    <t>M</t>
  </si>
  <si>
    <t>Úplné střední odborné vzdělání s maturitou (bez výučního listu)</t>
  </si>
  <si>
    <t>N</t>
  </si>
  <si>
    <t>Vyšší odborné vzdělání</t>
  </si>
  <si>
    <t>L</t>
  </si>
  <si>
    <t>Úplné střední odborné vzdělání s maturitou i výučním listem</t>
  </si>
  <si>
    <t xml:space="preserve">Umění a užité umění </t>
  </si>
  <si>
    <t>H</t>
  </si>
  <si>
    <t>Střední odborné vzdělání s výučním listem</t>
  </si>
  <si>
    <t>J</t>
  </si>
  <si>
    <t>Střední nebo střední odborné vzdělání bez maturity i výučního listu</t>
  </si>
  <si>
    <t xml:space="preserve">Osobní a provozní služby </t>
  </si>
  <si>
    <t>E</t>
  </si>
  <si>
    <t>Nižší střední odborné vzdělání</t>
  </si>
  <si>
    <t>SŠ+konz.</t>
  </si>
  <si>
    <t>*Podíl -</t>
  </si>
  <si>
    <t>Střední odborná škola a Střední odborné učiliště obchodní, Brno, Jánská 22</t>
  </si>
  <si>
    <t>Střední soukromá škola Garance, Znojmo, o.p.s.</t>
  </si>
  <si>
    <t>Střední odborná škola Podyjí, Znojmo, s.r.o.</t>
  </si>
  <si>
    <t>Střední odborné učiliště a Střední odborná škola Svazu českých a moravských spotřebních družstev Znojmo, s.r.o.</t>
  </si>
  <si>
    <t>voš</t>
  </si>
  <si>
    <t>z toho VOŠ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</si>
  <si>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</si>
  <si>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</si>
  <si>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</si>
  <si>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</si>
  <si>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</si>
  <si>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</si>
  <si>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</si>
  <si>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okres BLANSKO</t>
  </si>
  <si>
    <t>okres BRNO-město</t>
  </si>
  <si>
    <t>okres BRNO-vekov</t>
  </si>
  <si>
    <t>okres BŘECLAV</t>
  </si>
  <si>
    <t>okres HODONÍN</t>
  </si>
  <si>
    <t>okres VYŠKOV</t>
  </si>
  <si>
    <t>okres ZNOJMO</t>
  </si>
  <si>
    <t>souč</t>
  </si>
  <si>
    <t>Vysvětlivky:</t>
  </si>
  <si>
    <t>typ součásti</t>
  </si>
  <si>
    <t>žáci denní formy</t>
  </si>
  <si>
    <t>žáci ostatní formy</t>
  </si>
  <si>
    <t>celkový součet žáků</t>
  </si>
  <si>
    <t>cílová kapacita součásti</t>
  </si>
  <si>
    <t>podíl počtu žáků a cílové kapacity součásti</t>
  </si>
  <si>
    <t>kód zřizovatele</t>
  </si>
  <si>
    <t>1.</t>
  </si>
  <si>
    <t>2.</t>
  </si>
  <si>
    <t>3.</t>
  </si>
  <si>
    <t>4.</t>
  </si>
  <si>
    <t>5.</t>
  </si>
  <si>
    <t>6.</t>
  </si>
  <si>
    <t>7.</t>
  </si>
  <si>
    <t>8.</t>
  </si>
  <si>
    <t>celkem</t>
  </si>
  <si>
    <t>ost</t>
  </si>
  <si>
    <t>VOŠ</t>
  </si>
  <si>
    <t>Název zařízení</t>
  </si>
  <si>
    <t>de</t>
  </si>
  <si>
    <t>cíl.kap</t>
  </si>
  <si>
    <t>naplnění</t>
  </si>
  <si>
    <t>zřiz</t>
  </si>
  <si>
    <t>Gymnázium, Blansko, Seifertova 13</t>
  </si>
  <si>
    <t>Gymnázium, Boskovice, Palackého náměstí 1</t>
  </si>
  <si>
    <t>Biskupské gymnázium Letovice, Tyršova 336</t>
  </si>
  <si>
    <t>Gymnázium a Střední odborná škola Rájec-Jestřebí, o.p.s.</t>
  </si>
  <si>
    <t>Obchodní akademie a Střední zdravotnická škola, Blansko, Nad Čertovkou 18</t>
  </si>
  <si>
    <t>Střední odborná škola "FORTIKA", Lomnice u Tišnova, Tišnovská 15</t>
  </si>
  <si>
    <t>Střední odborná škola a Střední odborné učiliště - Masarykova škola práce, Letovice, Tyršova 500</t>
  </si>
  <si>
    <t>Střední pedagogická škola, Boskovice, Komenského 5</t>
  </si>
  <si>
    <t>Střední průmyslová škola, Jedovnice, Na Větřáku 463</t>
  </si>
  <si>
    <t>Střední odborné učiliště a Střední odborná škola SČMSD, Lomnice u Tišnova, s.r.o.</t>
  </si>
  <si>
    <t>SUMA</t>
  </si>
  <si>
    <t>Gymnázium Matyáše Lercha, Brno, Žižkova 55</t>
  </si>
  <si>
    <t>Gymnázium, Brno - Řečkovice, Terezy Novákové 2</t>
  </si>
  <si>
    <t>Gymnázium, Brno, Elgartova 3</t>
  </si>
  <si>
    <t>Gymnázium, Brno, Křenová 36</t>
  </si>
  <si>
    <t>Gymnázium, Brno, Slovanské náměstí 7</t>
  </si>
  <si>
    <t>Gymnázium, Brno, třída Kapitána Jaroše 14</t>
  </si>
  <si>
    <t>Gymnázium, Brno, Vídeňská 47</t>
  </si>
  <si>
    <t>Sportovní gymnázium Ludvíka Daňka, Brno, Botanická 70</t>
  </si>
  <si>
    <t>Biskupské gymnázium, Brno, Barvičova 85</t>
  </si>
  <si>
    <t>Cyrilometodějská střední pedagogická škola a Gymnázium, Lerchova 63, Brno</t>
  </si>
  <si>
    <t>EKO gymnázium Brno o.p.s.</t>
  </si>
  <si>
    <t>Gymnázium J.G.Mendela a jeho zařízení a Základní umělecká škola, spol.s r.o.</t>
  </si>
  <si>
    <t>Gymnázium P.Křížkovského s uměleckou profilací, s.r.o</t>
  </si>
  <si>
    <t>I.Německé zemské gymnasium, o.p.s.</t>
  </si>
  <si>
    <t>Moravské gymnázium Brno s.r.o.</t>
  </si>
  <si>
    <t>Taneční konzervatoř, Brno, Nejedlého 3</t>
  </si>
  <si>
    <t>Integrovaná střední škola - Centrum odborné přípravy, Brno, Olomoucká 61</t>
  </si>
  <si>
    <t>Integrovaná střední škola automobilní, Brno, Křižíkova 15</t>
  </si>
  <si>
    <t>Integrovaná střední škola polygrafická, Brno, Šmahova 110</t>
  </si>
  <si>
    <t>Obchodní akademie a Vyšší odborná škola obchodní, Brno, Pionýrská 23</t>
  </si>
  <si>
    <t>Střední odborné učiliště a Střední odborná škola potravinářská a služeb, Brno, Charbulova 106</t>
  </si>
  <si>
    <t>Střední průmyslová škola elektrotechnická, Brno, Kounicova 16</t>
  </si>
  <si>
    <t>Střední průmyslová škola chemická, Brno, Vranovská 65</t>
  </si>
  <si>
    <t>Střední průmyslová škola stavební, Brno, Kudelova 8</t>
  </si>
  <si>
    <t>Střední průmyslová škola textilní a Vyšší odborná škola textilní, Brno, Francouzská 101</t>
  </si>
  <si>
    <t>Střední škola uměleckých řemesel a Vyšší odborná škola uměleckých řemesel, Brno, Husova 10</t>
  </si>
  <si>
    <t>Střední zdravotnická škola, Brno, Jaselská 7/9</t>
  </si>
  <si>
    <t>EDUCAnet - Soukromé gymnázium Brno, o.p.s.</t>
  </si>
  <si>
    <t>Obchodní akademie a Jazyková škola, Hodonín, Velkomoravská 13</t>
  </si>
  <si>
    <t>Střední odborná škola a Střední odborné učiliště, Hustopeče, Masarykovo nám.1</t>
  </si>
  <si>
    <t xml:space="preserve">Mateřská škola a Základní škola, </t>
  </si>
  <si>
    <t>Veselí nad Moravou, Kollárova 1045</t>
  </si>
  <si>
    <t>Základní škola při dětské léčebně,</t>
  </si>
  <si>
    <t>Ostrov u Macochy, Školní 363</t>
  </si>
  <si>
    <t>Základní škola při fakultní nemocnici,</t>
  </si>
  <si>
    <t>Brno, Černopolní 9</t>
  </si>
  <si>
    <t>x</t>
  </si>
  <si>
    <t>ŚD</t>
  </si>
  <si>
    <t>kurzy</t>
  </si>
  <si>
    <t>kurzy pro získání</t>
  </si>
  <si>
    <t>denní</t>
  </si>
  <si>
    <t>dálková</t>
  </si>
  <si>
    <t>forma</t>
  </si>
  <si>
    <t>základní vzděl.</t>
  </si>
  <si>
    <t>základů vzděl.</t>
  </si>
  <si>
    <t>Komenského 1200, Předklášteří</t>
  </si>
  <si>
    <t>Střední škola zdravotnická a zemědělsko-ekonomická, Vyškov,  náměstí Svobody 50</t>
  </si>
  <si>
    <t>Vyšší odborná škola ekonomická a zdravotnická a Střední škola, Boskovice, Hybešova 53</t>
  </si>
  <si>
    <t>Soukromá střední škola podnikání a managementu, o.p.s.</t>
  </si>
  <si>
    <t>Střední škola gastronomická, s.r.o.</t>
  </si>
  <si>
    <t>Vyšší zdravotnická škola, Brno, Žerotínovo nám. 6</t>
  </si>
  <si>
    <t>Střední škola informačních technologií a sociální péče, Brno, Purkyňova 97</t>
  </si>
  <si>
    <t>Střední zdravotnická škola Evangelické akademie, Brno, Šimáčkova 1</t>
  </si>
  <si>
    <t>Střední škola uměleckomanažerská, spol.s r.o.</t>
  </si>
  <si>
    <t>Střední odborná škola MORAVA, o.p.s.</t>
  </si>
  <si>
    <t>Gymnázium a Jazyková škola, Břeclav, sady 28.října 1</t>
  </si>
  <si>
    <t>Střední odborná škola průmyslová Edvarda Beneše a Střední odborné učiliště, Břeclav, nábř.Komenského 1</t>
  </si>
  <si>
    <t>Soukromá střední odborná škola manažerská a zdravotnická, Břeclav, s.r.o.</t>
  </si>
  <si>
    <t>SŠ potravinářská a služeb, Brno, Charbulova 106</t>
  </si>
  <si>
    <t>Střední odborná škola ekonomická, Střední odborné učiliště a Jazyková škola, Veselí nad Moravou, Kollárova 1669</t>
  </si>
  <si>
    <t>Střední odborná škola zdravotnická a sociální, Kyjov, Komenského 46</t>
  </si>
  <si>
    <t>Střední škola zdravotnická a zemědělsko-ekonomická Vyškov, náměstí Svobody 50</t>
  </si>
  <si>
    <t>Střední škola podnikání a cestovního ruchu P.K. ve Vyškově, s.r.o.</t>
  </si>
  <si>
    <t>SŠ, ZŠ a MŠ pro zrakově postižené, Kamenomlýnská 2, Brno</t>
  </si>
  <si>
    <t>Střední škola pro tělesně postižené GEMINI, Brno, Vaculíkova 14</t>
  </si>
  <si>
    <t>Střední škola pro sluchově postižené a Odborné učiliště, Brno, Gellnerova 1</t>
  </si>
  <si>
    <t>Střední odborná škola  a Střední odborné učiliště tradičních řemesel, Velké Opatovice, Mládežnická 430</t>
  </si>
  <si>
    <t xml:space="preserve">          **) škola provozuje i třídy při zdravotnickém zařízení - viz Příloha č.4</t>
  </si>
  <si>
    <t xml:space="preserve">          strávených jednotlivými dětmi/žáky při vyučování dělený celkovým počtem dní, po něž se </t>
  </si>
  <si>
    <t xml:space="preserve">          ve škole vyučuje</t>
  </si>
  <si>
    <t>Gymnázium INTEGRA BRNO, s.r.o.</t>
  </si>
  <si>
    <t>Mateřská škola speciální, Základní škola speciální,  Praktická škola a Dětský domov, Vřesovice 243</t>
  </si>
  <si>
    <t>Mateřská škola, Základní škola a Praktická škola, Boskovice, Štefánikova 2</t>
  </si>
  <si>
    <t>16M</t>
  </si>
  <si>
    <t>23E</t>
  </si>
  <si>
    <t>23H</t>
  </si>
  <si>
    <t>23L</t>
  </si>
  <si>
    <t>23M</t>
  </si>
  <si>
    <t>26E</t>
  </si>
  <si>
    <t>26H</t>
  </si>
  <si>
    <t>26L</t>
  </si>
  <si>
    <t>26M</t>
  </si>
  <si>
    <t>28M</t>
  </si>
  <si>
    <t>29E</t>
  </si>
  <si>
    <t>29H</t>
  </si>
  <si>
    <t>29M</t>
  </si>
  <si>
    <t>31E</t>
  </si>
  <si>
    <t>31H</t>
  </si>
  <si>
    <t>31L</t>
  </si>
  <si>
    <t>31M</t>
  </si>
  <si>
    <t>32E</t>
  </si>
  <si>
    <t>32H</t>
  </si>
  <si>
    <t>33E</t>
  </si>
  <si>
    <t>33H</t>
  </si>
  <si>
    <t>33L</t>
  </si>
  <si>
    <t>33M</t>
  </si>
  <si>
    <t>34E</t>
  </si>
  <si>
    <t>34H</t>
  </si>
  <si>
    <t>34L</t>
  </si>
  <si>
    <t>34M</t>
  </si>
  <si>
    <t>36E</t>
  </si>
  <si>
    <t>36H</t>
  </si>
  <si>
    <t>36L</t>
  </si>
  <si>
    <t>36M</t>
  </si>
  <si>
    <t>37H</t>
  </si>
  <si>
    <t>37L</t>
  </si>
  <si>
    <t>37M</t>
  </si>
  <si>
    <t>39L</t>
  </si>
  <si>
    <t>41E</t>
  </si>
  <si>
    <t>41H</t>
  </si>
  <si>
    <t>SŠ F.D.Roosevelta pro tělesně postižené, Brno, Křižíkova 11</t>
  </si>
  <si>
    <t>SŠ, ZŠ a MŠ pro zrakově postižené, Brno, Kamenomlýnská 2</t>
  </si>
  <si>
    <t>41L</t>
  </si>
  <si>
    <t>41M</t>
  </si>
  <si>
    <t>43M</t>
  </si>
  <si>
    <t>53H</t>
  </si>
  <si>
    <t>53J</t>
  </si>
  <si>
    <t>53M</t>
  </si>
  <si>
    <t>63J</t>
  </si>
  <si>
    <t>63L</t>
  </si>
  <si>
    <t>63M</t>
  </si>
  <si>
    <t>64L</t>
  </si>
  <si>
    <t>64M</t>
  </si>
  <si>
    <t>65E</t>
  </si>
  <si>
    <t>65H</t>
  </si>
  <si>
    <t>65L</t>
  </si>
  <si>
    <t>65M</t>
  </si>
  <si>
    <t>66E</t>
  </si>
  <si>
    <t>66H</t>
  </si>
  <si>
    <t>66L</t>
  </si>
  <si>
    <t>66M</t>
  </si>
  <si>
    <t>68M</t>
  </si>
  <si>
    <t>69E</t>
  </si>
  <si>
    <t>69H</t>
  </si>
  <si>
    <t>69L</t>
  </si>
  <si>
    <t>72M</t>
  </si>
  <si>
    <t>75M</t>
  </si>
  <si>
    <t>78C</t>
  </si>
  <si>
    <t>78M</t>
  </si>
  <si>
    <t>79K</t>
  </si>
  <si>
    <t>82H</t>
  </si>
  <si>
    <t>82L</t>
  </si>
  <si>
    <t>82M</t>
  </si>
  <si>
    <t>68L</t>
  </si>
  <si>
    <t>75L</t>
  </si>
  <si>
    <t>82N</t>
  </si>
  <si>
    <t>26N</t>
  </si>
  <si>
    <t>29N</t>
  </si>
  <si>
    <t>31N</t>
  </si>
  <si>
    <t>53N</t>
  </si>
  <si>
    <t>63N</t>
  </si>
  <si>
    <t>64N</t>
  </si>
  <si>
    <t>68N</t>
  </si>
  <si>
    <t>72N</t>
  </si>
  <si>
    <t>75N</t>
  </si>
  <si>
    <t>SŠ</t>
  </si>
  <si>
    <t>konz.</t>
  </si>
  <si>
    <t>DE</t>
  </si>
  <si>
    <t>Střední škola uměleckoprůmyslová a technická, Velké Opatovice, Mládežnická 430</t>
  </si>
  <si>
    <t>Obchodní a hotelová škola s.r.o.</t>
  </si>
  <si>
    <t>Obchodní akademie, SOŠ knihovnická a Vyšší odborná škola knihovnických, informačních a sociálních služeb, Brno, Kotlářská 9</t>
  </si>
  <si>
    <t>Střední škola pro tělesně postižené, Brno, Křižíkova 11</t>
  </si>
  <si>
    <t>Soukromá střední odborná škola Břeclav, s.r.o.</t>
  </si>
  <si>
    <t>Soukromá SPŠ Břeclav CULTUS</t>
  </si>
  <si>
    <t>Mateřská škola, Základní škola a Praktická škola, Znojmo, Jana Palacha 2</t>
  </si>
  <si>
    <t>66N</t>
  </si>
  <si>
    <t>Střední škola lesnická a rybářská, Bzenec, Přívoz 735</t>
  </si>
  <si>
    <t>kap*</t>
  </si>
  <si>
    <t>* kap - nejvyšší povolený počet žáků/studentů</t>
  </si>
  <si>
    <t>18M</t>
  </si>
  <si>
    <t>Informatické obory</t>
  </si>
  <si>
    <t>28E</t>
  </si>
  <si>
    <t>39H</t>
  </si>
  <si>
    <t>39N</t>
  </si>
  <si>
    <t>Domov mládeže a Školní jídelna, Brno, Gorkého 33/35</t>
  </si>
  <si>
    <t xml:space="preserve">Pozn.: *) děti  a žáci bez zdravotního postižení, jedná se převážně o zdravotně znevýhodněné </t>
  </si>
  <si>
    <t>Mateřská škola a Základní škola, Kyjov, Školní 3208</t>
  </si>
  <si>
    <t>Mateřská škola a Základní škola, Břeclav, Herbenova 4</t>
  </si>
  <si>
    <t>Mateřská škola, Základní škola a Dětský domov, Ivančice, Široká 42</t>
  </si>
  <si>
    <t>Mateřská škola a Základní škola, Brno, Lidická 6a</t>
  </si>
  <si>
    <t>Základní škola, Brno, Palackého 68</t>
  </si>
  <si>
    <t xml:space="preserve"> </t>
  </si>
  <si>
    <t xml:space="preserve">Mateřská škola a Základní škola, Kyjov, Za Humny 3304 *) </t>
  </si>
  <si>
    <t>Mateřská škola a Základní škola, Břeclav, Herbenova 4 *)</t>
  </si>
  <si>
    <t>Okres Brno - venkov</t>
  </si>
  <si>
    <t xml:space="preserve">Základní škola, Brno, Sekaninova 1 </t>
  </si>
  <si>
    <t>Okres Brno - město</t>
  </si>
  <si>
    <t>Školní 3208</t>
  </si>
  <si>
    <t xml:space="preserve">Mateřská škola a Základní škola, Kyjov, </t>
  </si>
  <si>
    <t>domov, Ivančice, Široká 42</t>
  </si>
  <si>
    <t xml:space="preserve">Mateřská škola, Základní škola a Dětský </t>
  </si>
  <si>
    <t>škola, Boskovice, Śtefánikova 2</t>
  </si>
  <si>
    <t xml:space="preserve">Mateřská škola, Základní škola a Praktická  </t>
  </si>
  <si>
    <t xml:space="preserve">Okres Hodonín </t>
  </si>
  <si>
    <t>Praktická škola, Boskovice, Štefánikova 2</t>
  </si>
  <si>
    <t>Mateřská škola a Základní škola, Hodonín,  nám. B. Martinů 5</t>
  </si>
  <si>
    <t>šk. rok 2010/11</t>
  </si>
  <si>
    <t>V03, str. 5 XXIV - součet 3 řádků (sl.4 a 8)</t>
  </si>
  <si>
    <t xml:space="preserve"> =(2203 běž +115 spec) / 10164</t>
  </si>
  <si>
    <t xml:space="preserve"> =(2131+101) / (10173+147)</t>
  </si>
  <si>
    <t xml:space="preserve"> = 275 / (8345+489)</t>
  </si>
  <si>
    <t xml:space="preserve"> = 987 /  (9392+473)</t>
  </si>
  <si>
    <t>z údajů minulého šk.r.</t>
  </si>
  <si>
    <t>ok</t>
  </si>
  <si>
    <t xml:space="preserve"> =4414 / 14557</t>
  </si>
  <si>
    <t xml:space="preserve"> =683 / 14557</t>
  </si>
  <si>
    <t xml:space="preserve"> =2987 / 14557</t>
  </si>
  <si>
    <t xml:space="preserve"> = 3943 / 12887</t>
  </si>
  <si>
    <t xml:space="preserve"> = 592 / 12887</t>
  </si>
  <si>
    <t xml:space="preserve"> = 2812 / 12887</t>
  </si>
  <si>
    <t xml:space="preserve"> = 1152 / 3095</t>
  </si>
  <si>
    <t xml:space="preserve"> = 1124 / 14401</t>
  </si>
  <si>
    <t>18letí z min. roku%</t>
  </si>
  <si>
    <t>Klvaňovo gymnázium, Kyjov, Komenského 549</t>
  </si>
  <si>
    <t>SOŠ a SOU dopravní a mechanizační, Ivančice, Krumlovská 25</t>
  </si>
  <si>
    <t>OA a VOŠ obchodní, Brno, Pionýrská 23</t>
  </si>
  <si>
    <t>SOU, Mikulov, Purkyňova 6</t>
  </si>
  <si>
    <t>Střední odborná škola Emila Holuba a střední škola veterinární prevence, s.r.o.</t>
  </si>
  <si>
    <t>Střední škola sociálních a zdravotnických služeb Vesna, o.p.s.</t>
  </si>
  <si>
    <t>Konzervatoř, Brno, tř. Kpt. Jaroše 45</t>
  </si>
  <si>
    <t>JIHOMORAVSKÝ KRAJ</t>
  </si>
  <si>
    <t>65N</t>
  </si>
  <si>
    <t>Podíl žáků odcházejících ze 7. ročníků ZŠ do 6letých gymnázií</t>
  </si>
  <si>
    <t>Podíl nově přijatých do oborů středního vzdělávání zakončených výučním listem ze všech nově přijatých do středních škol</t>
  </si>
  <si>
    <t>Ukazatel 13</t>
  </si>
  <si>
    <t>Podíl nově přijatých do oborů všeobecného středního vzdělávání</t>
  </si>
  <si>
    <t>šk. rok 2011/12</t>
  </si>
  <si>
    <t>Mateřská škola a Základní škola, Želešice, Sadová 530</t>
  </si>
  <si>
    <t xml:space="preserve">Mateřská škola, Základní škola a Praktická škola, Znojmo, Horní Česká 15  *) </t>
  </si>
  <si>
    <t>Želešice, Sadová 530</t>
  </si>
  <si>
    <t>Mateřská škola a Základní škola pro těl. postižené, Brno, Kociánka 6</t>
  </si>
  <si>
    <t>Brno</t>
  </si>
  <si>
    <t>Pozn.: *)   nejvyšší povolený počet žáků ZŠ  zahrnuje i žáky ve třídách při zdravotnickém zařízení, ve skutečném počtu nejsou uvedeni</t>
  </si>
  <si>
    <t>SOŠ a SOU obchodní, Brno, Jánská 22</t>
  </si>
  <si>
    <t>SOŠ, Strážnice, Skácelova 890</t>
  </si>
  <si>
    <t>SOŠ průmyslová E. Beneše a SOU, Břeclav, nábř. Komenského 1</t>
  </si>
  <si>
    <t>Příloha č. 1: Seznam středních a vyšších odborných škol v Jihomoravském kraji s počty žáků ve šk.roce 2011/12</t>
  </si>
  <si>
    <t>Příloha č. 2: Počty žáků středních a vyšších odborných škol v Jihomoravském kraji podle skupin oborů ve šk.roce 2011/12</t>
  </si>
  <si>
    <t>Absolventi 2010/11</t>
  </si>
  <si>
    <t>Mateřská škola, Základní škola a Praktická škola, Vyškov, sídl. Osvobození 55</t>
  </si>
  <si>
    <t>Střední škola KNIH, o.p.s.</t>
  </si>
  <si>
    <t>Místo výkonu činnosti</t>
  </si>
  <si>
    <t>Vyšší odborná škola ekonomická a zdravotnická a Střední škola, Boskovice,  Hybešova  53</t>
  </si>
  <si>
    <t>Hybešova 53</t>
  </si>
  <si>
    <t>Na Větřáku 463</t>
  </si>
  <si>
    <t>Komenského 7</t>
  </si>
  <si>
    <t>nám. 9. května 2a</t>
  </si>
  <si>
    <t>Bezručova 33</t>
  </si>
  <si>
    <t>Tyršova 8</t>
  </si>
  <si>
    <t>Mládežnická 430</t>
  </si>
  <si>
    <t>Gorkého 33/35</t>
  </si>
  <si>
    <t>Cihlářská 21</t>
  </si>
  <si>
    <t>Drobného 22</t>
  </si>
  <si>
    <t>Klášterského 4</t>
  </si>
  <si>
    <t>Církevní domov mládeže Petrinum</t>
  </si>
  <si>
    <t>Veveří 462/15</t>
  </si>
  <si>
    <t>Církevní domov mládeže Svaté rodiny a Školní jídelna s.r.o.</t>
  </si>
  <si>
    <t>Grohova 10</t>
  </si>
  <si>
    <t>Botanická 70</t>
  </si>
  <si>
    <t>Údolní 35a</t>
  </si>
  <si>
    <t>Lipová 16</t>
  </si>
  <si>
    <t>Roviny 2</t>
  </si>
  <si>
    <t>Pražská 38b</t>
  </si>
  <si>
    <t>Čichnova 23</t>
  </si>
  <si>
    <t xml:space="preserve">Střední škola polytechnická, Brno,  Jílová 36g  </t>
  </si>
  <si>
    <t>Jílová 38</t>
  </si>
  <si>
    <t>Jedovnická 10</t>
  </si>
  <si>
    <t>Lomená 44</t>
  </si>
  <si>
    <t>Nejedlého 3</t>
  </si>
  <si>
    <t>Evangelická akademie, Vyšší odborná škola sociálně právní (Brno,  Opletalova 6)</t>
  </si>
  <si>
    <t>Opletalova 6</t>
  </si>
  <si>
    <t>Střední odborné učiliště tradičních řemesel a Vyšší odborná škola, spol s r.o.  (Brno,  Střední 59)</t>
  </si>
  <si>
    <t>Střední 59</t>
  </si>
  <si>
    <t>Zemědělská 2</t>
  </si>
  <si>
    <t>Židovské nám. 208</t>
  </si>
  <si>
    <t>Masarykova 198</t>
  </si>
  <si>
    <t>Střední odborné učiliště,  Tišnov,  nám. Míru 22</t>
  </si>
  <si>
    <t>nám. Míru 22</t>
  </si>
  <si>
    <t>Sokolnice 496</t>
  </si>
  <si>
    <t>Střední odborná škola a Střední odborné učiliště Kuřim, s.r.o (Křížkovského 48, Kuřim)</t>
  </si>
  <si>
    <t>Blanenská 613</t>
  </si>
  <si>
    <t>bratří Mrštíků 4</t>
  </si>
  <si>
    <t xml:space="preserve">Střední odborná škola a Střední odborné učiliště, Hustopeče,  Masarykovo nám. 1 </t>
  </si>
  <si>
    <t>Masarykovo nám. 1</t>
  </si>
  <si>
    <t>Vídeňská 48</t>
  </si>
  <si>
    <t>Sobotní 101</t>
  </si>
  <si>
    <t>nám. Míru 6</t>
  </si>
  <si>
    <t>Smetanova 1540</t>
  </si>
  <si>
    <t xml:space="preserve">Střední škola  lesnická a rybářská, Bzenec,  Přívoz 735  </t>
  </si>
  <si>
    <t>Přívoz 735</t>
  </si>
  <si>
    <t xml:space="preserve">Vyšší odborná škola, Střední odborná škola a Střední odborné učiliště, Bzenec, nám. Svobody 318 </t>
  </si>
  <si>
    <t>Vinařů 354</t>
  </si>
  <si>
    <t>Červené domky 3702</t>
  </si>
  <si>
    <t>Nádražní 471</t>
  </si>
  <si>
    <t>náměstí Svobody 50</t>
  </si>
  <si>
    <t>Tyršova 16</t>
  </si>
  <si>
    <t>Tyršova 129</t>
  </si>
  <si>
    <t>Alšova 16</t>
  </si>
  <si>
    <t>Dvořákova 19</t>
  </si>
  <si>
    <t>B. Kličky 1</t>
  </si>
  <si>
    <t>nám. T.G.Masaryka 30</t>
  </si>
  <si>
    <t>1) příspěvková organizace byla od 1.1.2012 sloučena s SOŠ a SOU, Moravský Krumlov, nám. Klášterní 127</t>
  </si>
  <si>
    <t>2) příspěvková oragnizace byla od 1.1.2012 sloučena s Gymnáziem, Mikulov, Komenského 7</t>
  </si>
  <si>
    <r>
      <t>Střední odborná škola a  Střední odborné učiliště  dopravní a mechanizační, Ivančice,  Krumlovská 25</t>
    </r>
    <r>
      <rPr>
        <vertAlign val="superscript"/>
        <sz val="10"/>
        <rFont val="Calibri"/>
        <family val="2"/>
      </rPr>
      <t xml:space="preserve"> 1)</t>
    </r>
  </si>
  <si>
    <r>
      <t>Střední odborné učiliště,  Mikulov,  Purkyňova 6</t>
    </r>
    <r>
      <rPr>
        <vertAlign val="superscript"/>
        <sz val="10"/>
        <rFont val="Calibri"/>
        <family val="2"/>
      </rPr>
      <t xml:space="preserve"> 2)</t>
    </r>
  </si>
  <si>
    <t>MŠ, ZŠ a PrŠ, Boskovice, Štefánikova 2</t>
  </si>
  <si>
    <t>VÚ, SŠ, internát a školní jídelna,  Olešnice na Moravě, Trpínská 317</t>
  </si>
  <si>
    <r>
      <t xml:space="preserve">Střední odborné učiliště, Mikulov, Purkyňova 6  </t>
    </r>
    <r>
      <rPr>
        <vertAlign val="superscript"/>
        <sz val="9"/>
        <rFont val="Calibri"/>
        <family val="2"/>
      </rPr>
      <t>1)</t>
    </r>
  </si>
  <si>
    <t>ZŠ a PrŠ, Hustopeče, Šafaříkova 24</t>
  </si>
  <si>
    <t>MŠ, ZŠ a PrŠ, Vyškov, sídl. Osvobození 55/681</t>
  </si>
  <si>
    <r>
      <t xml:space="preserve">SOŠ obchodní a SOU řemesel, Moravský Krumlov, nám. Klášterní 127  </t>
    </r>
    <r>
      <rPr>
        <vertAlign val="superscript"/>
        <sz val="9"/>
        <rFont val="Calibri"/>
        <family val="2"/>
      </rPr>
      <t>2)</t>
    </r>
  </si>
  <si>
    <t>1) příspěvková organizace byla od 1.1.2012 sloučena s Gymnáziem, Mikulov, Komenského 7</t>
  </si>
  <si>
    <t>2) příspěvková organizace byla od 1.1.2012 sloučena se SOŠ a SOU dopravním a mechan., Ivančice, Krumlovská 25</t>
  </si>
  <si>
    <r>
      <t>Komentář k naplněnosti škol:</t>
    </r>
    <r>
      <rPr>
        <sz val="9"/>
        <rFont val="Calibri"/>
        <family val="2"/>
      </rPr>
      <t xml:space="preserve">
1. V tabulkách jsou uvedeny počty žáků podle „Výkazu o základní škole k 30. 9. 2011“. Ve školách samostatně zřízených pro žáky se zdravotním postižením je však běžnou praxí, že žáci jsou do nich zařazováni v průběhu školního roku, takže na konci školního roku bývá skutečný počet žáků ve škole vyšší.
2. V nejvyšších povolených počtech žáků ve školách jsou zahrnuty i nejvyšší povolené počty žáků ve školách při zdravotnických zařízeních – nemocnici, léčebně, ozdravovně. Do těchto zařízení přicházejí děti v průběhu celého školního roku na blíže neurčenou dobu v blíže neurčeném počtu. Pro tyto děti je třeba mít dostatečnou kapacitu v rejstříku škol a školských zařízení, aby je škola ke vzdělávání mohla přijmout.
3. Nejvyšší povolené počty žáků u většiny škol byly nastaveny v době, kdy platily jiné právní předpisy, kterými se stanoví hygienické požadavky na prostory a provoz škol.</t>
    </r>
  </si>
  <si>
    <t>Mateřská škola, Hodonín, Sídlištní 2, p.o.</t>
  </si>
  <si>
    <t>Základní škola a Praktická škola, Hustopeče, Šafaříkova 24</t>
  </si>
  <si>
    <t xml:space="preserve">  </t>
  </si>
  <si>
    <t>*Bez postižení (ze skut. počtu)</t>
  </si>
  <si>
    <t>Průměr      na třídu</t>
  </si>
  <si>
    <t>Příloha č.3: Školy samostatně zřízené pro žáky se zdravotním postižením zřiz. JMK ve šk. roce 2011/12</t>
  </si>
  <si>
    <t>Příloha č.4: MŠ a ZŠ při zdravotnických zařízeních ve šk. roce 2011/12</t>
  </si>
  <si>
    <t>Počet dětí a žáků k 30.09.2011</t>
  </si>
  <si>
    <t>*Průměrný počet dětí    a žáků</t>
  </si>
  <si>
    <t>Mateřská škola a Základní škola při léčebně, Křetín 12</t>
  </si>
  <si>
    <t>Základní škola při dětské léčebně, Ostrov             u Macochy, Školní 363</t>
  </si>
  <si>
    <t>Mateřská škola a Základní škola, Kyjov,               Za Humny 3304</t>
  </si>
  <si>
    <r>
      <t>Pozn: *)</t>
    </r>
    <r>
      <rPr>
        <b/>
        <i/>
        <sz val="10"/>
        <rFont val="Calibri"/>
        <family val="2"/>
      </rPr>
      <t xml:space="preserve">průměrný počet dětí a žáků </t>
    </r>
    <r>
      <rPr>
        <i/>
        <sz val="10"/>
        <rFont val="Calibri"/>
        <family val="2"/>
      </rPr>
      <t xml:space="preserve">je stanoven  z údajů za minulý školní rok jako součet počtu dní  </t>
    </r>
  </si>
  <si>
    <t>Příloha č. 5: Základní školy samostatně zřízené pro žáky se zdravotním postižením podle oborů vzdělání (bez škol při ZZ) ve šk. roce 2011/12</t>
  </si>
  <si>
    <t xml:space="preserve">79-01-C/01 Základní škola                       </t>
  </si>
  <si>
    <t>79-01-B/01 Základní škola speciální</t>
  </si>
  <si>
    <t>Nejvyšší povolený počet ž.*</t>
  </si>
  <si>
    <t>ŠVP pro základní vzdělávání</t>
  </si>
  <si>
    <t>ŠVP pro ZV včetně přílohy pro LMP</t>
  </si>
  <si>
    <t>ŠVP pro obor vzdělání základní škola speciální (1.2. a 7.8.ročník) + vzdělávací program pro pomocné školy (ost. ročníky)</t>
  </si>
  <si>
    <t>Nejvyšší povolený počet žáků*</t>
  </si>
  <si>
    <t>Mateřská škola a Základní škola pro tělesně postižené, Brno,                    Kociánka 6</t>
  </si>
  <si>
    <t>Mateřská škola speciální, Základní škola speciální, Praktická škola                                              a Dětský domov, Vřesovice 243</t>
  </si>
  <si>
    <t>Mateřská škola, Základní škola a Praktická škola, Vyškov, sídl. Osvobození 55  *)</t>
  </si>
  <si>
    <t>Příloha č. 6: Školy samostatně zřízené pro žáky se zdravotním postižením s internátním provozem ve šk. roce 2011/12 (bez SŠ)</t>
  </si>
  <si>
    <t>0 objekt v rekonstrukci</t>
  </si>
  <si>
    <t>Sadová 530, Želešice</t>
  </si>
  <si>
    <r>
      <t>Komentář k naplněnosti škol:</t>
    </r>
    <r>
      <rPr>
        <sz val="9"/>
        <rFont val="Calibri"/>
        <family val="2"/>
      </rPr>
      <t xml:space="preserve">
1. V tabulkách jsou uvedeny počty lůžek podle „Výkazu o školském ubytovacím zařízení k 31. 10. 2011“. Ve školách samostatně zřízených pro žáky se zdravotním postižením je však běžnou praxí, že žáci jsou do nich zařazováni i v průběhu školního roku, takže na konci školního roku bývá naplněnost internátu vyšší.
2. Nejvyšší povolené počty lůžek u většiny škol byly nastaveny v době, kdy platily jiné právní předpisy, kterými se stanoví hygienické požadavky na prostory a provoz škol.</t>
    </r>
  </si>
  <si>
    <t>Příloha č. 7: Školní družiny a školní kluby ve školách samostatně zřízených pro žáky se zdravotním postižením  ve šk. roce 2011/12</t>
  </si>
  <si>
    <t>Základní škola a Praktická škola, Hustopeče,</t>
  </si>
  <si>
    <t xml:space="preserve"> Šafaříkova 24</t>
  </si>
  <si>
    <t xml:space="preserve">Mateřská škola, Základní škola a Praktická škola,    </t>
  </si>
  <si>
    <r>
      <t>Komentář k naplněnosti škol:</t>
    </r>
    <r>
      <rPr>
        <sz val="9"/>
        <rFont val="Calibri"/>
        <family val="2"/>
      </rPr>
      <t xml:space="preserve">
1. V tabulkách jsou uvedeny počty žáků podle „Výkazu o školní družině-školním klubu k 31. 10. 2011“. Ve školách samostatně zřízených pro žáky se zdravotním postižením je však běžnou praxí, že žáci jsou do nich zařazováni i v průběhu školního roku, takže na konci školního roku bývá skutečný počet žáků ve školní družině a školním klubu vyšší.
2. V nejvyšších povolených počtech žáků ŠD + ŠK jsou zahrnuty i nejvyšší povolené počty žáků  při zdravotnických zařízeních – nemocnici, léčebně, ozdravovně. Do těchto zařízení přicházejí děti v průběhu celého školního roku na blíže neurčenou dobu v blíže neurčeném počtu. 
</t>
    </r>
  </si>
  <si>
    <t>Příloha č. 8: Kurzy pro získání vzdělání, které organizovaly základní školy samostatně zřízené pro žáky se zdravotním postižením ve šk. r. 2011/12</t>
  </si>
  <si>
    <t>Nástupnická organizace</t>
  </si>
  <si>
    <t>Slučovaná organizace</t>
  </si>
  <si>
    <t>Název sloučené školy</t>
  </si>
  <si>
    <t>Účinnost</t>
  </si>
  <si>
    <t>SOŠ a SOU – MŠP, Letovice, Tyršova 500</t>
  </si>
  <si>
    <t>Masarykova střední škola Letovice</t>
  </si>
  <si>
    <t>OA, SOŠ knihovnická a VOŠ knihovnických, informačních a sociálních služeb, Brno, Kotlářská 9</t>
  </si>
  <si>
    <t>OA, SOŠ knihovnická a VOŠ Brno</t>
  </si>
  <si>
    <t>SŠUD a VOŠR, Brno, Husova 10</t>
  </si>
  <si>
    <t>VOŠ oděvního designu a managementu a SPUŠ textilní, Brno, Francouzská 101</t>
  </si>
  <si>
    <t>Stření škola umění a designu, stylu a módy a VOŠ Brno</t>
  </si>
  <si>
    <t>SŠIT a SP, Brno, Purkyňova 97</t>
  </si>
  <si>
    <t>SPŠ elektrotechnická, Brno, Kounicova 16</t>
  </si>
  <si>
    <t>Střední průmyslová škola elektrotechnická a informačních technologií Brno</t>
  </si>
  <si>
    <t xml:space="preserve">5. </t>
  </si>
  <si>
    <t>Střední škola potravinářská, obchodu a služeb Brno</t>
  </si>
  <si>
    <t>Střední průmyslová škola E. Beneše a Obchodní akademie Břeclav</t>
  </si>
  <si>
    <t>Gymnázium, SOŠ a SOU, Mikulov, Komenského 7</t>
  </si>
  <si>
    <t>OA a JŠ s právem SJZ, Hodonín, Velkomoravská 13</t>
  </si>
  <si>
    <t>Gymnázium, OA a JŠ s právem SJZ Hodonín</t>
  </si>
  <si>
    <t>9.</t>
  </si>
  <si>
    <t>SOŠ oděvní a SOU, Strážnice, Úprkova 1733</t>
  </si>
  <si>
    <t>Střední škola Strážnice</t>
  </si>
  <si>
    <t>10.</t>
  </si>
  <si>
    <t>VOŠ, SOŠ a SOU, Bzenec, nám. Svobody 318</t>
  </si>
  <si>
    <t xml:space="preserve">SŠ lesnická a rybářská, Bzenec, Přívoz 735 </t>
  </si>
  <si>
    <t>Střední škola gastronomie, hotelnictví a lesnictví Bzenec</t>
  </si>
  <si>
    <t>11.</t>
  </si>
  <si>
    <t>Klvaňovo gymnázium a SOŠ zdravotnická a sociální Kyjov</t>
  </si>
  <si>
    <t>12.</t>
  </si>
  <si>
    <t>Gymnázium a OA Bučovice</t>
  </si>
  <si>
    <t>13.</t>
  </si>
  <si>
    <t>SŠ zdravotnická a zemědělsko-ekonomická, Vyškov, náměstí Svobody 50</t>
  </si>
  <si>
    <t>Gymnázium a SOŠ zdravotnická a zemědělsko-ekonomická Vyškov</t>
  </si>
  <si>
    <t>14.</t>
  </si>
  <si>
    <t>Obchodní akademie a Jazyková škola s právem státní jazykové zkoušky, Znojmo, Přemyslovců 4</t>
  </si>
  <si>
    <t>Gymnázium, Střední pedagogická škola, Obchodní akademie a Jazyková škola s právem státní jazykové zkoušky Znojmo</t>
  </si>
  <si>
    <t>15.</t>
  </si>
  <si>
    <t>OŠO a SOUŘ, Moravský Krumlov, nám. Klášterní 127</t>
  </si>
  <si>
    <t>Střední škola dopravy, obchodu a služeb</t>
  </si>
  <si>
    <t>16.</t>
  </si>
  <si>
    <t>SOU, Tišnov, nám. Míru 22</t>
  </si>
  <si>
    <t>– převod činnosti ZŠ a internátu ze ZŠ a DD Předklášteří</t>
  </si>
  <si>
    <t>Střední škola a Základní škola Tišnov</t>
  </si>
  <si>
    <t xml:space="preserve">17. </t>
  </si>
  <si>
    <t>SVČ, Rosice, okres Brno-venkov</t>
  </si>
  <si>
    <t>– převod zřizovatelských kompetencí na město Rosice, krajská PO je zrušena</t>
  </si>
  <si>
    <t>-</t>
  </si>
  <si>
    <t>Příloha č.10: Základní informace o domovech mládeže v Jihomoravském kraji ve šk. roce 2011/12</t>
  </si>
  <si>
    <t>Příloha č. 11: Seznam ukazatelů použitých v Dlouhodobém záměru Jihomoravského kraje (*)</t>
  </si>
  <si>
    <t>Příloha č. 12: Přehled schválených změn ve struktuře školských PO v Jihomoravském kraji: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</si>
</sst>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0.0%"/>
    <numFmt numFmtId="169" formatCode="#,##0.0"/>
    <numFmt numFmtId="170" formatCode="0.0"/>
    <numFmt numFmtId="171" formatCode="0.0;;\-\ "/>
    <numFmt numFmtId="172" formatCode="0;;\-\ "/>
    <numFmt numFmtId="173" formatCode="0.00;;\-\ "/>
    <numFmt numFmtId="174" formatCode="#,##0;;\-"/>
    <numFmt numFmtId="175" formatCode="#,##0.000"/>
    <numFmt numFmtId="176" formatCode="0.0000"/>
    <numFmt numFmtId="177" formatCode="0.000"/>
    <numFmt numFmtId="178" formatCode="[&lt;=9999999]###\ ##\ ##;##\ ##\ ##\ ##"/>
    <numFmt numFmtId="179" formatCode="000\ 00"/>
    <numFmt numFmtId="180" formatCode="[$-405]d\.\ mmmm\ yyyy"/>
    <numFmt numFmtId="181" formatCode="d/m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b/>
      <i/>
      <sz val="9"/>
      <color indexed="10"/>
      <name val="Calibri"/>
      <family val="2"/>
    </font>
    <font>
      <i/>
      <sz val="9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9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thin"/>
      <bottom style="dotted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 style="dotted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49">
    <xf numFmtId="0" fontId="0" fillId="0" borderId="0" xfId="0" applyAlignment="1">
      <alignment/>
    </xf>
    <xf numFmtId="0" fontId="27" fillId="0" borderId="0" xfId="0" applyFont="1" applyAlignment="1">
      <alignment/>
    </xf>
    <xf numFmtId="3" fontId="28" fillId="0" borderId="10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2" fontId="28" fillId="0" borderId="11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14" xfId="0" applyNumberFormat="1" applyFont="1" applyFill="1" applyBorder="1" applyAlignment="1">
      <alignment horizontal="right"/>
    </xf>
    <xf numFmtId="2" fontId="28" fillId="0" borderId="13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 horizontal="right"/>
    </xf>
    <xf numFmtId="3" fontId="28" fillId="0" borderId="16" xfId="0" applyNumberFormat="1" applyFont="1" applyFill="1" applyBorder="1" applyAlignment="1">
      <alignment horizontal="right"/>
    </xf>
    <xf numFmtId="2" fontId="28" fillId="0" borderId="17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/>
    </xf>
    <xf numFmtId="0" fontId="28" fillId="0" borderId="0" xfId="0" applyNumberFormat="1" applyFont="1" applyAlignment="1">
      <alignment horizontal="center"/>
    </xf>
    <xf numFmtId="0" fontId="28" fillId="0" borderId="0" xfId="0" applyFont="1" applyAlignment="1" applyProtection="1">
      <alignment/>
      <protection/>
    </xf>
    <xf numFmtId="0" fontId="28" fillId="0" borderId="18" xfId="0" applyFont="1" applyBorder="1" applyAlignment="1">
      <alignment/>
    </xf>
    <xf numFmtId="0" fontId="29" fillId="0" borderId="18" xfId="0" applyFont="1" applyFill="1" applyBorder="1" applyAlignment="1">
      <alignment horizontal="center"/>
    </xf>
    <xf numFmtId="2" fontId="28" fillId="0" borderId="18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wrapText="1"/>
      <protection/>
    </xf>
    <xf numFmtId="1" fontId="29" fillId="0" borderId="19" xfId="0" applyNumberFormat="1" applyFont="1" applyFill="1" applyBorder="1" applyAlignment="1">
      <alignment/>
    </xf>
    <xf numFmtId="1" fontId="29" fillId="0" borderId="20" xfId="0" applyNumberFormat="1" applyFont="1" applyFill="1" applyBorder="1" applyAlignment="1">
      <alignment horizontal="center"/>
    </xf>
    <xf numFmtId="0" fontId="29" fillId="0" borderId="21" xfId="0" applyNumberFormat="1" applyFont="1" applyFill="1" applyBorder="1" applyAlignment="1">
      <alignment horizontal="center"/>
    </xf>
    <xf numFmtId="0" fontId="29" fillId="0" borderId="22" xfId="0" applyNumberFormat="1" applyFont="1" applyFill="1" applyBorder="1" applyAlignment="1">
      <alignment horizontal="center"/>
    </xf>
    <xf numFmtId="0" fontId="29" fillId="0" borderId="20" xfId="0" applyNumberFormat="1" applyFont="1" applyFill="1" applyBorder="1" applyAlignment="1">
      <alignment horizontal="center"/>
    </xf>
    <xf numFmtId="1" fontId="29" fillId="0" borderId="23" xfId="0" applyNumberFormat="1" applyFont="1" applyFill="1" applyBorder="1" applyAlignment="1">
      <alignment horizontal="center"/>
    </xf>
    <xf numFmtId="2" fontId="29" fillId="0" borderId="23" xfId="0" applyNumberFormat="1" applyFont="1" applyFill="1" applyBorder="1" applyAlignment="1">
      <alignment horizontal="center"/>
    </xf>
    <xf numFmtId="0" fontId="29" fillId="0" borderId="24" xfId="0" applyNumberFormat="1" applyFont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27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30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 wrapText="1"/>
      <protection/>
    </xf>
    <xf numFmtId="0" fontId="28" fillId="0" borderId="30" xfId="0" applyNumberFormat="1" applyFont="1" applyBorder="1" applyAlignment="1">
      <alignment horizontal="center"/>
    </xf>
    <xf numFmtId="0" fontId="28" fillId="0" borderId="28" xfId="0" applyFont="1" applyFill="1" applyBorder="1" applyAlignment="1">
      <alignment vertical="center"/>
    </xf>
    <xf numFmtId="0" fontId="28" fillId="0" borderId="31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33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/>
    </xf>
    <xf numFmtId="0" fontId="28" fillId="0" borderId="35" xfId="0" applyFont="1" applyFill="1" applyBorder="1" applyAlignment="1">
      <alignment/>
    </xf>
    <xf numFmtId="0" fontId="28" fillId="0" borderId="36" xfId="0" applyNumberFormat="1" applyFont="1" applyFill="1" applyBorder="1" applyAlignment="1">
      <alignment horizontal="center"/>
    </xf>
    <xf numFmtId="0" fontId="29" fillId="33" borderId="37" xfId="0" applyFont="1" applyFill="1" applyBorder="1" applyAlignment="1">
      <alignment vertical="center"/>
    </xf>
    <xf numFmtId="0" fontId="29" fillId="33" borderId="38" xfId="0" applyFont="1" applyFill="1" applyBorder="1" applyAlignment="1">
      <alignment vertical="center"/>
    </xf>
    <xf numFmtId="3" fontId="29" fillId="33" borderId="39" xfId="0" applyNumberFormat="1" applyFont="1" applyFill="1" applyBorder="1" applyAlignment="1">
      <alignment horizontal="right"/>
    </xf>
    <xf numFmtId="3" fontId="29" fillId="33" borderId="40" xfId="0" applyNumberFormat="1" applyFont="1" applyFill="1" applyBorder="1" applyAlignment="1">
      <alignment horizontal="right"/>
    </xf>
    <xf numFmtId="3" fontId="29" fillId="33" borderId="41" xfId="0" applyNumberFormat="1" applyFont="1" applyFill="1" applyBorder="1" applyAlignment="1">
      <alignment horizontal="right"/>
    </xf>
    <xf numFmtId="2" fontId="29" fillId="33" borderId="40" xfId="0" applyNumberFormat="1" applyFont="1" applyFill="1" applyBorder="1" applyAlignment="1">
      <alignment/>
    </xf>
    <xf numFmtId="0" fontId="28" fillId="33" borderId="42" xfId="0" applyNumberFormat="1" applyFont="1" applyFill="1" applyBorder="1" applyAlignment="1">
      <alignment horizontal="center"/>
    </xf>
    <xf numFmtId="0" fontId="28" fillId="0" borderId="43" xfId="0" applyFont="1" applyFill="1" applyBorder="1" applyAlignment="1">
      <alignment/>
    </xf>
    <xf numFmtId="0" fontId="28" fillId="0" borderId="44" xfId="0" applyFont="1" applyFill="1" applyBorder="1" applyAlignment="1">
      <alignment/>
    </xf>
    <xf numFmtId="3" fontId="28" fillId="0" borderId="45" xfId="0" applyNumberFormat="1" applyFont="1" applyFill="1" applyBorder="1" applyAlignment="1" applyProtection="1">
      <alignment horizontal="right" wrapText="1"/>
      <protection/>
    </xf>
    <xf numFmtId="3" fontId="28" fillId="0" borderId="46" xfId="0" applyNumberFormat="1" applyFont="1" applyFill="1" applyBorder="1" applyAlignment="1">
      <alignment horizontal="right"/>
    </xf>
    <xf numFmtId="3" fontId="28" fillId="0" borderId="47" xfId="0" applyNumberFormat="1" applyFont="1" applyFill="1" applyBorder="1" applyAlignment="1">
      <alignment horizontal="right"/>
    </xf>
    <xf numFmtId="3" fontId="28" fillId="0" borderId="45" xfId="0" applyNumberFormat="1" applyFont="1" applyFill="1" applyBorder="1" applyAlignment="1">
      <alignment horizontal="right"/>
    </xf>
    <xf numFmtId="2" fontId="28" fillId="0" borderId="46" xfId="0" applyNumberFormat="1" applyFont="1" applyFill="1" applyBorder="1" applyAlignment="1">
      <alignment/>
    </xf>
    <xf numFmtId="0" fontId="28" fillId="0" borderId="48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 applyProtection="1">
      <alignment horizontal="right" wrapText="1"/>
      <protection/>
    </xf>
    <xf numFmtId="3" fontId="28" fillId="0" borderId="13" xfId="0" applyNumberFormat="1" applyFont="1" applyFill="1" applyBorder="1" applyAlignment="1" applyProtection="1">
      <alignment horizontal="right" wrapText="1"/>
      <protection/>
    </xf>
    <xf numFmtId="2" fontId="28" fillId="0" borderId="13" xfId="0" applyNumberFormat="1" applyFont="1" applyFill="1" applyBorder="1" applyAlignment="1">
      <alignment horizontal="center"/>
    </xf>
    <xf numFmtId="0" fontId="28" fillId="0" borderId="49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3" fontId="28" fillId="0" borderId="17" xfId="0" applyNumberFormat="1" applyFont="1" applyFill="1" applyBorder="1" applyAlignment="1">
      <alignment horizontal="right"/>
    </xf>
    <xf numFmtId="0" fontId="28" fillId="0" borderId="50" xfId="0" applyNumberFormat="1" applyFont="1" applyFill="1" applyBorder="1" applyAlignment="1">
      <alignment horizontal="center"/>
    </xf>
    <xf numFmtId="3" fontId="28" fillId="0" borderId="46" xfId="0" applyNumberFormat="1" applyFont="1" applyFill="1" applyBorder="1" applyAlignment="1" applyProtection="1">
      <alignment horizontal="right" wrapText="1"/>
      <protection/>
    </xf>
    <xf numFmtId="0" fontId="28" fillId="0" borderId="28" xfId="0" applyFont="1" applyFill="1" applyBorder="1" applyAlignment="1">
      <alignment horizontal="left"/>
    </xf>
    <xf numFmtId="0" fontId="28" fillId="0" borderId="51" xfId="0" applyFont="1" applyFill="1" applyBorder="1" applyAlignment="1">
      <alignment/>
    </xf>
    <xf numFmtId="0" fontId="28" fillId="0" borderId="52" xfId="0" applyFont="1" applyFill="1" applyBorder="1" applyAlignment="1">
      <alignment/>
    </xf>
    <xf numFmtId="3" fontId="28" fillId="0" borderId="53" xfId="0" applyNumberFormat="1" applyFont="1" applyFill="1" applyBorder="1" applyAlignment="1">
      <alignment horizontal="right"/>
    </xf>
    <xf numFmtId="3" fontId="28" fillId="0" borderId="54" xfId="0" applyNumberFormat="1" applyFont="1" applyFill="1" applyBorder="1" applyAlignment="1">
      <alignment horizontal="right"/>
    </xf>
    <xf numFmtId="0" fontId="28" fillId="0" borderId="55" xfId="0" applyNumberFormat="1" applyFont="1" applyFill="1" applyBorder="1" applyAlignment="1">
      <alignment horizontal="center"/>
    </xf>
    <xf numFmtId="0" fontId="28" fillId="0" borderId="56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3" fontId="28" fillId="0" borderId="59" xfId="0" applyNumberFormat="1" applyFont="1" applyFill="1" applyBorder="1" applyAlignment="1">
      <alignment horizontal="right"/>
    </xf>
    <xf numFmtId="3" fontId="28" fillId="0" borderId="60" xfId="0" applyNumberFormat="1" applyFont="1" applyFill="1" applyBorder="1" applyAlignment="1">
      <alignment horizontal="right"/>
    </xf>
    <xf numFmtId="0" fontId="28" fillId="0" borderId="61" xfId="0" applyNumberFormat="1" applyFont="1" applyFill="1" applyBorder="1" applyAlignment="1">
      <alignment horizontal="center"/>
    </xf>
    <xf numFmtId="2" fontId="28" fillId="0" borderId="60" xfId="0" applyNumberFormat="1" applyFont="1" applyFill="1" applyBorder="1" applyAlignment="1">
      <alignment/>
    </xf>
    <xf numFmtId="0" fontId="28" fillId="0" borderId="29" xfId="0" applyFont="1" applyFill="1" applyBorder="1" applyAlignment="1">
      <alignment vertical="center"/>
    </xf>
    <xf numFmtId="3" fontId="28" fillId="0" borderId="12" xfId="0" applyNumberFormat="1" applyFont="1" applyBorder="1" applyAlignment="1" applyProtection="1">
      <alignment horizontal="right" wrapText="1"/>
      <protection/>
    </xf>
    <xf numFmtId="3" fontId="28" fillId="0" borderId="13" xfId="0" applyNumberFormat="1" applyFont="1" applyBorder="1" applyAlignment="1" applyProtection="1">
      <alignment horizontal="right" wrapText="1"/>
      <protection/>
    </xf>
    <xf numFmtId="3" fontId="28" fillId="0" borderId="62" xfId="0" applyNumberFormat="1" applyFont="1" applyFill="1" applyBorder="1" applyAlignment="1">
      <alignment horizontal="right"/>
    </xf>
    <xf numFmtId="0" fontId="28" fillId="0" borderId="15" xfId="0" applyFont="1" applyFill="1" applyBorder="1" applyAlignment="1">
      <alignment vertical="center"/>
    </xf>
    <xf numFmtId="3" fontId="28" fillId="0" borderId="63" xfId="0" applyNumberFormat="1" applyFont="1" applyFill="1" applyBorder="1" applyAlignment="1">
      <alignment horizontal="right"/>
    </xf>
    <xf numFmtId="0" fontId="29" fillId="33" borderId="64" xfId="0" applyFont="1" applyFill="1" applyBorder="1" applyAlignment="1">
      <alignment/>
    </xf>
    <xf numFmtId="0" fontId="29" fillId="33" borderId="65" xfId="0" applyFont="1" applyFill="1" applyBorder="1" applyAlignment="1">
      <alignment vertical="center"/>
    </xf>
    <xf numFmtId="3" fontId="29" fillId="33" borderId="66" xfId="0" applyNumberFormat="1" applyFont="1" applyFill="1" applyBorder="1" applyAlignment="1">
      <alignment horizontal="right"/>
    </xf>
    <xf numFmtId="3" fontId="29" fillId="33" borderId="67" xfId="0" applyNumberFormat="1" applyFont="1" applyFill="1" applyBorder="1" applyAlignment="1">
      <alignment horizontal="right"/>
    </xf>
    <xf numFmtId="3" fontId="29" fillId="33" borderId="68" xfId="0" applyNumberFormat="1" applyFont="1" applyFill="1" applyBorder="1" applyAlignment="1">
      <alignment horizontal="right"/>
    </xf>
    <xf numFmtId="2" fontId="29" fillId="33" borderId="67" xfId="0" applyNumberFormat="1" applyFont="1" applyFill="1" applyBorder="1" applyAlignment="1">
      <alignment/>
    </xf>
    <xf numFmtId="0" fontId="28" fillId="33" borderId="69" xfId="0" applyNumberFormat="1" applyFont="1" applyFill="1" applyBorder="1" applyAlignment="1">
      <alignment horizontal="center"/>
    </xf>
    <xf numFmtId="0" fontId="29" fillId="34" borderId="19" xfId="0" applyFont="1" applyFill="1" applyBorder="1" applyAlignment="1">
      <alignment/>
    </xf>
    <xf numFmtId="0" fontId="29" fillId="34" borderId="22" xfId="0" applyFont="1" applyFill="1" applyBorder="1" applyAlignment="1">
      <alignment/>
    </xf>
    <xf numFmtId="3" fontId="29" fillId="34" borderId="70" xfId="0" applyNumberFormat="1" applyFont="1" applyFill="1" applyBorder="1" applyAlignment="1">
      <alignment horizontal="right"/>
    </xf>
    <xf numFmtId="3" fontId="29" fillId="34" borderId="20" xfId="0" applyNumberFormat="1" applyFont="1" applyFill="1" applyBorder="1" applyAlignment="1">
      <alignment horizontal="right"/>
    </xf>
    <xf numFmtId="3" fontId="29" fillId="34" borderId="21" xfId="0" applyNumberFormat="1" applyFont="1" applyFill="1" applyBorder="1" applyAlignment="1">
      <alignment horizontal="right"/>
    </xf>
    <xf numFmtId="2" fontId="29" fillId="34" borderId="20" xfId="0" applyNumberFormat="1" applyFont="1" applyFill="1" applyBorder="1" applyAlignment="1">
      <alignment/>
    </xf>
    <xf numFmtId="0" fontId="28" fillId="34" borderId="24" xfId="0" applyNumberFormat="1" applyFont="1" applyFill="1" applyBorder="1" applyAlignment="1">
      <alignment horizontal="center"/>
    </xf>
    <xf numFmtId="0" fontId="29" fillId="0" borderId="71" xfId="0" applyFont="1" applyBorder="1" applyAlignment="1">
      <alignment/>
    </xf>
    <xf numFmtId="0" fontId="29" fillId="0" borderId="11" xfId="0" applyFont="1" applyBorder="1" applyAlignment="1">
      <alignment/>
    </xf>
    <xf numFmtId="3" fontId="29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0" fontId="28" fillId="0" borderId="72" xfId="0" applyNumberFormat="1" applyFont="1" applyBorder="1" applyAlignment="1">
      <alignment horizontal="center"/>
    </xf>
    <xf numFmtId="0" fontId="29" fillId="0" borderId="73" xfId="0" applyFont="1" applyBorder="1" applyAlignment="1">
      <alignment/>
    </xf>
    <xf numFmtId="0" fontId="29" fillId="0" borderId="74" xfId="0" applyFont="1" applyBorder="1" applyAlignment="1">
      <alignment/>
    </xf>
    <xf numFmtId="3" fontId="29" fillId="0" borderId="75" xfId="0" applyNumberFormat="1" applyFont="1" applyFill="1" applyBorder="1" applyAlignment="1">
      <alignment horizontal="right"/>
    </xf>
    <xf numFmtId="3" fontId="29" fillId="0" borderId="74" xfId="0" applyNumberFormat="1" applyFont="1" applyFill="1" applyBorder="1" applyAlignment="1">
      <alignment horizontal="right"/>
    </xf>
    <xf numFmtId="3" fontId="29" fillId="0" borderId="76" xfId="0" applyNumberFormat="1" applyFont="1" applyFill="1" applyBorder="1" applyAlignment="1">
      <alignment horizontal="right"/>
    </xf>
    <xf numFmtId="2" fontId="29" fillId="0" borderId="74" xfId="0" applyNumberFormat="1" applyFont="1" applyFill="1" applyBorder="1" applyAlignment="1">
      <alignment/>
    </xf>
    <xf numFmtId="0" fontId="28" fillId="0" borderId="7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3" fontId="28" fillId="0" borderId="78" xfId="0" applyNumberFormat="1" applyFont="1" applyFill="1" applyBorder="1" applyAlignment="1" applyProtection="1">
      <alignment horizontal="right" wrapText="1"/>
      <protection/>
    </xf>
    <xf numFmtId="3" fontId="28" fillId="0" borderId="79" xfId="0" applyNumberFormat="1" applyFont="1" applyFill="1" applyBorder="1" applyAlignment="1" applyProtection="1">
      <alignment horizontal="right" wrapText="1"/>
      <protection/>
    </xf>
    <xf numFmtId="3" fontId="28" fillId="0" borderId="80" xfId="0" applyNumberFormat="1" applyFont="1" applyFill="1" applyBorder="1" applyAlignment="1">
      <alignment horizontal="right"/>
    </xf>
    <xf numFmtId="3" fontId="28" fillId="0" borderId="78" xfId="0" applyNumberFormat="1" applyFont="1" applyFill="1" applyBorder="1" applyAlignment="1">
      <alignment horizontal="right"/>
    </xf>
    <xf numFmtId="2" fontId="28" fillId="0" borderId="79" xfId="0" applyNumberFormat="1" applyFont="1" applyFill="1" applyBorder="1" applyAlignment="1">
      <alignment/>
    </xf>
    <xf numFmtId="3" fontId="28" fillId="0" borderId="16" xfId="0" applyNumberFormat="1" applyFont="1" applyFill="1" applyBorder="1" applyAlignment="1" applyProtection="1">
      <alignment horizontal="right" wrapText="1"/>
      <protection/>
    </xf>
    <xf numFmtId="3" fontId="28" fillId="0" borderId="17" xfId="0" applyNumberFormat="1" applyFont="1" applyFill="1" applyBorder="1" applyAlignment="1" applyProtection="1">
      <alignment horizontal="right" wrapText="1"/>
      <protection/>
    </xf>
    <xf numFmtId="3" fontId="28" fillId="0" borderId="39" xfId="0" applyNumberFormat="1" applyFont="1" applyFill="1" applyBorder="1" applyAlignment="1" applyProtection="1">
      <alignment horizontal="right" wrapText="1"/>
      <protection/>
    </xf>
    <xf numFmtId="3" fontId="28" fillId="0" borderId="40" xfId="0" applyNumberFormat="1" applyFont="1" applyFill="1" applyBorder="1" applyAlignment="1" applyProtection="1">
      <alignment horizontal="right" wrapText="1"/>
      <protection/>
    </xf>
    <xf numFmtId="3" fontId="28" fillId="0" borderId="41" xfId="0" applyNumberFormat="1" applyFont="1" applyFill="1" applyBorder="1" applyAlignment="1">
      <alignment horizontal="right"/>
    </xf>
    <xf numFmtId="3" fontId="28" fillId="0" borderId="39" xfId="0" applyNumberFormat="1" applyFont="1" applyFill="1" applyBorder="1" applyAlignment="1">
      <alignment horizontal="right"/>
    </xf>
    <xf numFmtId="2" fontId="28" fillId="0" borderId="40" xfId="0" applyNumberFormat="1" applyFont="1" applyFill="1" applyBorder="1" applyAlignment="1">
      <alignment/>
    </xf>
    <xf numFmtId="2" fontId="28" fillId="0" borderId="17" xfId="0" applyNumberFormat="1" applyFont="1" applyFill="1" applyBorder="1" applyAlignment="1">
      <alignment horizontal="center"/>
    </xf>
    <xf numFmtId="0" fontId="27" fillId="0" borderId="81" xfId="0" applyFont="1" applyBorder="1" applyAlignment="1">
      <alignment horizontal="left" vertical="center"/>
    </xf>
    <xf numFmtId="0" fontId="27" fillId="0" borderId="82" xfId="0" applyFont="1" applyBorder="1" applyAlignment="1">
      <alignment horizontal="left" vertical="center"/>
    </xf>
    <xf numFmtId="0" fontId="30" fillId="0" borderId="83" xfId="0" applyFont="1" applyBorder="1" applyAlignment="1">
      <alignment vertical="top"/>
    </xf>
    <xf numFmtId="0" fontId="30" fillId="0" borderId="44" xfId="0" applyFont="1" applyBorder="1" applyAlignment="1">
      <alignment vertical="top" wrapText="1"/>
    </xf>
    <xf numFmtId="0" fontId="30" fillId="0" borderId="31" xfId="0" applyFont="1" applyBorder="1" applyAlignment="1">
      <alignment vertical="top"/>
    </xf>
    <xf numFmtId="0" fontId="30" fillId="0" borderId="29" xfId="0" applyFont="1" applyBorder="1" applyAlignment="1">
      <alignment vertical="top" wrapText="1"/>
    </xf>
    <xf numFmtId="0" fontId="30" fillId="0" borderId="73" xfId="0" applyFont="1" applyBorder="1" applyAlignment="1">
      <alignment vertical="top"/>
    </xf>
    <xf numFmtId="0" fontId="30" fillId="0" borderId="84" xfId="0" applyFont="1" applyBorder="1" applyAlignment="1">
      <alignment vertical="top" wrapText="1"/>
    </xf>
    <xf numFmtId="0" fontId="27" fillId="0" borderId="82" xfId="0" applyFont="1" applyBorder="1" applyAlignment="1">
      <alignment horizontal="center" wrapText="1"/>
    </xf>
    <xf numFmtId="0" fontId="27" fillId="0" borderId="85" xfId="0" applyFont="1" applyBorder="1" applyAlignment="1">
      <alignment horizontal="center" wrapText="1"/>
    </xf>
    <xf numFmtId="0" fontId="27" fillId="0" borderId="86" xfId="0" applyFont="1" applyBorder="1" applyAlignment="1">
      <alignment horizontal="center" wrapText="1"/>
    </xf>
    <xf numFmtId="168" fontId="30" fillId="0" borderId="44" xfId="0" applyNumberFormat="1" applyFont="1" applyBorder="1" applyAlignment="1">
      <alignment vertical="top"/>
    </xf>
    <xf numFmtId="168" fontId="30" fillId="0" borderId="87" xfId="0" applyNumberFormat="1" applyFont="1" applyFill="1" applyBorder="1" applyAlignment="1">
      <alignment vertical="top"/>
    </xf>
    <xf numFmtId="168" fontId="30" fillId="0" borderId="88" xfId="0" applyNumberFormat="1" applyFont="1" applyFill="1" applyBorder="1" applyAlignment="1">
      <alignment vertical="top"/>
    </xf>
    <xf numFmtId="168" fontId="30" fillId="0" borderId="29" xfId="0" applyNumberFormat="1" applyFont="1" applyBorder="1" applyAlignment="1">
      <alignment vertical="top"/>
    </xf>
    <xf numFmtId="168" fontId="30" fillId="0" borderId="32" xfId="0" applyNumberFormat="1" applyFont="1" applyFill="1" applyBorder="1" applyAlignment="1">
      <alignment vertical="top"/>
    </xf>
    <xf numFmtId="168" fontId="30" fillId="0" borderId="89" xfId="0" applyNumberFormat="1" applyFont="1" applyFill="1" applyBorder="1" applyAlignment="1">
      <alignment vertical="top"/>
    </xf>
    <xf numFmtId="168" fontId="30" fillId="0" borderId="32" xfId="0" applyNumberFormat="1" applyFont="1" applyBorder="1" applyAlignment="1">
      <alignment vertical="top"/>
    </xf>
    <xf numFmtId="168" fontId="30" fillId="0" borderId="89" xfId="0" applyNumberFormat="1" applyFont="1" applyBorder="1" applyAlignment="1">
      <alignment vertical="top"/>
    </xf>
    <xf numFmtId="168" fontId="30" fillId="0" borderId="84" xfId="0" applyNumberFormat="1" applyFont="1" applyBorder="1" applyAlignment="1">
      <alignment vertical="top"/>
    </xf>
    <xf numFmtId="168" fontId="30" fillId="0" borderId="90" xfId="0" applyNumberFormat="1" applyFont="1" applyBorder="1" applyAlignment="1">
      <alignment vertical="top"/>
    </xf>
    <xf numFmtId="168" fontId="30" fillId="0" borderId="91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27" fillId="0" borderId="57" xfId="0" applyFont="1" applyBorder="1" applyAlignment="1">
      <alignment/>
    </xf>
    <xf numFmtId="0" fontId="27" fillId="0" borderId="0" xfId="0" applyFont="1" applyBorder="1" applyAlignment="1">
      <alignment/>
    </xf>
    <xf numFmtId="0" fontId="31" fillId="35" borderId="92" xfId="0" applyFont="1" applyFill="1" applyBorder="1" applyAlignment="1">
      <alignment/>
    </xf>
    <xf numFmtId="0" fontId="32" fillId="35" borderId="92" xfId="0" applyFont="1" applyFill="1" applyBorder="1" applyAlignment="1">
      <alignment/>
    </xf>
    <xf numFmtId="0" fontId="27" fillId="36" borderId="92" xfId="0" applyFont="1" applyFill="1" applyBorder="1" applyAlignment="1">
      <alignment/>
    </xf>
    <xf numFmtId="0" fontId="30" fillId="36" borderId="92" xfId="0" applyFont="1" applyFill="1" applyBorder="1" applyAlignment="1">
      <alignment/>
    </xf>
    <xf numFmtId="168" fontId="30" fillId="0" borderId="57" xfId="0" applyNumberFormat="1" applyFont="1" applyBorder="1" applyAlignment="1">
      <alignment vertical="top"/>
    </xf>
    <xf numFmtId="168" fontId="30" fillId="0" borderId="0" xfId="0" applyNumberFormat="1" applyFont="1" applyBorder="1" applyAlignment="1">
      <alignment vertical="top" wrapText="1"/>
    </xf>
    <xf numFmtId="168" fontId="30" fillId="0" borderId="0" xfId="0" applyNumberFormat="1" applyFont="1" applyBorder="1" applyAlignment="1">
      <alignment vertical="top"/>
    </xf>
    <xf numFmtId="168" fontId="32" fillId="35" borderId="92" xfId="0" applyNumberFormat="1" applyFont="1" applyFill="1" applyBorder="1" applyAlignment="1">
      <alignment vertical="top"/>
    </xf>
    <xf numFmtId="0" fontId="32" fillId="35" borderId="92" xfId="0" applyFont="1" applyFill="1" applyBorder="1" applyAlignment="1">
      <alignment wrapText="1"/>
    </xf>
    <xf numFmtId="168" fontId="30" fillId="36" borderId="92" xfId="0" applyNumberFormat="1" applyFont="1" applyFill="1" applyBorder="1" applyAlignment="1">
      <alignment/>
    </xf>
    <xf numFmtId="168" fontId="32" fillId="0" borderId="0" xfId="0" applyNumberFormat="1" applyFont="1" applyBorder="1" applyAlignment="1">
      <alignment vertical="center"/>
    </xf>
    <xf numFmtId="0" fontId="32" fillId="35" borderId="92" xfId="0" applyFont="1" applyFill="1" applyBorder="1" applyAlignment="1">
      <alignment vertical="center"/>
    </xf>
    <xf numFmtId="168" fontId="32" fillId="0" borderId="0" xfId="0" applyNumberFormat="1" applyFont="1" applyBorder="1" applyAlignment="1">
      <alignment vertical="top"/>
    </xf>
    <xf numFmtId="0" fontId="30" fillId="0" borderId="0" xfId="0" applyFont="1" applyAlignment="1">
      <alignment vertical="top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93" xfId="0" applyFont="1" applyFill="1" applyBorder="1" applyAlignment="1">
      <alignment vertical="center" wrapText="1"/>
    </xf>
    <xf numFmtId="0" fontId="29" fillId="0" borderId="94" xfId="0" applyFont="1" applyFill="1" applyBorder="1" applyAlignment="1">
      <alignment horizontal="center" vertical="center" wrapText="1"/>
    </xf>
    <xf numFmtId="0" fontId="29" fillId="0" borderId="95" xfId="0" applyFont="1" applyFill="1" applyBorder="1" applyAlignment="1">
      <alignment horizontal="center" vertical="center" wrapText="1"/>
    </xf>
    <xf numFmtId="0" fontId="29" fillId="0" borderId="96" xfId="0" applyFont="1" applyFill="1" applyBorder="1" applyAlignment="1">
      <alignment horizontal="center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vertical="center" wrapText="1"/>
    </xf>
    <xf numFmtId="0" fontId="28" fillId="0" borderId="9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28" fillId="0" borderId="41" xfId="0" applyFont="1" applyFill="1" applyBorder="1" applyAlignment="1">
      <alignment vertical="center"/>
    </xf>
    <xf numFmtId="0" fontId="28" fillId="0" borderId="42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 wrapText="1"/>
    </xf>
    <xf numFmtId="0" fontId="28" fillId="0" borderId="100" xfId="0" applyFont="1" applyFill="1" applyBorder="1" applyAlignment="1">
      <alignment vertical="center"/>
    </xf>
    <xf numFmtId="0" fontId="28" fillId="0" borderId="87" xfId="0" applyFont="1" applyFill="1" applyBorder="1" applyAlignment="1">
      <alignment vertical="center"/>
    </xf>
    <xf numFmtId="0" fontId="28" fillId="0" borderId="88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 wrapText="1"/>
    </xf>
    <xf numFmtId="0" fontId="28" fillId="0" borderId="62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28" fillId="0" borderId="89" xfId="0" applyFont="1" applyFill="1" applyBorder="1" applyAlignment="1">
      <alignment vertical="center"/>
    </xf>
    <xf numFmtId="0" fontId="28" fillId="0" borderId="101" xfId="0" applyFont="1" applyFill="1" applyBorder="1" applyAlignment="1">
      <alignment vertical="center" wrapText="1"/>
    </xf>
    <xf numFmtId="0" fontId="28" fillId="0" borderId="76" xfId="0" applyFont="1" applyFill="1" applyBorder="1" applyAlignment="1">
      <alignment vertical="center"/>
    </xf>
    <xf numFmtId="0" fontId="28" fillId="0" borderId="90" xfId="0" applyFont="1" applyFill="1" applyBorder="1" applyAlignment="1">
      <alignment vertical="center"/>
    </xf>
    <xf numFmtId="0" fontId="28" fillId="0" borderId="91" xfId="0" applyFont="1" applyFill="1" applyBorder="1" applyAlignment="1">
      <alignment vertical="center"/>
    </xf>
    <xf numFmtId="0" fontId="28" fillId="0" borderId="51" xfId="0" applyFont="1" applyFill="1" applyBorder="1" applyAlignment="1">
      <alignment vertical="center" wrapText="1"/>
    </xf>
    <xf numFmtId="0" fontId="28" fillId="0" borderId="102" xfId="0" applyFont="1" applyFill="1" applyBorder="1" applyAlignment="1">
      <alignment vertical="center"/>
    </xf>
    <xf numFmtId="0" fontId="28" fillId="0" borderId="103" xfId="0" applyFont="1" applyFill="1" applyBorder="1" applyAlignment="1">
      <alignment vertical="center"/>
    </xf>
    <xf numFmtId="0" fontId="28" fillId="0" borderId="104" xfId="0" applyFont="1" applyFill="1" applyBorder="1" applyAlignment="1">
      <alignment vertical="center"/>
    </xf>
    <xf numFmtId="0" fontId="28" fillId="0" borderId="57" xfId="0" applyFont="1" applyFill="1" applyBorder="1" applyAlignment="1">
      <alignment vertical="center" wrapText="1"/>
    </xf>
    <xf numFmtId="0" fontId="28" fillId="0" borderId="105" xfId="0" applyFont="1" applyFill="1" applyBorder="1" applyAlignment="1">
      <alignment vertical="center"/>
    </xf>
    <xf numFmtId="0" fontId="28" fillId="0" borderId="106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28" fillId="0" borderId="108" xfId="0" applyFont="1" applyFill="1" applyBorder="1" applyAlignment="1">
      <alignment vertical="center" wrapText="1"/>
    </xf>
    <xf numFmtId="0" fontId="28" fillId="0" borderId="109" xfId="0" applyFont="1" applyFill="1" applyBorder="1" applyAlignment="1">
      <alignment vertical="center"/>
    </xf>
    <xf numFmtId="0" fontId="28" fillId="0" borderId="110" xfId="0" applyFont="1" applyFill="1" applyBorder="1" applyAlignment="1">
      <alignment vertical="center"/>
    </xf>
    <xf numFmtId="0" fontId="28" fillId="0" borderId="111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 wrapText="1"/>
    </xf>
    <xf numFmtId="0" fontId="28" fillId="0" borderId="113" xfId="0" applyFont="1" applyFill="1" applyBorder="1" applyAlignment="1">
      <alignment vertical="center"/>
    </xf>
    <xf numFmtId="0" fontId="28" fillId="0" borderId="114" xfId="0" applyFont="1" applyFill="1" applyBorder="1" applyAlignment="1">
      <alignment vertical="center"/>
    </xf>
    <xf numFmtId="0" fontId="29" fillId="0" borderId="99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0" fontId="29" fillId="0" borderId="90" xfId="0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 wrapText="1"/>
    </xf>
    <xf numFmtId="0" fontId="29" fillId="33" borderId="76" xfId="0" applyFont="1" applyFill="1" applyBorder="1" applyAlignment="1">
      <alignment horizontal="center" vertical="center" wrapText="1"/>
    </xf>
    <xf numFmtId="0" fontId="28" fillId="0" borderId="115" xfId="0" applyFont="1" applyBorder="1" applyAlignment="1">
      <alignment/>
    </xf>
    <xf numFmtId="0" fontId="28" fillId="0" borderId="116" xfId="0" applyFont="1" applyBorder="1" applyAlignment="1">
      <alignment vertical="center" wrapText="1"/>
    </xf>
    <xf numFmtId="0" fontId="28" fillId="0" borderId="117" xfId="0" applyFont="1" applyBorder="1" applyAlignment="1">
      <alignment/>
    </xf>
    <xf numFmtId="0" fontId="28" fillId="0" borderId="26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17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3" fontId="29" fillId="33" borderId="118" xfId="0" applyNumberFormat="1" applyFont="1" applyFill="1" applyBorder="1" applyAlignment="1">
      <alignment/>
    </xf>
    <xf numFmtId="3" fontId="28" fillId="0" borderId="116" xfId="0" applyNumberFormat="1" applyFont="1" applyBorder="1" applyAlignment="1">
      <alignment/>
    </xf>
    <xf numFmtId="10" fontId="28" fillId="0" borderId="72" xfId="0" applyNumberFormat="1" applyFont="1" applyBorder="1" applyAlignment="1">
      <alignment/>
    </xf>
    <xf numFmtId="0" fontId="28" fillId="0" borderId="119" xfId="0" applyFont="1" applyBorder="1" applyAlignment="1">
      <alignment/>
    </xf>
    <xf numFmtId="0" fontId="28" fillId="0" borderId="39" xfId="0" applyFont="1" applyBorder="1" applyAlignment="1">
      <alignment vertical="center"/>
    </xf>
    <xf numFmtId="0" fontId="28" fillId="0" borderId="120" xfId="0" applyFont="1" applyBorder="1" applyAlignment="1">
      <alignment/>
    </xf>
    <xf numFmtId="0" fontId="28" fillId="0" borderId="38" xfId="0" applyFont="1" applyBorder="1" applyAlignment="1">
      <alignment/>
    </xf>
    <xf numFmtId="3" fontId="28" fillId="0" borderId="39" xfId="0" applyNumberFormat="1" applyFont="1" applyBorder="1" applyAlignment="1">
      <alignment/>
    </xf>
    <xf numFmtId="3" fontId="28" fillId="0" borderId="120" xfId="0" applyNumberFormat="1" applyFont="1" applyBorder="1" applyAlignment="1">
      <alignment/>
    </xf>
    <xf numFmtId="3" fontId="28" fillId="0" borderId="38" xfId="0" applyNumberFormat="1" applyFont="1" applyBorder="1" applyAlignment="1">
      <alignment/>
    </xf>
    <xf numFmtId="3" fontId="29" fillId="33" borderId="92" xfId="0" applyNumberFormat="1" applyFont="1" applyFill="1" applyBorder="1" applyAlignment="1">
      <alignment/>
    </xf>
    <xf numFmtId="3" fontId="28" fillId="0" borderId="121" xfId="0" applyNumberFormat="1" applyFont="1" applyBorder="1" applyAlignment="1">
      <alignment/>
    </xf>
    <xf numFmtId="10" fontId="28" fillId="0" borderId="122" xfId="0" applyNumberFormat="1" applyFont="1" applyBorder="1" applyAlignment="1">
      <alignment/>
    </xf>
    <xf numFmtId="0" fontId="28" fillId="0" borderId="123" xfId="0" applyFont="1" applyBorder="1" applyAlignment="1">
      <alignment/>
    </xf>
    <xf numFmtId="0" fontId="28" fillId="0" borderId="87" xfId="0" applyFont="1" applyBorder="1" applyAlignment="1">
      <alignment/>
    </xf>
    <xf numFmtId="0" fontId="28" fillId="0" borderId="44" xfId="0" applyFont="1" applyBorder="1" applyAlignment="1">
      <alignment/>
    </xf>
    <xf numFmtId="3" fontId="28" fillId="0" borderId="45" xfId="0" applyNumberFormat="1" applyFont="1" applyBorder="1" applyAlignment="1">
      <alignment/>
    </xf>
    <xf numFmtId="3" fontId="28" fillId="0" borderId="87" xfId="0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3" fontId="29" fillId="33" borderId="100" xfId="0" applyNumberFormat="1" applyFont="1" applyFill="1" applyBorder="1" applyAlignment="1">
      <alignment/>
    </xf>
    <xf numFmtId="3" fontId="28" fillId="0" borderId="124" xfId="0" applyNumberFormat="1" applyFont="1" applyBorder="1" applyAlignment="1">
      <alignment/>
    </xf>
    <xf numFmtId="10" fontId="28" fillId="0" borderId="125" xfId="0" applyNumberFormat="1" applyFont="1" applyBorder="1" applyAlignment="1">
      <alignment/>
    </xf>
    <xf numFmtId="0" fontId="28" fillId="0" borderId="126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29" xfId="0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32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3" fontId="29" fillId="33" borderId="62" xfId="0" applyNumberFormat="1" applyFont="1" applyFill="1" applyBorder="1" applyAlignment="1">
      <alignment/>
    </xf>
    <xf numFmtId="3" fontId="28" fillId="0" borderId="127" xfId="0" applyNumberFormat="1" applyFont="1" applyBorder="1" applyAlignment="1">
      <alignment/>
    </xf>
    <xf numFmtId="10" fontId="28" fillId="0" borderId="33" xfId="0" applyNumberFormat="1" applyFont="1" applyBorder="1" applyAlignment="1">
      <alignment/>
    </xf>
    <xf numFmtId="0" fontId="28" fillId="0" borderId="128" xfId="0" applyFont="1" applyBorder="1" applyAlignment="1">
      <alignment/>
    </xf>
    <xf numFmtId="0" fontId="28" fillId="0" borderId="103" xfId="0" applyFont="1" applyBorder="1" applyAlignment="1">
      <alignment/>
    </xf>
    <xf numFmtId="0" fontId="28" fillId="0" borderId="52" xfId="0" applyFont="1" applyBorder="1" applyAlignment="1">
      <alignment/>
    </xf>
    <xf numFmtId="3" fontId="28" fillId="0" borderId="53" xfId="0" applyNumberFormat="1" applyFont="1" applyBorder="1" applyAlignment="1">
      <alignment/>
    </xf>
    <xf numFmtId="3" fontId="28" fillId="0" borderId="103" xfId="0" applyNumberFormat="1" applyFont="1" applyBorder="1" applyAlignment="1">
      <alignment/>
    </xf>
    <xf numFmtId="3" fontId="28" fillId="0" borderId="52" xfId="0" applyNumberFormat="1" applyFont="1" applyBorder="1" applyAlignment="1">
      <alignment/>
    </xf>
    <xf numFmtId="3" fontId="29" fillId="33" borderId="102" xfId="0" applyNumberFormat="1" applyFont="1" applyFill="1" applyBorder="1" applyAlignment="1">
      <alignment/>
    </xf>
    <xf numFmtId="3" fontId="28" fillId="0" borderId="129" xfId="0" applyNumberFormat="1" applyFont="1" applyBorder="1" applyAlignment="1">
      <alignment/>
    </xf>
    <xf numFmtId="10" fontId="28" fillId="0" borderId="130" xfId="0" applyNumberFormat="1" applyFont="1" applyBorder="1" applyAlignment="1">
      <alignment/>
    </xf>
    <xf numFmtId="0" fontId="28" fillId="0" borderId="131" xfId="0" applyFont="1" applyBorder="1" applyAlignment="1">
      <alignment/>
    </xf>
    <xf numFmtId="0" fontId="28" fillId="0" borderId="132" xfId="0" applyFont="1" applyBorder="1" applyAlignment="1">
      <alignment/>
    </xf>
    <xf numFmtId="0" fontId="28" fillId="0" borderId="133" xfId="0" applyFont="1" applyBorder="1" applyAlignment="1">
      <alignment/>
    </xf>
    <xf numFmtId="3" fontId="28" fillId="0" borderId="78" xfId="0" applyNumberFormat="1" applyFont="1" applyBorder="1" applyAlignment="1">
      <alignment/>
    </xf>
    <xf numFmtId="3" fontId="28" fillId="0" borderId="132" xfId="0" applyNumberFormat="1" applyFont="1" applyBorder="1" applyAlignment="1">
      <alignment/>
    </xf>
    <xf numFmtId="3" fontId="28" fillId="0" borderId="133" xfId="0" applyNumberFormat="1" applyFont="1" applyBorder="1" applyAlignment="1">
      <alignment/>
    </xf>
    <xf numFmtId="3" fontId="29" fillId="33" borderId="134" xfId="0" applyNumberFormat="1" applyFont="1" applyFill="1" applyBorder="1" applyAlignment="1">
      <alignment/>
    </xf>
    <xf numFmtId="3" fontId="28" fillId="0" borderId="135" xfId="0" applyNumberFormat="1" applyFont="1" applyBorder="1" applyAlignment="1">
      <alignment/>
    </xf>
    <xf numFmtId="10" fontId="28" fillId="0" borderId="136" xfId="0" applyNumberFormat="1" applyFont="1" applyBorder="1" applyAlignment="1">
      <alignment/>
    </xf>
    <xf numFmtId="0" fontId="28" fillId="0" borderId="137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5" xfId="0" applyFont="1" applyBorder="1" applyAlignment="1">
      <alignment/>
    </xf>
    <xf numFmtId="3" fontId="28" fillId="0" borderId="16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9" fillId="33" borderId="63" xfId="0" applyNumberFormat="1" applyFont="1" applyFill="1" applyBorder="1" applyAlignment="1">
      <alignment/>
    </xf>
    <xf numFmtId="3" fontId="28" fillId="0" borderId="138" xfId="0" applyNumberFormat="1" applyFont="1" applyBorder="1" applyAlignment="1">
      <alignment/>
    </xf>
    <xf numFmtId="10" fontId="28" fillId="0" borderId="36" xfId="0" applyNumberFormat="1" applyFont="1" applyBorder="1" applyAlignment="1">
      <alignment/>
    </xf>
    <xf numFmtId="0" fontId="28" fillId="0" borderId="45" xfId="0" applyFont="1" applyBorder="1" applyAlignment="1">
      <alignment/>
    </xf>
    <xf numFmtId="0" fontId="29" fillId="33" borderId="100" xfId="0" applyFont="1" applyFill="1" applyBorder="1" applyAlignment="1">
      <alignment/>
    </xf>
    <xf numFmtId="0" fontId="28" fillId="0" borderId="124" xfId="0" applyFont="1" applyBorder="1" applyAlignment="1">
      <alignment/>
    </xf>
    <xf numFmtId="0" fontId="28" fillId="0" borderId="12" xfId="0" applyFont="1" applyBorder="1" applyAlignment="1">
      <alignment/>
    </xf>
    <xf numFmtId="0" fontId="29" fillId="33" borderId="62" xfId="0" applyFont="1" applyFill="1" applyBorder="1" applyAlignment="1">
      <alignment/>
    </xf>
    <xf numFmtId="0" fontId="28" fillId="0" borderId="127" xfId="0" applyFont="1" applyBorder="1" applyAlignment="1">
      <alignment/>
    </xf>
    <xf numFmtId="0" fontId="28" fillId="0" borderId="53" xfId="0" applyFont="1" applyBorder="1" applyAlignment="1">
      <alignment/>
    </xf>
    <xf numFmtId="0" fontId="29" fillId="33" borderId="102" xfId="0" applyFont="1" applyFill="1" applyBorder="1" applyAlignment="1">
      <alignment/>
    </xf>
    <xf numFmtId="0" fontId="28" fillId="0" borderId="129" xfId="0" applyFont="1" applyBorder="1" applyAlignment="1">
      <alignment/>
    </xf>
    <xf numFmtId="0" fontId="28" fillId="0" borderId="78" xfId="0" applyFont="1" applyBorder="1" applyAlignment="1">
      <alignment/>
    </xf>
    <xf numFmtId="0" fontId="29" fillId="33" borderId="134" xfId="0" applyFont="1" applyFill="1" applyBorder="1" applyAlignment="1">
      <alignment/>
    </xf>
    <xf numFmtId="0" fontId="28" fillId="0" borderId="135" xfId="0" applyFont="1" applyBorder="1" applyAlignment="1">
      <alignment/>
    </xf>
    <xf numFmtId="0" fontId="28" fillId="0" borderId="16" xfId="0" applyFont="1" applyBorder="1" applyAlignment="1">
      <alignment/>
    </xf>
    <xf numFmtId="0" fontId="29" fillId="33" borderId="63" xfId="0" applyFont="1" applyFill="1" applyBorder="1" applyAlignment="1">
      <alignment/>
    </xf>
    <xf numFmtId="0" fontId="28" fillId="0" borderId="138" xfId="0" applyFont="1" applyBorder="1" applyAlignment="1">
      <alignment/>
    </xf>
    <xf numFmtId="0" fontId="28" fillId="0" borderId="139" xfId="0" applyFont="1" applyBorder="1" applyAlignment="1">
      <alignment/>
    </xf>
    <xf numFmtId="0" fontId="28" fillId="0" borderId="106" xfId="0" applyFont="1" applyBorder="1" applyAlignment="1">
      <alignment/>
    </xf>
    <xf numFmtId="0" fontId="28" fillId="0" borderId="58" xfId="0" applyFont="1" applyBorder="1" applyAlignment="1">
      <alignment/>
    </xf>
    <xf numFmtId="3" fontId="28" fillId="0" borderId="59" xfId="0" applyNumberFormat="1" applyFont="1" applyBorder="1" applyAlignment="1">
      <alignment/>
    </xf>
    <xf numFmtId="3" fontId="28" fillId="0" borderId="106" xfId="0" applyNumberFormat="1" applyFont="1" applyBorder="1" applyAlignment="1">
      <alignment/>
    </xf>
    <xf numFmtId="3" fontId="28" fillId="0" borderId="58" xfId="0" applyNumberFormat="1" applyFont="1" applyBorder="1" applyAlignment="1">
      <alignment/>
    </xf>
    <xf numFmtId="3" fontId="29" fillId="33" borderId="105" xfId="0" applyNumberFormat="1" applyFont="1" applyFill="1" applyBorder="1" applyAlignment="1">
      <alignment/>
    </xf>
    <xf numFmtId="3" fontId="28" fillId="0" borderId="140" xfId="0" applyNumberFormat="1" applyFont="1" applyBorder="1" applyAlignment="1">
      <alignment/>
    </xf>
    <xf numFmtId="10" fontId="28" fillId="0" borderId="141" xfId="0" applyNumberFormat="1" applyFont="1" applyBorder="1" applyAlignment="1">
      <alignment/>
    </xf>
    <xf numFmtId="0" fontId="28" fillId="0" borderId="140" xfId="0" applyFont="1" applyBorder="1" applyAlignment="1">
      <alignment vertical="center"/>
    </xf>
    <xf numFmtId="0" fontId="28" fillId="0" borderId="142" xfId="0" applyFont="1" applyBorder="1" applyAlignment="1">
      <alignment/>
    </xf>
    <xf numFmtId="0" fontId="28" fillId="0" borderId="90" xfId="0" applyFont="1" applyBorder="1" applyAlignment="1">
      <alignment/>
    </xf>
    <xf numFmtId="0" fontId="28" fillId="0" borderId="84" xfId="0" applyFont="1" applyBorder="1" applyAlignment="1">
      <alignment/>
    </xf>
    <xf numFmtId="3" fontId="28" fillId="0" borderId="75" xfId="0" applyNumberFormat="1" applyFont="1" applyBorder="1" applyAlignment="1">
      <alignment/>
    </xf>
    <xf numFmtId="3" fontId="28" fillId="0" borderId="90" xfId="0" applyNumberFormat="1" applyFont="1" applyBorder="1" applyAlignment="1">
      <alignment/>
    </xf>
    <xf numFmtId="3" fontId="28" fillId="0" borderId="84" xfId="0" applyNumberFormat="1" applyFont="1" applyBorder="1" applyAlignment="1">
      <alignment/>
    </xf>
    <xf numFmtId="3" fontId="29" fillId="33" borderId="76" xfId="0" applyNumberFormat="1" applyFont="1" applyFill="1" applyBorder="1" applyAlignment="1">
      <alignment/>
    </xf>
    <xf numFmtId="3" fontId="28" fillId="0" borderId="143" xfId="0" applyNumberFormat="1" applyFont="1" applyBorder="1" applyAlignment="1">
      <alignment/>
    </xf>
    <xf numFmtId="0" fontId="28" fillId="33" borderId="123" xfId="0" applyFont="1" applyFill="1" applyBorder="1" applyAlignment="1">
      <alignment/>
    </xf>
    <xf numFmtId="0" fontId="28" fillId="33" borderId="124" xfId="0" applyFont="1" applyFill="1" applyBorder="1" applyAlignment="1">
      <alignment/>
    </xf>
    <xf numFmtId="0" fontId="28" fillId="33" borderId="87" xfId="0" applyFont="1" applyFill="1" applyBorder="1" applyAlignment="1">
      <alignment/>
    </xf>
    <xf numFmtId="0" fontId="28" fillId="33" borderId="44" xfId="0" applyFont="1" applyFill="1" applyBorder="1" applyAlignment="1">
      <alignment/>
    </xf>
    <xf numFmtId="3" fontId="28" fillId="33" borderId="45" xfId="0" applyNumberFormat="1" applyFont="1" applyFill="1" applyBorder="1" applyAlignment="1">
      <alignment/>
    </xf>
    <xf numFmtId="3" fontId="28" fillId="33" borderId="87" xfId="0" applyNumberFormat="1" applyFont="1" applyFill="1" applyBorder="1" applyAlignment="1">
      <alignment/>
    </xf>
    <xf numFmtId="3" fontId="28" fillId="33" borderId="44" xfId="0" applyNumberFormat="1" applyFont="1" applyFill="1" applyBorder="1" applyAlignment="1">
      <alignment/>
    </xf>
    <xf numFmtId="3" fontId="29" fillId="34" borderId="100" xfId="0" applyNumberFormat="1" applyFont="1" applyFill="1" applyBorder="1" applyAlignment="1">
      <alignment/>
    </xf>
    <xf numFmtId="3" fontId="28" fillId="33" borderId="124" xfId="0" applyNumberFormat="1" applyFont="1" applyFill="1" applyBorder="1" applyAlignment="1">
      <alignment/>
    </xf>
    <xf numFmtId="10" fontId="28" fillId="33" borderId="72" xfId="0" applyNumberFormat="1" applyFont="1" applyFill="1" applyBorder="1" applyAlignment="1">
      <alignment/>
    </xf>
    <xf numFmtId="0" fontId="28" fillId="33" borderId="124" xfId="0" applyFont="1" applyFill="1" applyBorder="1" applyAlignment="1">
      <alignment vertical="center" wrapText="1"/>
    </xf>
    <xf numFmtId="10" fontId="28" fillId="33" borderId="33" xfId="0" applyNumberFormat="1" applyFont="1" applyFill="1" applyBorder="1" applyAlignment="1">
      <alignment/>
    </xf>
    <xf numFmtId="0" fontId="28" fillId="33" borderId="126" xfId="0" applyFont="1" applyFill="1" applyBorder="1" applyAlignment="1">
      <alignment/>
    </xf>
    <xf numFmtId="0" fontId="28" fillId="33" borderId="127" xfId="0" applyFont="1" applyFill="1" applyBorder="1" applyAlignment="1">
      <alignment vertical="center" wrapText="1"/>
    </xf>
    <xf numFmtId="0" fontId="28" fillId="33" borderId="32" xfId="0" applyFont="1" applyFill="1" applyBorder="1" applyAlignment="1">
      <alignment/>
    </xf>
    <xf numFmtId="0" fontId="28" fillId="33" borderId="29" xfId="0" applyFont="1" applyFill="1" applyBorder="1" applyAlignment="1">
      <alignment/>
    </xf>
    <xf numFmtId="3" fontId="28" fillId="33" borderId="12" xfId="0" applyNumberFormat="1" applyFont="1" applyFill="1" applyBorder="1" applyAlignment="1">
      <alignment/>
    </xf>
    <xf numFmtId="3" fontId="28" fillId="33" borderId="32" xfId="0" applyNumberFormat="1" applyFont="1" applyFill="1" applyBorder="1" applyAlignment="1">
      <alignment/>
    </xf>
    <xf numFmtId="3" fontId="28" fillId="33" borderId="29" xfId="0" applyNumberFormat="1" applyFont="1" applyFill="1" applyBorder="1" applyAlignment="1">
      <alignment/>
    </xf>
    <xf numFmtId="3" fontId="29" fillId="34" borderId="62" xfId="0" applyNumberFormat="1" applyFont="1" applyFill="1" applyBorder="1" applyAlignment="1">
      <alignment/>
    </xf>
    <xf numFmtId="3" fontId="28" fillId="33" borderId="127" xfId="0" applyNumberFormat="1" applyFont="1" applyFill="1" applyBorder="1" applyAlignment="1">
      <alignment/>
    </xf>
    <xf numFmtId="0" fontId="28" fillId="33" borderId="12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/>
    </xf>
    <xf numFmtId="10" fontId="28" fillId="33" borderId="36" xfId="0" applyNumberFormat="1" applyFont="1" applyFill="1" applyBorder="1" applyAlignment="1">
      <alignment/>
    </xf>
    <xf numFmtId="0" fontId="29" fillId="33" borderId="144" xfId="0" applyFont="1" applyFill="1" applyBorder="1" applyAlignment="1">
      <alignment/>
    </xf>
    <xf numFmtId="0" fontId="29" fillId="33" borderId="78" xfId="0" applyFont="1" applyFill="1" applyBorder="1" applyAlignment="1">
      <alignment/>
    </xf>
    <xf numFmtId="0" fontId="29" fillId="33" borderId="132" xfId="0" applyFont="1" applyFill="1" applyBorder="1" applyAlignment="1">
      <alignment/>
    </xf>
    <xf numFmtId="0" fontId="29" fillId="33" borderId="133" xfId="0" applyFont="1" applyFill="1" applyBorder="1" applyAlignment="1">
      <alignment/>
    </xf>
    <xf numFmtId="3" fontId="29" fillId="33" borderId="78" xfId="0" applyNumberFormat="1" applyFont="1" applyFill="1" applyBorder="1" applyAlignment="1">
      <alignment/>
    </xf>
    <xf numFmtId="3" fontId="29" fillId="33" borderId="132" xfId="0" applyNumberFormat="1" applyFont="1" applyFill="1" applyBorder="1" applyAlignment="1">
      <alignment/>
    </xf>
    <xf numFmtId="3" fontId="29" fillId="33" borderId="133" xfId="0" applyNumberFormat="1" applyFont="1" applyFill="1" applyBorder="1" applyAlignment="1">
      <alignment/>
    </xf>
    <xf numFmtId="3" fontId="29" fillId="34" borderId="134" xfId="0" applyNumberFormat="1" applyFont="1" applyFill="1" applyBorder="1" applyAlignment="1">
      <alignment/>
    </xf>
    <xf numFmtId="3" fontId="29" fillId="33" borderId="135" xfId="0" applyNumberFormat="1" applyFont="1" applyFill="1" applyBorder="1" applyAlignment="1">
      <alignment/>
    </xf>
    <xf numFmtId="10" fontId="29" fillId="33" borderId="125" xfId="0" applyNumberFormat="1" applyFont="1" applyFill="1" applyBorder="1" applyAlignment="1">
      <alignment/>
    </xf>
    <xf numFmtId="0" fontId="29" fillId="33" borderId="49" xfId="0" applyFont="1" applyFill="1" applyBorder="1" applyAlignment="1">
      <alignment/>
    </xf>
    <xf numFmtId="0" fontId="29" fillId="33" borderId="16" xfId="0" applyFont="1" applyFill="1" applyBorder="1" applyAlignment="1">
      <alignment/>
    </xf>
    <xf numFmtId="0" fontId="29" fillId="33" borderId="35" xfId="0" applyFont="1" applyFill="1" applyBorder="1" applyAlignment="1">
      <alignment/>
    </xf>
    <xf numFmtId="0" fontId="29" fillId="33" borderId="15" xfId="0" applyFont="1" applyFill="1" applyBorder="1" applyAlignment="1">
      <alignment/>
    </xf>
    <xf numFmtId="3" fontId="29" fillId="33" borderId="16" xfId="0" applyNumberFormat="1" applyFont="1" applyFill="1" applyBorder="1" applyAlignment="1">
      <alignment/>
    </xf>
    <xf numFmtId="3" fontId="29" fillId="33" borderId="35" xfId="0" applyNumberFormat="1" applyFont="1" applyFill="1" applyBorder="1" applyAlignment="1">
      <alignment/>
    </xf>
    <xf numFmtId="3" fontId="29" fillId="33" borderId="15" xfId="0" applyNumberFormat="1" applyFont="1" applyFill="1" applyBorder="1" applyAlignment="1">
      <alignment/>
    </xf>
    <xf numFmtId="3" fontId="29" fillId="34" borderId="63" xfId="0" applyNumberFormat="1" applyFont="1" applyFill="1" applyBorder="1" applyAlignment="1">
      <alignment/>
    </xf>
    <xf numFmtId="3" fontId="29" fillId="33" borderId="138" xfId="0" applyNumberFormat="1" applyFont="1" applyFill="1" applyBorder="1" applyAlignment="1">
      <alignment/>
    </xf>
    <xf numFmtId="10" fontId="29" fillId="33" borderId="130" xfId="0" applyNumberFormat="1" applyFont="1" applyFill="1" applyBorder="1" applyAlignment="1">
      <alignment/>
    </xf>
    <xf numFmtId="0" fontId="29" fillId="34" borderId="108" xfId="0" applyFont="1" applyFill="1" applyBorder="1" applyAlignment="1">
      <alignment/>
    </xf>
    <xf numFmtId="0" fontId="29" fillId="34" borderId="145" xfId="0" applyFont="1" applyFill="1" applyBorder="1" applyAlignment="1">
      <alignment/>
    </xf>
    <xf numFmtId="0" fontId="29" fillId="34" borderId="110" xfId="0" applyFont="1" applyFill="1" applyBorder="1" applyAlignment="1">
      <alignment/>
    </xf>
    <xf numFmtId="0" fontId="29" fillId="34" borderId="146" xfId="0" applyFont="1" applyFill="1" applyBorder="1" applyAlignment="1">
      <alignment/>
    </xf>
    <xf numFmtId="3" fontId="29" fillId="34" borderId="145" xfId="0" applyNumberFormat="1" applyFont="1" applyFill="1" applyBorder="1" applyAlignment="1">
      <alignment/>
    </xf>
    <xf numFmtId="3" fontId="29" fillId="34" borderId="110" xfId="0" applyNumberFormat="1" applyFont="1" applyFill="1" applyBorder="1" applyAlignment="1">
      <alignment/>
    </xf>
    <xf numFmtId="3" fontId="29" fillId="34" borderId="147" xfId="0" applyNumberFormat="1" applyFont="1" applyFill="1" applyBorder="1" applyAlignment="1">
      <alignment/>
    </xf>
    <xf numFmtId="3" fontId="29" fillId="33" borderId="109" xfId="0" applyNumberFormat="1" applyFont="1" applyFill="1" applyBorder="1" applyAlignment="1">
      <alignment/>
    </xf>
    <xf numFmtId="10" fontId="29" fillId="34" borderId="148" xfId="0" applyNumberFormat="1" applyFont="1" applyFill="1" applyBorder="1" applyAlignment="1">
      <alignment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47" applyFont="1" applyFill="1" applyAlignment="1">
      <alignment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9" fontId="5" fillId="0" borderId="0" xfId="47" applyNumberFormat="1" applyFont="1" applyFill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left" vertical="center"/>
      <protection/>
    </xf>
    <xf numFmtId="9" fontId="5" fillId="0" borderId="0" xfId="47" applyNumberFormat="1" applyFont="1" applyFill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5" fillId="0" borderId="0" xfId="47" applyFont="1" applyFill="1" applyBorder="1" applyAlignment="1">
      <alignment vertical="center"/>
      <protection/>
    </xf>
    <xf numFmtId="0" fontId="34" fillId="0" borderId="0" xfId="47" applyFont="1" applyFill="1" applyAlignment="1">
      <alignment horizontal="left" vertical="center"/>
      <protection/>
    </xf>
    <xf numFmtId="0" fontId="6" fillId="0" borderId="0" xfId="47" applyFont="1" applyAlignment="1">
      <alignment vertical="center"/>
      <protection/>
    </xf>
    <xf numFmtId="0" fontId="61" fillId="0" borderId="0" xfId="47" applyFont="1" applyFill="1" applyAlignment="1">
      <alignment vertical="center"/>
      <protection/>
    </xf>
    <xf numFmtId="3" fontId="62" fillId="0" borderId="0" xfId="47" applyNumberFormat="1" applyFont="1" applyFill="1" applyBorder="1" applyAlignment="1">
      <alignment horizontal="center" vertical="center"/>
      <protection/>
    </xf>
    <xf numFmtId="3" fontId="33" fillId="0" borderId="149" xfId="47" applyNumberFormat="1" applyFont="1" applyFill="1" applyBorder="1" applyAlignment="1">
      <alignment horizontal="right" vertical="center"/>
      <protection/>
    </xf>
    <xf numFmtId="2" fontId="33" fillId="0" borderId="23" xfId="47" applyNumberFormat="1" applyFont="1" applyFill="1" applyBorder="1" applyAlignment="1">
      <alignment horizontal="right" vertical="center"/>
      <protection/>
    </xf>
    <xf numFmtId="3" fontId="33" fillId="0" borderId="23" xfId="47" applyNumberFormat="1" applyFont="1" applyFill="1" applyBorder="1" applyAlignment="1">
      <alignment horizontal="right" vertical="center"/>
      <protection/>
    </xf>
    <xf numFmtId="9" fontId="33" fillId="0" borderId="23" xfId="51" applyNumberFormat="1" applyFont="1" applyFill="1" applyBorder="1" applyAlignment="1">
      <alignment horizontal="right" vertical="center"/>
    </xf>
    <xf numFmtId="0" fontId="33" fillId="0" borderId="23" xfId="47" applyFont="1" applyFill="1" applyBorder="1" applyAlignment="1">
      <alignment horizontal="center" vertical="center"/>
      <protection/>
    </xf>
    <xf numFmtId="0" fontId="33" fillId="0" borderId="150" xfId="47" applyFont="1" applyFill="1" applyBorder="1" applyAlignment="1">
      <alignment horizontal="left" vertical="center" wrapText="1"/>
      <protection/>
    </xf>
    <xf numFmtId="9" fontId="5" fillId="0" borderId="151" xfId="51" applyNumberFormat="1" applyFont="1" applyFill="1" applyBorder="1" applyAlignment="1">
      <alignment horizontal="right" vertical="center"/>
    </xf>
    <xf numFmtId="0" fontId="5" fillId="0" borderId="151" xfId="47" applyFont="1" applyFill="1" applyBorder="1" applyAlignment="1">
      <alignment horizontal="center" vertical="center"/>
      <protection/>
    </xf>
    <xf numFmtId="9" fontId="5" fillId="0" borderId="92" xfId="51" applyNumberFormat="1" applyFont="1" applyFill="1" applyBorder="1" applyAlignment="1">
      <alignment horizontal="right" vertical="center"/>
    </xf>
    <xf numFmtId="0" fontId="5" fillId="0" borderId="92" xfId="47" applyFont="1" applyFill="1" applyBorder="1" applyAlignment="1">
      <alignment horizontal="center" vertical="center"/>
      <protection/>
    </xf>
    <xf numFmtId="9" fontId="5" fillId="0" borderId="152" xfId="51" applyNumberFormat="1" applyFont="1" applyFill="1" applyBorder="1" applyAlignment="1">
      <alignment horizontal="right" vertical="center"/>
    </xf>
    <xf numFmtId="0" fontId="5" fillId="0" borderId="152" xfId="47" applyFont="1" applyFill="1" applyBorder="1" applyAlignment="1">
      <alignment horizontal="center" vertical="center"/>
      <protection/>
    </xf>
    <xf numFmtId="0" fontId="5" fillId="0" borderId="24" xfId="47" applyFont="1" applyFill="1" applyBorder="1" applyAlignment="1">
      <alignment horizontal="right" vertical="center"/>
      <protection/>
    </xf>
    <xf numFmtId="0" fontId="5" fillId="0" borderId="21" xfId="47" applyFont="1" applyFill="1" applyBorder="1" applyAlignment="1">
      <alignment horizontal="right" vertical="center"/>
      <protection/>
    </xf>
    <xf numFmtId="9" fontId="5" fillId="0" borderId="21" xfId="51" applyNumberFormat="1" applyFont="1" applyFill="1" applyBorder="1" applyAlignment="1">
      <alignment horizontal="right" vertical="center"/>
    </xf>
    <xf numFmtId="3" fontId="5" fillId="0" borderId="21" xfId="47" applyNumberFormat="1" applyFont="1" applyFill="1" applyBorder="1" applyAlignment="1">
      <alignment horizontal="right" vertical="center"/>
      <protection/>
    </xf>
    <xf numFmtId="0" fontId="33" fillId="0" borderId="21" xfId="47" applyFont="1" applyFill="1" applyBorder="1" applyAlignment="1">
      <alignment horizontal="center" vertical="center"/>
      <protection/>
    </xf>
    <xf numFmtId="0" fontId="33" fillId="0" borderId="19" xfId="47" applyFont="1" applyFill="1" applyBorder="1" applyAlignment="1">
      <alignment vertical="center" wrapText="1"/>
      <protection/>
    </xf>
    <xf numFmtId="2" fontId="5" fillId="0" borderId="21" xfId="47" applyNumberFormat="1" applyFont="1" applyFill="1" applyBorder="1" applyAlignment="1">
      <alignment horizontal="right" vertical="center"/>
      <protection/>
    </xf>
    <xf numFmtId="0" fontId="33" fillId="0" borderId="19" xfId="47" applyFont="1" applyFill="1" applyBorder="1" applyAlignment="1">
      <alignment horizontal="left" vertical="center" wrapText="1"/>
      <protection/>
    </xf>
    <xf numFmtId="0" fontId="5" fillId="0" borderId="21" xfId="47" applyFont="1" applyFill="1" applyBorder="1" applyAlignment="1">
      <alignment horizontal="center" vertical="center"/>
      <protection/>
    </xf>
    <xf numFmtId="0" fontId="5" fillId="0" borderId="119" xfId="47" applyFont="1" applyFill="1" applyBorder="1" applyAlignment="1">
      <alignment horizontal="left" vertical="center" wrapText="1"/>
      <protection/>
    </xf>
    <xf numFmtId="0" fontId="33" fillId="0" borderId="24" xfId="47" applyFont="1" applyFill="1" applyBorder="1" applyAlignment="1">
      <alignment horizontal="center" vertical="center"/>
      <protection/>
    </xf>
    <xf numFmtId="0" fontId="33" fillId="0" borderId="21" xfId="47" applyFont="1" applyFill="1" applyBorder="1" applyAlignment="1">
      <alignment vertical="center"/>
      <protection/>
    </xf>
    <xf numFmtId="0" fontId="33" fillId="0" borderId="21" xfId="47" applyFont="1" applyFill="1" applyBorder="1" applyAlignment="1">
      <alignment horizontal="center" vertical="center" wrapText="1"/>
      <protection/>
    </xf>
    <xf numFmtId="9" fontId="33" fillId="0" borderId="21" xfId="47" applyNumberFormat="1" applyFont="1" applyFill="1" applyBorder="1" applyAlignment="1">
      <alignment vertical="center"/>
      <protection/>
    </xf>
    <xf numFmtId="0" fontId="62" fillId="0" borderId="21" xfId="47" applyFont="1" applyFill="1" applyBorder="1" applyAlignment="1">
      <alignment horizontal="left" vertical="center" wrapText="1"/>
      <protection/>
    </xf>
    <xf numFmtId="0" fontId="33" fillId="0" borderId="0" xfId="47" applyFont="1" applyFill="1" applyBorder="1" applyAlignment="1">
      <alignment vertical="center" wrapText="1"/>
      <protection/>
    </xf>
    <xf numFmtId="0" fontId="33" fillId="0" borderId="0" xfId="47" applyFont="1" applyFill="1" applyBorder="1" applyAlignment="1">
      <alignment horizontal="center" vertical="center" wrapText="1"/>
      <protection/>
    </xf>
    <xf numFmtId="0" fontId="27" fillId="0" borderId="0" xfId="47" applyFont="1" applyFill="1" applyBorder="1" applyAlignment="1">
      <alignment horizontal="left" vertical="center"/>
      <protection/>
    </xf>
    <xf numFmtId="0" fontId="2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29" fillId="0" borderId="23" xfId="47" applyFont="1" applyBorder="1">
      <alignment/>
      <protection/>
    </xf>
    <xf numFmtId="0" fontId="29" fillId="0" borderId="19" xfId="47" applyFont="1" applyBorder="1">
      <alignment/>
      <protection/>
    </xf>
    <xf numFmtId="0" fontId="28" fillId="0" borderId="102" xfId="47" applyFont="1" applyBorder="1" applyAlignment="1">
      <alignment horizontal="center"/>
      <protection/>
    </xf>
    <xf numFmtId="0" fontId="28" fillId="0" borderId="100" xfId="47" applyFont="1" applyBorder="1" applyAlignment="1">
      <alignment horizontal="center"/>
      <protection/>
    </xf>
    <xf numFmtId="0" fontId="29" fillId="0" borderId="21" xfId="47" applyFont="1" applyBorder="1" applyAlignment="1">
      <alignment/>
      <protection/>
    </xf>
    <xf numFmtId="0" fontId="29" fillId="0" borderId="19" xfId="47" applyFont="1" applyBorder="1" applyAlignment="1">
      <alignment horizontal="left" wrapText="1"/>
      <protection/>
    </xf>
    <xf numFmtId="0" fontId="28" fillId="0" borderId="63" xfId="47" applyFont="1" applyBorder="1" applyAlignment="1">
      <alignment horizontal="center"/>
      <protection/>
    </xf>
    <xf numFmtId="0" fontId="28" fillId="0" borderId="0" xfId="47" applyFont="1" applyAlignment="1">
      <alignment horizontal="left"/>
      <protection/>
    </xf>
    <xf numFmtId="0" fontId="28" fillId="0" borderId="64" xfId="47" applyFont="1" applyBorder="1" applyAlignment="1">
      <alignment horizontal="left" wrapText="1"/>
      <protection/>
    </xf>
    <xf numFmtId="0" fontId="28" fillId="0" borderId="21" xfId="47" applyFont="1" applyBorder="1" applyAlignment="1">
      <alignment vertical="top"/>
      <protection/>
    </xf>
    <xf numFmtId="0" fontId="29" fillId="0" borderId="19" xfId="47" applyFont="1" applyBorder="1" applyAlignment="1">
      <alignment vertical="top" wrapText="1"/>
      <protection/>
    </xf>
    <xf numFmtId="0" fontId="28" fillId="0" borderId="24" xfId="47" applyFont="1" applyBorder="1" applyAlignment="1">
      <alignment vertical="center" wrapText="1"/>
      <protection/>
    </xf>
    <xf numFmtId="0" fontId="28" fillId="0" borderId="21" xfId="47" applyFont="1" applyBorder="1" applyAlignment="1">
      <alignment vertical="center" wrapText="1"/>
      <protection/>
    </xf>
    <xf numFmtId="0" fontId="29" fillId="0" borderId="19" xfId="47" applyFont="1" applyBorder="1" applyAlignment="1">
      <alignment horizontal="left" vertical="center" wrapText="1"/>
      <protection/>
    </xf>
    <xf numFmtId="0" fontId="63" fillId="0" borderId="0" xfId="47" applyFont="1" applyFill="1" applyBorder="1" applyAlignment="1">
      <alignment horizontal="center" vertical="center" wrapText="1"/>
      <protection/>
    </xf>
    <xf numFmtId="0" fontId="29" fillId="0" borderId="96" xfId="47" applyFont="1" applyBorder="1" applyAlignment="1">
      <alignment horizontal="center" vertical="center" wrapText="1"/>
      <protection/>
    </xf>
    <xf numFmtId="0" fontId="29" fillId="0" borderId="95" xfId="47" applyFont="1" applyBorder="1" applyAlignment="1">
      <alignment horizontal="center" vertical="center" wrapText="1"/>
      <protection/>
    </xf>
    <xf numFmtId="0" fontId="29" fillId="0" borderId="153" xfId="47" applyFont="1" applyBorder="1" applyAlignment="1">
      <alignment horizontal="center" vertical="center" wrapText="1"/>
      <protection/>
    </xf>
    <xf numFmtId="0" fontId="29" fillId="0" borderId="94" xfId="47" applyFont="1" applyBorder="1" applyAlignment="1">
      <alignment horizontal="center" vertical="center" wrapText="1"/>
      <protection/>
    </xf>
    <xf numFmtId="0" fontId="29" fillId="0" borderId="93" xfId="47" applyFont="1" applyBorder="1" applyAlignment="1">
      <alignment horizontal="center" vertical="center" wrapText="1"/>
      <protection/>
    </xf>
    <xf numFmtId="0" fontId="29" fillId="0" borderId="0" xfId="47" applyFont="1" applyFill="1" applyBorder="1">
      <alignment/>
      <protection/>
    </xf>
    <xf numFmtId="0" fontId="27" fillId="0" borderId="0" xfId="47" applyFont="1" applyFill="1" applyBorder="1">
      <alignment/>
      <protection/>
    </xf>
    <xf numFmtId="0" fontId="28" fillId="0" borderId="0" xfId="47" applyFont="1" applyFill="1">
      <alignment/>
      <protection/>
    </xf>
    <xf numFmtId="0" fontId="64" fillId="0" borderId="0" xfId="47" applyFont="1" applyFill="1">
      <alignment/>
      <protection/>
    </xf>
    <xf numFmtId="0" fontId="6" fillId="0" borderId="0" xfId="47" applyFont="1" applyFill="1">
      <alignment/>
      <protection/>
    </xf>
    <xf numFmtId="3" fontId="29" fillId="0" borderId="154" xfId="47" applyNumberFormat="1" applyFont="1" applyFill="1" applyBorder="1" applyAlignment="1">
      <alignment horizontal="right" vertical="center"/>
      <protection/>
    </xf>
    <xf numFmtId="3" fontId="29" fillId="0" borderId="22" xfId="47" applyNumberFormat="1" applyFont="1" applyFill="1" applyBorder="1" applyAlignment="1">
      <alignment horizontal="right" vertical="top"/>
      <protection/>
    </xf>
    <xf numFmtId="3" fontId="29" fillId="0" borderId="155" xfId="47" applyNumberFormat="1" applyFont="1" applyFill="1" applyBorder="1" applyAlignment="1">
      <alignment horizontal="right" vertical="center"/>
      <protection/>
    </xf>
    <xf numFmtId="0" fontId="29" fillId="0" borderId="19" xfId="47" applyFont="1" applyFill="1" applyBorder="1" applyAlignment="1">
      <alignment horizontal="left"/>
      <protection/>
    </xf>
    <xf numFmtId="3" fontId="28" fillId="0" borderId="104" xfId="47" applyNumberFormat="1" applyFont="1" applyFill="1" applyBorder="1" applyAlignment="1">
      <alignment horizontal="right" vertical="center"/>
      <protection/>
    </xf>
    <xf numFmtId="3" fontId="28" fillId="0" borderId="52" xfId="47" applyNumberFormat="1" applyFont="1" applyFill="1" applyBorder="1" applyAlignment="1">
      <alignment horizontal="right" vertical="center"/>
      <protection/>
    </xf>
    <xf numFmtId="3" fontId="28" fillId="0" borderId="103" xfId="47" applyNumberFormat="1" applyFont="1" applyFill="1" applyBorder="1" applyAlignment="1">
      <alignment horizontal="right" vertical="center"/>
      <protection/>
    </xf>
    <xf numFmtId="0" fontId="28" fillId="0" borderId="51" xfId="47" applyFont="1" applyFill="1" applyBorder="1" applyAlignment="1">
      <alignment horizontal="left" vertical="center" wrapText="1"/>
      <protection/>
    </xf>
    <xf numFmtId="3" fontId="28" fillId="0" borderId="89" xfId="47" applyNumberFormat="1" applyFont="1" applyFill="1" applyBorder="1" applyAlignment="1">
      <alignment horizontal="right" vertical="center"/>
      <protection/>
    </xf>
    <xf numFmtId="3" fontId="28" fillId="0" borderId="29" xfId="47" applyNumberFormat="1" applyFont="1" applyFill="1" applyBorder="1" applyAlignment="1">
      <alignment horizontal="right" vertical="center"/>
      <protection/>
    </xf>
    <xf numFmtId="3" fontId="28" fillId="0" borderId="32" xfId="47" applyNumberFormat="1" applyFont="1" applyFill="1" applyBorder="1" applyAlignment="1">
      <alignment horizontal="right" vertical="center"/>
      <protection/>
    </xf>
    <xf numFmtId="3" fontId="28" fillId="0" borderId="88" xfId="47" applyNumberFormat="1" applyFont="1" applyFill="1" applyBorder="1" applyAlignment="1">
      <alignment horizontal="right" vertical="center"/>
      <protection/>
    </xf>
    <xf numFmtId="3" fontId="28" fillId="0" borderId="44" xfId="47" applyNumberFormat="1" applyFont="1" applyFill="1" applyBorder="1" applyAlignment="1">
      <alignment horizontal="right" vertical="center"/>
      <protection/>
    </xf>
    <xf numFmtId="3" fontId="28" fillId="0" borderId="87" xfId="47" applyNumberFormat="1" applyFont="1" applyFill="1" applyBorder="1" applyAlignment="1">
      <alignment horizontal="right" vertical="center"/>
      <protection/>
    </xf>
    <xf numFmtId="0" fontId="28" fillId="0" borderId="43" xfId="47" applyFont="1" applyFill="1" applyBorder="1" applyAlignment="1">
      <alignment horizontal="left" vertical="center" wrapText="1"/>
      <protection/>
    </xf>
    <xf numFmtId="3" fontId="29" fillId="0" borderId="24" xfId="47" applyNumberFormat="1" applyFont="1" applyFill="1" applyBorder="1" applyAlignment="1">
      <alignment horizontal="right" vertical="center"/>
      <protection/>
    </xf>
    <xf numFmtId="3" fontId="29" fillId="0" borderId="21" xfId="47" applyNumberFormat="1" applyFont="1" applyFill="1" applyBorder="1" applyAlignment="1">
      <alignment horizontal="right" vertical="center"/>
      <protection/>
    </xf>
    <xf numFmtId="0" fontId="29" fillId="0" borderId="19" xfId="47" applyFont="1" applyFill="1" applyBorder="1" applyAlignment="1">
      <alignment horizontal="left" vertical="center" wrapText="1"/>
      <protection/>
    </xf>
    <xf numFmtId="0" fontId="28" fillId="0" borderId="28" xfId="47" applyFont="1" applyFill="1" applyBorder="1" applyAlignment="1">
      <alignment horizontal="left" vertical="center" wrapText="1"/>
      <protection/>
    </xf>
    <xf numFmtId="0" fontId="29" fillId="0" borderId="24" xfId="47" applyFont="1" applyBorder="1" applyAlignment="1">
      <alignment horizontal="left" vertical="center" wrapText="1"/>
      <protection/>
    </xf>
    <xf numFmtId="0" fontId="29" fillId="0" borderId="21" xfId="47" applyFont="1" applyBorder="1" applyAlignment="1">
      <alignment horizontal="lef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30" fillId="0" borderId="0" xfId="47" applyFont="1" applyFill="1">
      <alignment/>
      <protection/>
    </xf>
    <xf numFmtId="0" fontId="28" fillId="0" borderId="0" xfId="47" applyFont="1" applyFill="1" applyAlignment="1">
      <alignment/>
      <protection/>
    </xf>
    <xf numFmtId="0" fontId="33" fillId="0" borderId="0" xfId="47" applyFont="1" applyFill="1" applyAlignment="1">
      <alignment vertical="center" wrapText="1"/>
      <protection/>
    </xf>
    <xf numFmtId="0" fontId="28" fillId="0" borderId="139" xfId="47" applyFont="1" applyFill="1" applyBorder="1">
      <alignment/>
      <protection/>
    </xf>
    <xf numFmtId="0" fontId="28" fillId="0" borderId="21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center"/>
      <protection/>
    </xf>
    <xf numFmtId="0" fontId="28" fillId="0" borderId="156" xfId="47" applyFont="1" applyFill="1" applyBorder="1">
      <alignment/>
      <protection/>
    </xf>
    <xf numFmtId="0" fontId="28" fillId="0" borderId="157" xfId="47" applyFont="1" applyFill="1" applyBorder="1">
      <alignment/>
      <protection/>
    </xf>
    <xf numFmtId="0" fontId="28" fillId="0" borderId="158" xfId="47" applyFont="1" applyFill="1" applyBorder="1" applyAlignment="1">
      <alignment/>
      <protection/>
    </xf>
    <xf numFmtId="0" fontId="28" fillId="0" borderId="157" xfId="47" applyFont="1" applyFill="1" applyBorder="1" applyAlignment="1">
      <alignment horizontal="left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horizontal="left" vertical="center"/>
      <protection/>
    </xf>
    <xf numFmtId="0" fontId="28" fillId="0" borderId="139" xfId="47" applyFont="1" applyFill="1" applyBorder="1" applyAlignment="1">
      <alignment horizontal="left"/>
      <protection/>
    </xf>
    <xf numFmtId="0" fontId="63" fillId="0" borderId="0" xfId="47" applyFont="1" applyFill="1">
      <alignment/>
      <protection/>
    </xf>
    <xf numFmtId="0" fontId="29" fillId="0" borderId="24" xfId="47" applyFont="1" applyFill="1" applyBorder="1" applyAlignment="1">
      <alignment horizontal="center" vertical="center" wrapText="1"/>
      <protection/>
    </xf>
    <xf numFmtId="0" fontId="29" fillId="0" borderId="21" xfId="47" applyFont="1" applyFill="1" applyBorder="1" applyAlignment="1">
      <alignment horizontal="center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8" fillId="0" borderId="0" xfId="47" applyFont="1" applyFill="1" applyAlignment="1">
      <alignment horizontal="center"/>
      <protection/>
    </xf>
    <xf numFmtId="0" fontId="5" fillId="0" borderId="0" xfId="47" applyFont="1" applyFill="1" applyBorder="1">
      <alignment/>
      <protection/>
    </xf>
    <xf numFmtId="0" fontId="33" fillId="0" borderId="0" xfId="47" applyFont="1" applyFill="1" applyBorder="1" applyAlignment="1">
      <alignment horizontal="left"/>
      <protection/>
    </xf>
    <xf numFmtId="0" fontId="33" fillId="0" borderId="0" xfId="47" applyFont="1" applyFill="1" applyBorder="1" applyAlignment="1">
      <alignment/>
      <protection/>
    </xf>
    <xf numFmtId="0" fontId="64" fillId="0" borderId="0" xfId="47" applyFont="1">
      <alignment/>
      <protection/>
    </xf>
    <xf numFmtId="0" fontId="29" fillId="0" borderId="0" xfId="47" applyFont="1" applyFill="1" applyBorder="1" applyAlignment="1">
      <alignment horizontal="right"/>
      <protection/>
    </xf>
    <xf numFmtId="0" fontId="29" fillId="0" borderId="0" xfId="47" applyFont="1" applyBorder="1" applyAlignment="1">
      <alignment horizontal="right"/>
      <protection/>
    </xf>
    <xf numFmtId="9" fontId="29" fillId="0" borderId="0" xfId="47" applyNumberFormat="1" applyFont="1" applyBorder="1" applyAlignment="1">
      <alignment horizontal="right"/>
      <protection/>
    </xf>
    <xf numFmtId="0" fontId="29" fillId="0" borderId="0" xfId="47" applyFont="1" applyBorder="1">
      <alignment/>
      <protection/>
    </xf>
    <xf numFmtId="0" fontId="29" fillId="0" borderId="22" xfId="47" applyFont="1" applyBorder="1">
      <alignment/>
      <protection/>
    </xf>
    <xf numFmtId="0" fontId="29" fillId="0" borderId="159" xfId="47" applyFont="1" applyBorder="1">
      <alignment/>
      <protection/>
    </xf>
    <xf numFmtId="0" fontId="28" fillId="0" borderId="65" xfId="47" applyFont="1" applyBorder="1" applyAlignment="1">
      <alignment horizontal="center"/>
      <protection/>
    </xf>
    <xf numFmtId="0" fontId="28" fillId="0" borderId="160" xfId="47" applyFont="1" applyBorder="1" applyAlignment="1">
      <alignment shrinkToFit="1"/>
      <protection/>
    </xf>
    <xf numFmtId="0" fontId="28" fillId="0" borderId="160" xfId="47" applyFont="1" applyBorder="1">
      <alignment/>
      <protection/>
    </xf>
    <xf numFmtId="0" fontId="28" fillId="0" borderId="58" xfId="47" applyFont="1" applyBorder="1" applyAlignment="1">
      <alignment horizontal="center"/>
      <protection/>
    </xf>
    <xf numFmtId="0" fontId="28" fillId="0" borderId="161" xfId="47" applyFont="1" applyBorder="1">
      <alignment/>
      <protection/>
    </xf>
    <xf numFmtId="0" fontId="38" fillId="0" borderId="21" xfId="47" applyFont="1" applyBorder="1" applyAlignment="1">
      <alignment horizontal="center"/>
      <protection/>
    </xf>
    <xf numFmtId="0" fontId="29" fillId="0" borderId="19" xfId="47" applyFont="1" applyBorder="1" applyAlignment="1">
      <alignment vertical="center"/>
      <protection/>
    </xf>
    <xf numFmtId="0" fontId="38" fillId="0" borderId="58" xfId="47" applyFont="1" applyBorder="1" applyAlignment="1">
      <alignment horizontal="center"/>
      <protection/>
    </xf>
    <xf numFmtId="0" fontId="38" fillId="0" borderId="162" xfId="47" applyFont="1" applyBorder="1" applyAlignment="1">
      <alignment horizontal="center"/>
      <protection/>
    </xf>
    <xf numFmtId="0" fontId="28" fillId="0" borderId="163" xfId="47" applyFont="1" applyBorder="1">
      <alignment/>
      <protection/>
    </xf>
    <xf numFmtId="0" fontId="28" fillId="0" borderId="21" xfId="47" applyFont="1" applyBorder="1" applyAlignment="1">
      <alignment horizontal="center"/>
      <protection/>
    </xf>
    <xf numFmtId="0" fontId="28" fillId="0" borderId="162" xfId="47" applyFont="1" applyBorder="1">
      <alignment/>
      <protection/>
    </xf>
    <xf numFmtId="0" fontId="28" fillId="0" borderId="162" xfId="47" applyFont="1" applyBorder="1" applyAlignment="1">
      <alignment horizontal="center"/>
      <protection/>
    </xf>
    <xf numFmtId="0" fontId="28" fillId="0" borderId="162" xfId="47" applyFont="1" applyFill="1" applyBorder="1" applyAlignment="1">
      <alignment horizontal="center"/>
      <protection/>
    </xf>
    <xf numFmtId="0" fontId="28" fillId="0" borderId="163" xfId="47" applyFont="1" applyFill="1" applyBorder="1">
      <alignment/>
      <protection/>
    </xf>
    <xf numFmtId="0" fontId="28" fillId="0" borderId="58" xfId="47" applyFont="1" applyFill="1" applyBorder="1" applyAlignment="1">
      <alignment horizontal="center"/>
      <protection/>
    </xf>
    <xf numFmtId="0" fontId="28" fillId="0" borderId="161" xfId="47" applyFont="1" applyFill="1" applyBorder="1">
      <alignment/>
      <protection/>
    </xf>
    <xf numFmtId="0" fontId="28" fillId="0" borderId="147" xfId="47" applyFont="1" applyBorder="1" applyAlignment="1">
      <alignment horizontal="center"/>
      <protection/>
    </xf>
    <xf numFmtId="0" fontId="28" fillId="0" borderId="164" xfId="47" applyFont="1" applyBorder="1">
      <alignment/>
      <protection/>
    </xf>
    <xf numFmtId="0" fontId="28" fillId="0" borderId="38" xfId="47" applyFont="1" applyBorder="1" applyAlignment="1">
      <alignment horizontal="center"/>
      <protection/>
    </xf>
    <xf numFmtId="0" fontId="28" fillId="0" borderId="165" xfId="47" applyFont="1" applyBorder="1">
      <alignment/>
      <protection/>
    </xf>
    <xf numFmtId="0" fontId="28" fillId="0" borderId="40" xfId="47" applyFont="1" applyBorder="1" applyAlignment="1">
      <alignment horizontal="center" vertical="top"/>
      <protection/>
    </xf>
    <xf numFmtId="0" fontId="28" fillId="0" borderId="37" xfId="47" applyFont="1" applyBorder="1" applyAlignment="1">
      <alignment wrapText="1"/>
      <protection/>
    </xf>
    <xf numFmtId="0" fontId="28" fillId="0" borderId="161" xfId="47" applyFont="1" applyBorder="1" applyAlignment="1">
      <alignment horizontal="left"/>
      <protection/>
    </xf>
    <xf numFmtId="0" fontId="28" fillId="0" borderId="0" xfId="47" applyFont="1" applyBorder="1">
      <alignment/>
      <protection/>
    </xf>
    <xf numFmtId="0" fontId="28" fillId="0" borderId="163" xfId="47" applyFont="1" applyBorder="1" applyAlignment="1">
      <alignment shrinkToFit="1"/>
      <protection/>
    </xf>
    <xf numFmtId="0" fontId="28" fillId="0" borderId="166" xfId="47" applyFont="1" applyBorder="1" applyAlignment="1">
      <alignment horizontal="center"/>
      <protection/>
    </xf>
    <xf numFmtId="0" fontId="28" fillId="0" borderId="167" xfId="47" applyFont="1" applyBorder="1" applyAlignment="1">
      <alignment horizontal="left"/>
      <protection/>
    </xf>
    <xf numFmtId="0" fontId="28" fillId="0" borderId="58" xfId="47" applyFont="1" applyBorder="1" applyAlignment="1">
      <alignment/>
      <protection/>
    </xf>
    <xf numFmtId="0" fontId="39" fillId="0" borderId="24" xfId="47" applyFont="1" applyBorder="1" applyAlignment="1">
      <alignment horizontal="center" vertical="center" wrapText="1"/>
      <protection/>
    </xf>
    <xf numFmtId="0" fontId="39" fillId="0" borderId="21" xfId="47" applyFont="1" applyBorder="1" applyAlignment="1">
      <alignment horizontal="center" vertical="center" wrapText="1"/>
      <protection/>
    </xf>
    <xf numFmtId="0" fontId="29" fillId="0" borderId="19" xfId="47" applyFont="1" applyBorder="1" applyAlignment="1">
      <alignment horizontal="left" vertical="center"/>
      <protection/>
    </xf>
    <xf numFmtId="0" fontId="39" fillId="0" borderId="96" xfId="47" applyFont="1" applyBorder="1" applyAlignment="1">
      <alignment horizontal="center" vertical="center" wrapText="1"/>
      <protection/>
    </xf>
    <xf numFmtId="0" fontId="39" fillId="0" borderId="153" xfId="47" applyFont="1" applyBorder="1" applyAlignment="1">
      <alignment horizontal="center" vertical="center" wrapText="1"/>
      <protection/>
    </xf>
    <xf numFmtId="0" fontId="39" fillId="0" borderId="168" xfId="47" applyFont="1" applyBorder="1" applyAlignment="1">
      <alignment horizontal="center" vertical="center" wrapText="1"/>
      <protection/>
    </xf>
    <xf numFmtId="0" fontId="39" fillId="0" borderId="95" xfId="47" applyFont="1" applyBorder="1" applyAlignment="1">
      <alignment horizontal="center" vertical="center" wrapText="1"/>
      <protection/>
    </xf>
    <xf numFmtId="0" fontId="39" fillId="0" borderId="169" xfId="47" applyFont="1" applyBorder="1" applyAlignment="1">
      <alignment horizontal="center" vertical="center" wrapText="1"/>
      <protection/>
    </xf>
    <xf numFmtId="0" fontId="39" fillId="0" borderId="166" xfId="47" applyFont="1" applyBorder="1" applyAlignment="1">
      <alignment horizontal="center" vertical="center" wrapText="1"/>
      <protection/>
    </xf>
    <xf numFmtId="0" fontId="39" fillId="0" borderId="167" xfId="47" applyFont="1" applyBorder="1" applyAlignment="1">
      <alignment horizontal="center" vertical="center"/>
      <protection/>
    </xf>
    <xf numFmtId="0" fontId="28" fillId="0" borderId="0" xfId="47" applyFont="1" applyFill="1" applyBorder="1">
      <alignment/>
      <protection/>
    </xf>
    <xf numFmtId="0" fontId="29" fillId="0" borderId="70" xfId="47" applyFont="1" applyFill="1" applyBorder="1" applyAlignment="1">
      <alignment horizontal="center"/>
      <protection/>
    </xf>
    <xf numFmtId="0" fontId="28" fillId="0" borderId="53" xfId="47" applyFont="1" applyFill="1" applyBorder="1" applyAlignment="1">
      <alignment horizontal="left"/>
      <protection/>
    </xf>
    <xf numFmtId="0" fontId="28" fillId="0" borderId="45" xfId="47" applyFont="1" applyFill="1" applyBorder="1" applyAlignment="1">
      <alignment horizontal="left"/>
      <protection/>
    </xf>
    <xf numFmtId="0" fontId="28" fillId="0" borderId="16" xfId="47" applyFont="1" applyFill="1" applyBorder="1" applyAlignment="1">
      <alignment horizontal="left"/>
      <protection/>
    </xf>
    <xf numFmtId="0" fontId="28" fillId="0" borderId="21" xfId="47" applyFont="1" applyFill="1" applyBorder="1" applyAlignment="1">
      <alignment horizontal="left"/>
      <protection/>
    </xf>
    <xf numFmtId="0" fontId="29" fillId="0" borderId="19" xfId="47" applyFont="1" applyFill="1" applyBorder="1" applyAlignment="1">
      <alignment horizontal="left" vertical="top" wrapText="1"/>
      <protection/>
    </xf>
    <xf numFmtId="0" fontId="29" fillId="0" borderId="24" xfId="47" applyFont="1" applyFill="1" applyBorder="1" applyAlignment="1">
      <alignment horizontal="center"/>
      <protection/>
    </xf>
    <xf numFmtId="0" fontId="29" fillId="0" borderId="21" xfId="47" applyFont="1" applyFill="1" applyBorder="1" applyAlignment="1">
      <alignment horizontal="center"/>
      <protection/>
    </xf>
    <xf numFmtId="0" fontId="29" fillId="0" borderId="107" xfId="47" applyFont="1" applyFill="1" applyBorder="1" applyAlignment="1">
      <alignment horizontal="center"/>
      <protection/>
    </xf>
    <xf numFmtId="0" fontId="29" fillId="0" borderId="140" xfId="47" applyFont="1" applyFill="1" applyBorder="1" applyAlignment="1">
      <alignment horizontal="center"/>
      <protection/>
    </xf>
    <xf numFmtId="0" fontId="29" fillId="0" borderId="104" xfId="47" applyFont="1" applyFill="1" applyBorder="1" applyAlignment="1">
      <alignment horizontal="center"/>
      <protection/>
    </xf>
    <xf numFmtId="0" fontId="29" fillId="0" borderId="129" xfId="47" applyFont="1" applyFill="1" applyBorder="1" applyAlignment="1">
      <alignment horizontal="center"/>
      <protection/>
    </xf>
    <xf numFmtId="0" fontId="27" fillId="0" borderId="0" xfId="47" applyFont="1" applyFill="1" applyBorder="1" applyAlignment="1">
      <alignment wrapText="1"/>
      <protection/>
    </xf>
    <xf numFmtId="0" fontId="5" fillId="0" borderId="0" xfId="47" applyFont="1">
      <alignment/>
      <protection/>
    </xf>
    <xf numFmtId="0" fontId="5" fillId="0" borderId="148" xfId="47" applyFont="1" applyBorder="1" applyAlignment="1">
      <alignment horizontal="center" vertical="center" wrapText="1"/>
      <protection/>
    </xf>
    <xf numFmtId="0" fontId="5" fillId="0" borderId="170" xfId="47" applyFont="1" applyBorder="1" applyAlignment="1">
      <alignment vertical="center" wrapText="1"/>
      <protection/>
    </xf>
    <xf numFmtId="0" fontId="5" fillId="0" borderId="158" xfId="47" applyFont="1" applyBorder="1" applyAlignment="1">
      <alignment horizontal="right" vertical="top" wrapText="1"/>
      <protection/>
    </xf>
    <xf numFmtId="0" fontId="5" fillId="0" borderId="122" xfId="47" applyFont="1" applyBorder="1" applyAlignment="1">
      <alignment horizontal="center" vertical="center" wrapText="1"/>
      <protection/>
    </xf>
    <xf numFmtId="0" fontId="5" fillId="0" borderId="92" xfId="47" applyFont="1" applyBorder="1" applyAlignment="1">
      <alignment vertical="center" wrapText="1"/>
      <protection/>
    </xf>
    <xf numFmtId="0" fontId="5" fillId="0" borderId="139" xfId="47" applyFont="1" applyBorder="1" applyAlignment="1">
      <alignment horizontal="right" vertical="top" wrapText="1"/>
      <protection/>
    </xf>
    <xf numFmtId="0" fontId="5" fillId="0" borderId="171" xfId="47" applyFont="1" applyBorder="1" applyAlignment="1">
      <alignment horizontal="center" vertical="center" wrapText="1"/>
      <protection/>
    </xf>
    <xf numFmtId="0" fontId="5" fillId="0" borderId="152" xfId="47" applyFont="1" applyBorder="1" applyAlignment="1">
      <alignment vertical="center" wrapText="1"/>
      <protection/>
    </xf>
    <xf numFmtId="0" fontId="5" fillId="0" borderId="172" xfId="47" applyFont="1" applyBorder="1" applyAlignment="1">
      <alignment vertical="top" wrapText="1"/>
      <protection/>
    </xf>
    <xf numFmtId="0" fontId="5" fillId="0" borderId="149" xfId="47" applyFont="1" applyBorder="1" applyAlignment="1">
      <alignment horizontal="center" vertical="center" wrapText="1"/>
      <protection/>
    </xf>
    <xf numFmtId="0" fontId="5" fillId="0" borderId="23" xfId="47" applyFont="1" applyBorder="1" applyAlignment="1">
      <alignment vertical="center" wrapText="1"/>
      <protection/>
    </xf>
    <xf numFmtId="0" fontId="5" fillId="0" borderId="173" xfId="47" applyFont="1" applyBorder="1" applyAlignment="1">
      <alignment horizontal="center" vertical="center" wrapText="1"/>
      <protection/>
    </xf>
    <xf numFmtId="0" fontId="5" fillId="0" borderId="151" xfId="47" applyFont="1" applyBorder="1" applyAlignment="1">
      <alignment vertical="center" wrapText="1"/>
      <protection/>
    </xf>
    <xf numFmtId="0" fontId="5" fillId="0" borderId="139" xfId="47" applyFont="1" applyBorder="1" applyAlignment="1">
      <alignment vertical="top" wrapText="1"/>
      <protection/>
    </xf>
    <xf numFmtId="0" fontId="5" fillId="0" borderId="19" xfId="47" applyFont="1" applyBorder="1">
      <alignment/>
      <protection/>
    </xf>
    <xf numFmtId="0" fontId="5" fillId="0" borderId="0" xfId="47" applyFont="1" applyAlignment="1">
      <alignment horizontal="left" vertical="center" wrapText="1"/>
      <protection/>
    </xf>
    <xf numFmtId="0" fontId="5" fillId="0" borderId="174" xfId="47" applyFont="1" applyBorder="1" applyAlignment="1">
      <alignment horizontal="center" vertical="center" wrapText="1"/>
      <protection/>
    </xf>
    <xf numFmtId="0" fontId="5" fillId="0" borderId="109" xfId="47" applyFont="1" applyBorder="1" applyAlignment="1">
      <alignment horizontal="left" vertical="center" wrapText="1"/>
      <protection/>
    </xf>
    <xf numFmtId="0" fontId="5" fillId="0" borderId="158" xfId="47" applyFont="1" applyBorder="1" applyAlignment="1">
      <alignment vertical="top" wrapText="1"/>
      <protection/>
    </xf>
    <xf numFmtId="0" fontId="5" fillId="0" borderId="175" xfId="47" applyFont="1" applyBorder="1" applyAlignment="1">
      <alignment horizontal="center" vertical="center" wrapText="1"/>
      <protection/>
    </xf>
    <xf numFmtId="0" fontId="5" fillId="0" borderId="176" xfId="47" applyFont="1" applyBorder="1" applyAlignment="1">
      <alignment vertical="center" wrapText="1"/>
      <protection/>
    </xf>
    <xf numFmtId="0" fontId="33" fillId="0" borderId="149" xfId="47" applyFont="1" applyBorder="1" applyAlignment="1">
      <alignment horizontal="center" vertical="top" wrapText="1"/>
      <protection/>
    </xf>
    <xf numFmtId="0" fontId="33" fillId="0" borderId="23" xfId="47" applyFont="1" applyBorder="1" applyAlignment="1">
      <alignment horizontal="center" vertical="top" wrapText="1"/>
      <protection/>
    </xf>
    <xf numFmtId="0" fontId="33" fillId="0" borderId="150" xfId="47" applyFont="1" applyBorder="1" applyAlignment="1">
      <alignment vertical="top" wrapText="1"/>
      <protection/>
    </xf>
    <xf numFmtId="0" fontId="5" fillId="0" borderId="177" xfId="47" applyFont="1" applyFill="1" applyBorder="1" applyAlignment="1">
      <alignment vertical="center" wrapText="1" shrinkToFit="1"/>
      <protection/>
    </xf>
    <xf numFmtId="0" fontId="5" fillId="0" borderId="170" xfId="47" applyFont="1" applyFill="1" applyBorder="1" applyAlignment="1">
      <alignment horizontal="center" vertical="center"/>
      <protection/>
    </xf>
    <xf numFmtId="9" fontId="5" fillId="0" borderId="170" xfId="51" applyNumberFormat="1" applyFont="1" applyFill="1" applyBorder="1" applyAlignment="1">
      <alignment horizontal="right" vertical="center"/>
    </xf>
    <xf numFmtId="0" fontId="28" fillId="0" borderId="51" xfId="0" applyFont="1" applyFill="1" applyBorder="1" applyAlignment="1">
      <alignment vertical="center"/>
    </xf>
    <xf numFmtId="3" fontId="28" fillId="0" borderId="178" xfId="0" applyNumberFormat="1" applyFont="1" applyFill="1" applyBorder="1" applyAlignment="1">
      <alignment horizontal="right"/>
    </xf>
    <xf numFmtId="2" fontId="28" fillId="0" borderId="54" xfId="0" applyNumberFormat="1" applyFont="1" applyFill="1" applyBorder="1" applyAlignment="1">
      <alignment/>
    </xf>
    <xf numFmtId="0" fontId="28" fillId="0" borderId="179" xfId="0" applyFont="1" applyFill="1" applyBorder="1" applyAlignment="1">
      <alignment vertical="center"/>
    </xf>
    <xf numFmtId="3" fontId="28" fillId="0" borderId="180" xfId="0" applyNumberFormat="1" applyFont="1" applyFill="1" applyBorder="1" applyAlignment="1">
      <alignment horizontal="right"/>
    </xf>
    <xf numFmtId="0" fontId="28" fillId="0" borderId="181" xfId="0" applyFont="1" applyFill="1" applyBorder="1" applyAlignment="1">
      <alignment/>
    </xf>
    <xf numFmtId="3" fontId="28" fillId="0" borderId="181" xfId="0" applyNumberFormat="1" applyFont="1" applyFill="1" applyBorder="1" applyAlignment="1">
      <alignment horizontal="right"/>
    </xf>
    <xf numFmtId="3" fontId="28" fillId="0" borderId="182" xfId="0" applyNumberFormat="1" applyFont="1" applyFill="1" applyBorder="1" applyAlignment="1">
      <alignment horizontal="right"/>
    </xf>
    <xf numFmtId="0" fontId="28" fillId="0" borderId="183" xfId="0" applyNumberFormat="1" applyFont="1" applyFill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9" fillId="0" borderId="9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28" fillId="0" borderId="134" xfId="0" applyFont="1" applyFill="1" applyBorder="1" applyAlignment="1">
      <alignment vertical="center" wrapText="1"/>
    </xf>
    <xf numFmtId="0" fontId="28" fillId="0" borderId="62" xfId="0" applyFont="1" applyFill="1" applyBorder="1" applyAlignment="1">
      <alignment vertical="center" wrapText="1"/>
    </xf>
    <xf numFmtId="0" fontId="28" fillId="0" borderId="76" xfId="0" applyFont="1" applyFill="1" applyBorder="1" applyAlignment="1">
      <alignment vertical="center" wrapText="1"/>
    </xf>
    <xf numFmtId="0" fontId="28" fillId="0" borderId="105" xfId="0" applyFont="1" applyFill="1" applyBorder="1" applyAlignment="1">
      <alignment vertical="center" wrapText="1"/>
    </xf>
    <xf numFmtId="0" fontId="28" fillId="0" borderId="63" xfId="0" applyFont="1" applyFill="1" applyBorder="1" applyAlignment="1">
      <alignment vertical="center" wrapText="1"/>
    </xf>
    <xf numFmtId="0" fontId="28" fillId="0" borderId="92" xfId="0" applyFont="1" applyFill="1" applyBorder="1" applyAlignment="1">
      <alignment vertical="center" wrapText="1"/>
    </xf>
    <xf numFmtId="0" fontId="28" fillId="0" borderId="170" xfId="0" applyFont="1" applyFill="1" applyBorder="1" applyAlignment="1">
      <alignment vertical="center" wrapText="1"/>
    </xf>
    <xf numFmtId="0" fontId="29" fillId="0" borderId="98" xfId="0" applyFont="1" applyFill="1" applyBorder="1" applyAlignment="1">
      <alignment vertical="center" wrapText="1"/>
    </xf>
    <xf numFmtId="0" fontId="4" fillId="0" borderId="113" xfId="0" applyFont="1" applyFill="1" applyBorder="1" applyAlignment="1">
      <alignment vertical="center" wrapText="1"/>
    </xf>
    <xf numFmtId="0" fontId="28" fillId="0" borderId="177" xfId="0" applyFont="1" applyFill="1" applyBorder="1" applyAlignment="1">
      <alignment vertical="center" wrapText="1"/>
    </xf>
    <xf numFmtId="0" fontId="28" fillId="0" borderId="170" xfId="0" applyFont="1" applyFill="1" applyBorder="1" applyAlignment="1">
      <alignment vertical="center"/>
    </xf>
    <xf numFmtId="0" fontId="28" fillId="0" borderId="184" xfId="0" applyFont="1" applyFill="1" applyBorder="1" applyAlignment="1">
      <alignment vertical="center"/>
    </xf>
    <xf numFmtId="0" fontId="28" fillId="0" borderId="18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2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28" fillId="0" borderId="151" xfId="0" applyFont="1" applyFill="1" applyBorder="1" applyAlignment="1">
      <alignment vertical="center" wrapText="1"/>
    </xf>
    <xf numFmtId="0" fontId="5" fillId="0" borderId="156" xfId="47" applyFont="1" applyFill="1" applyBorder="1" applyAlignment="1">
      <alignment horizontal="left" vertical="center" wrapText="1"/>
      <protection/>
    </xf>
    <xf numFmtId="0" fontId="5" fillId="0" borderId="157" xfId="47" applyFont="1" applyFill="1" applyBorder="1" applyAlignment="1">
      <alignment horizontal="left" vertical="center" wrapText="1"/>
      <protection/>
    </xf>
    <xf numFmtId="0" fontId="5" fillId="0" borderId="0" xfId="47" applyFont="1" applyFill="1" applyAlignment="1">
      <alignment horizontal="left" vertical="center"/>
      <protection/>
    </xf>
    <xf numFmtId="0" fontId="5" fillId="0" borderId="157" xfId="47" applyFont="1" applyFill="1" applyBorder="1" applyAlignment="1">
      <alignment vertical="center" wrapText="1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28" fillId="0" borderId="57" xfId="47" applyFont="1" applyBorder="1" applyAlignment="1">
      <alignment horizontal="left" wrapText="1"/>
      <protection/>
    </xf>
    <xf numFmtId="0" fontId="28" fillId="0" borderId="112" xfId="47" applyFont="1" applyBorder="1" applyAlignment="1">
      <alignment horizontal="left" wrapText="1"/>
      <protection/>
    </xf>
    <xf numFmtId="0" fontId="28" fillId="0" borderId="105" xfId="47" applyFont="1" applyFill="1" applyBorder="1" applyAlignment="1">
      <alignment vertical="top" wrapText="1"/>
      <protection/>
    </xf>
    <xf numFmtId="0" fontId="28" fillId="0" borderId="152" xfId="47" applyFont="1" applyFill="1" applyBorder="1" applyAlignment="1">
      <alignment vertical="top" wrapText="1"/>
      <protection/>
    </xf>
    <xf numFmtId="0" fontId="28" fillId="0" borderId="104" xfId="0" applyFont="1" applyFill="1" applyBorder="1" applyAlignment="1">
      <alignment horizontal="right"/>
    </xf>
    <xf numFmtId="0" fontId="5" fillId="0" borderId="94" xfId="47" applyFont="1" applyBorder="1" applyAlignment="1">
      <alignment vertical="center" wrapText="1"/>
      <protection/>
    </xf>
    <xf numFmtId="0" fontId="5" fillId="0" borderId="186" xfId="47" applyFont="1" applyBorder="1" applyAlignment="1">
      <alignment horizontal="center" vertical="center" wrapText="1"/>
      <protection/>
    </xf>
    <xf numFmtId="0" fontId="5" fillId="0" borderId="57" xfId="47" applyFont="1" applyBorder="1">
      <alignment/>
      <protection/>
    </xf>
    <xf numFmtId="0" fontId="5" fillId="0" borderId="0" xfId="47" applyFont="1" applyBorder="1">
      <alignment/>
      <protection/>
    </xf>
    <xf numFmtId="0" fontId="65" fillId="0" borderId="0" xfId="47" applyFont="1" applyFill="1" applyAlignment="1">
      <alignment vertical="center"/>
      <protection/>
    </xf>
    <xf numFmtId="0" fontId="66" fillId="0" borderId="0" xfId="47" applyFont="1" applyFill="1" applyAlignment="1">
      <alignment vertical="center"/>
      <protection/>
    </xf>
    <xf numFmtId="3" fontId="5" fillId="0" borderId="0" xfId="47" applyNumberFormat="1" applyFont="1" applyFill="1" applyAlignment="1">
      <alignment horizontal="center" vertical="center"/>
      <protection/>
    </xf>
    <xf numFmtId="0" fontId="5" fillId="0" borderId="173" xfId="0" applyFont="1" applyFill="1" applyBorder="1" applyAlignment="1">
      <alignment horizontal="right" vertical="center"/>
    </xf>
    <xf numFmtId="2" fontId="5" fillId="0" borderId="151" xfId="0" applyNumberFormat="1" applyFont="1" applyFill="1" applyBorder="1" applyAlignment="1">
      <alignment horizontal="right" vertical="center"/>
    </xf>
    <xf numFmtId="0" fontId="5" fillId="0" borderId="151" xfId="0" applyFont="1" applyFill="1" applyBorder="1" applyAlignment="1">
      <alignment horizontal="right" vertical="center"/>
    </xf>
    <xf numFmtId="3" fontId="5" fillId="0" borderId="151" xfId="0" applyNumberFormat="1" applyFont="1" applyFill="1" applyBorder="1" applyAlignment="1">
      <alignment horizontal="right" vertical="center"/>
    </xf>
    <xf numFmtId="0" fontId="5" fillId="0" borderId="122" xfId="0" applyFont="1" applyFill="1" applyBorder="1" applyAlignment="1">
      <alignment horizontal="right" vertical="center"/>
    </xf>
    <xf numFmtId="2" fontId="5" fillId="0" borderId="92" xfId="0" applyNumberFormat="1" applyFont="1" applyFill="1" applyBorder="1" applyAlignment="1">
      <alignment horizontal="right" vertical="center"/>
    </xf>
    <xf numFmtId="0" fontId="5" fillId="0" borderId="92" xfId="0" applyFont="1" applyFill="1" applyBorder="1" applyAlignment="1">
      <alignment horizontal="right" vertical="center"/>
    </xf>
    <xf numFmtId="3" fontId="5" fillId="0" borderId="92" xfId="0" applyNumberFormat="1" applyFont="1" applyFill="1" applyBorder="1" applyAlignment="1">
      <alignment horizontal="right" vertical="center"/>
    </xf>
    <xf numFmtId="0" fontId="5" fillId="0" borderId="171" xfId="0" applyFont="1" applyFill="1" applyBorder="1" applyAlignment="1">
      <alignment horizontal="right" vertical="center"/>
    </xf>
    <xf numFmtId="2" fontId="5" fillId="0" borderId="152" xfId="0" applyNumberFormat="1" applyFont="1" applyFill="1" applyBorder="1" applyAlignment="1">
      <alignment horizontal="right" vertical="center"/>
    </xf>
    <xf numFmtId="0" fontId="5" fillId="0" borderId="152" xfId="0" applyFont="1" applyFill="1" applyBorder="1" applyAlignment="1">
      <alignment horizontal="right" vertical="center"/>
    </xf>
    <xf numFmtId="3" fontId="5" fillId="0" borderId="152" xfId="0" applyNumberFormat="1" applyFont="1" applyFill="1" applyBorder="1" applyAlignment="1">
      <alignment horizontal="right" vertical="center"/>
    </xf>
    <xf numFmtId="0" fontId="5" fillId="0" borderId="148" xfId="0" applyFont="1" applyFill="1" applyBorder="1" applyAlignment="1">
      <alignment horizontal="right" vertical="center"/>
    </xf>
    <xf numFmtId="2" fontId="5" fillId="0" borderId="170" xfId="0" applyNumberFormat="1" applyFont="1" applyFill="1" applyBorder="1" applyAlignment="1">
      <alignment horizontal="right" vertical="center"/>
    </xf>
    <xf numFmtId="0" fontId="5" fillId="0" borderId="170" xfId="0" applyFont="1" applyFill="1" applyBorder="1" applyAlignment="1">
      <alignment horizontal="right" vertical="center"/>
    </xf>
    <xf numFmtId="3" fontId="5" fillId="0" borderId="170" xfId="0" applyNumberFormat="1" applyFont="1" applyFill="1" applyBorder="1" applyAlignment="1">
      <alignment horizontal="right" vertical="center"/>
    </xf>
    <xf numFmtId="0" fontId="5" fillId="0" borderId="177" xfId="47" applyFont="1" applyFill="1" applyBorder="1" applyAlignment="1">
      <alignment vertical="center" wrapText="1"/>
      <protection/>
    </xf>
    <xf numFmtId="0" fontId="5" fillId="0" borderId="175" xfId="0" applyFont="1" applyFill="1" applyBorder="1" applyAlignment="1">
      <alignment horizontal="right" vertical="center"/>
    </xf>
    <xf numFmtId="2" fontId="5" fillId="0" borderId="176" xfId="0" applyNumberFormat="1" applyFont="1" applyFill="1" applyBorder="1" applyAlignment="1">
      <alignment horizontal="right" vertical="center"/>
    </xf>
    <xf numFmtId="0" fontId="5" fillId="0" borderId="176" xfId="0" applyFont="1" applyFill="1" applyBorder="1" applyAlignment="1">
      <alignment horizontal="right" vertical="center"/>
    </xf>
    <xf numFmtId="9" fontId="5" fillId="0" borderId="176" xfId="51" applyNumberFormat="1" applyFont="1" applyFill="1" applyBorder="1" applyAlignment="1">
      <alignment horizontal="right" vertical="center"/>
    </xf>
    <xf numFmtId="3" fontId="5" fillId="0" borderId="176" xfId="0" applyNumberFormat="1" applyFont="1" applyFill="1" applyBorder="1" applyAlignment="1">
      <alignment horizontal="right" vertical="center"/>
    </xf>
    <xf numFmtId="0" fontId="5" fillId="0" borderId="176" xfId="47" applyFont="1" applyFill="1" applyBorder="1" applyAlignment="1">
      <alignment horizontal="center" vertical="center"/>
      <protection/>
    </xf>
    <xf numFmtId="0" fontId="33" fillId="0" borderId="0" xfId="47" applyFont="1" applyFill="1" applyAlignment="1">
      <alignment vertical="center"/>
      <protection/>
    </xf>
    <xf numFmtId="0" fontId="5" fillId="0" borderId="0" xfId="47" applyFont="1" applyFill="1" applyBorder="1" applyAlignment="1">
      <alignment horizontal="right" vertical="center"/>
      <protection/>
    </xf>
    <xf numFmtId="0" fontId="67" fillId="0" borderId="0" xfId="0" applyFont="1" applyAlignment="1">
      <alignment/>
    </xf>
    <xf numFmtId="0" fontId="28" fillId="0" borderId="124" xfId="0" applyFont="1" applyBorder="1" applyAlignment="1">
      <alignment horizontal="right"/>
    </xf>
    <xf numFmtId="0" fontId="28" fillId="0" borderId="44" xfId="0" applyFont="1" applyBorder="1" applyAlignment="1">
      <alignment horizontal="right"/>
    </xf>
    <xf numFmtId="0" fontId="28" fillId="0" borderId="88" xfId="0" applyFont="1" applyBorder="1" applyAlignment="1">
      <alignment horizontal="right"/>
    </xf>
    <xf numFmtId="0" fontId="0" fillId="0" borderId="0" xfId="0" applyFont="1" applyAlignment="1">
      <alignment/>
    </xf>
    <xf numFmtId="0" fontId="28" fillId="0" borderId="138" xfId="0" applyFont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8" fillId="0" borderId="187" xfId="0" applyFont="1" applyBorder="1" applyAlignment="1">
      <alignment horizontal="right"/>
    </xf>
    <xf numFmtId="0" fontId="28" fillId="0" borderId="105" xfId="47" applyFont="1" applyBorder="1" applyAlignment="1">
      <alignment horizontal="center" vertical="center"/>
      <protection/>
    </xf>
    <xf numFmtId="0" fontId="28" fillId="0" borderId="140" xfId="0" applyFont="1" applyBorder="1" applyAlignment="1">
      <alignment horizontal="right" vertical="center"/>
    </xf>
    <xf numFmtId="0" fontId="28" fillId="0" borderId="58" xfId="0" applyFont="1" applyBorder="1" applyAlignment="1">
      <alignment horizontal="right" vertical="center"/>
    </xf>
    <xf numFmtId="0" fontId="28" fillId="0" borderId="107" xfId="0" applyFont="1" applyBorder="1" applyAlignment="1">
      <alignment horizontal="right" vertical="center"/>
    </xf>
    <xf numFmtId="0" fontId="28" fillId="0" borderId="151" xfId="47" applyFont="1" applyBorder="1" applyAlignment="1">
      <alignment horizontal="center" vertical="center"/>
      <protection/>
    </xf>
    <xf numFmtId="0" fontId="28" fillId="0" borderId="188" xfId="0" applyFont="1" applyBorder="1" applyAlignment="1">
      <alignment horizontal="right" vertical="center"/>
    </xf>
    <xf numFmtId="0" fontId="28" fillId="0" borderId="65" xfId="0" applyFont="1" applyBorder="1" applyAlignment="1">
      <alignment horizontal="right" vertical="center"/>
    </xf>
    <xf numFmtId="0" fontId="28" fillId="0" borderId="189" xfId="0" applyFont="1" applyBorder="1" applyAlignment="1">
      <alignment horizontal="right" vertical="center"/>
    </xf>
    <xf numFmtId="0" fontId="64" fillId="0" borderId="21" xfId="0" applyFont="1" applyBorder="1" applyAlignment="1">
      <alignment vertical="top"/>
    </xf>
    <xf numFmtId="0" fontId="64" fillId="0" borderId="24" xfId="0" applyFont="1" applyBorder="1" applyAlignment="1">
      <alignment vertical="top"/>
    </xf>
    <xf numFmtId="0" fontId="28" fillId="0" borderId="152" xfId="47" applyFont="1" applyBorder="1" applyAlignment="1">
      <alignment horizontal="center" vertical="center"/>
      <protection/>
    </xf>
    <xf numFmtId="0" fontId="28" fillId="0" borderId="190" xfId="0" applyFont="1" applyBorder="1" applyAlignment="1">
      <alignment horizontal="right" vertical="center"/>
    </xf>
    <xf numFmtId="0" fontId="28" fillId="0" borderId="162" xfId="0" applyFont="1" applyBorder="1" applyAlignment="1">
      <alignment horizontal="right" vertical="center"/>
    </xf>
    <xf numFmtId="0" fontId="28" fillId="0" borderId="191" xfId="0" applyFont="1" applyBorder="1" applyAlignment="1">
      <alignment horizontal="right" vertical="center"/>
    </xf>
    <xf numFmtId="0" fontId="63" fillId="0" borderId="21" xfId="0" applyFont="1" applyBorder="1" applyAlignment="1">
      <alignment/>
    </xf>
    <xf numFmtId="0" fontId="63" fillId="0" borderId="24" xfId="0" applyFont="1" applyBorder="1" applyAlignment="1">
      <alignment/>
    </xf>
    <xf numFmtId="0" fontId="28" fillId="0" borderId="129" xfId="0" applyFont="1" applyBorder="1" applyAlignment="1">
      <alignment horizontal="right"/>
    </xf>
    <xf numFmtId="0" fontId="28" fillId="0" borderId="52" xfId="0" applyFont="1" applyBorder="1" applyAlignment="1">
      <alignment horizontal="right"/>
    </xf>
    <xf numFmtId="0" fontId="28" fillId="0" borderId="104" xfId="0" applyFont="1" applyBorder="1" applyAlignment="1">
      <alignment horizontal="right"/>
    </xf>
    <xf numFmtId="0" fontId="29" fillId="0" borderId="192" xfId="0" applyFont="1" applyBorder="1" applyAlignment="1">
      <alignment horizontal="right"/>
    </xf>
    <xf numFmtId="0" fontId="29" fillId="0" borderId="155" xfId="0" applyFont="1" applyBorder="1" applyAlignment="1">
      <alignment horizontal="right"/>
    </xf>
    <xf numFmtId="0" fontId="29" fillId="0" borderId="154" xfId="0" applyFont="1" applyBorder="1" applyAlignment="1">
      <alignment horizontal="right"/>
    </xf>
    <xf numFmtId="3" fontId="33" fillId="0" borderId="32" xfId="47" applyNumberFormat="1" applyFont="1" applyFill="1" applyBorder="1" applyAlignment="1">
      <alignment horizontal="center" vertical="center" wrapText="1"/>
      <protection/>
    </xf>
    <xf numFmtId="3" fontId="33" fillId="0" borderId="29" xfId="47" applyNumberFormat="1" applyFont="1" applyFill="1" applyBorder="1" applyAlignment="1">
      <alignment horizontal="center" wrapText="1"/>
      <protection/>
    </xf>
    <xf numFmtId="0" fontId="29" fillId="0" borderId="21" xfId="47" applyFont="1" applyFill="1" applyBorder="1" applyAlignment="1">
      <alignment horizontal="left" vertical="center" wrapText="1"/>
      <protection/>
    </xf>
    <xf numFmtId="3" fontId="28" fillId="0" borderId="45" xfId="0" applyNumberFormat="1" applyFont="1" applyFill="1" applyBorder="1" applyAlignment="1">
      <alignment horizontal="right" vertical="center"/>
    </xf>
    <xf numFmtId="3" fontId="28" fillId="0" borderId="12" xfId="0" applyNumberFormat="1" applyFont="1" applyFill="1" applyBorder="1" applyAlignment="1">
      <alignment horizontal="right" vertical="center"/>
    </xf>
    <xf numFmtId="3" fontId="28" fillId="0" borderId="53" xfId="0" applyNumberFormat="1" applyFont="1" applyFill="1" applyBorder="1" applyAlignment="1">
      <alignment horizontal="right" vertical="center"/>
    </xf>
    <xf numFmtId="3" fontId="29" fillId="0" borderId="21" xfId="0" applyNumberFormat="1" applyFont="1" applyFill="1" applyBorder="1" applyAlignment="1">
      <alignment horizontal="right" vertical="center"/>
    </xf>
    <xf numFmtId="3" fontId="63" fillId="0" borderId="21" xfId="47" applyNumberFormat="1" applyFont="1" applyFill="1" applyBorder="1" applyAlignment="1">
      <alignment horizontal="right" vertical="center"/>
      <protection/>
    </xf>
    <xf numFmtId="3" fontId="28" fillId="0" borderId="0" xfId="47" applyNumberFormat="1" applyFont="1" applyFill="1">
      <alignment/>
      <protection/>
    </xf>
    <xf numFmtId="3" fontId="29" fillId="0" borderId="70" xfId="0" applyNumberFormat="1" applyFont="1" applyFill="1" applyBorder="1" applyAlignment="1">
      <alignment horizontal="right" vertical="top"/>
    </xf>
    <xf numFmtId="0" fontId="63" fillId="0" borderId="21" xfId="0" applyFont="1" applyFill="1" applyBorder="1" applyAlignment="1">
      <alignment horizontal="right"/>
    </xf>
    <xf numFmtId="9" fontId="63" fillId="0" borderId="24" xfId="0" applyNumberFormat="1" applyFont="1" applyFill="1" applyBorder="1" applyAlignment="1">
      <alignment horizontal="right"/>
    </xf>
    <xf numFmtId="0" fontId="28" fillId="0" borderId="105" xfId="0" applyFont="1" applyFill="1" applyBorder="1" applyAlignment="1">
      <alignment horizontal="right"/>
    </xf>
    <xf numFmtId="0" fontId="28" fillId="0" borderId="193" xfId="0" applyFont="1" applyFill="1" applyBorder="1" applyAlignment="1">
      <alignment horizontal="right"/>
    </xf>
    <xf numFmtId="9" fontId="28" fillId="0" borderId="141" xfId="0" applyNumberFormat="1" applyFont="1" applyFill="1" applyBorder="1" applyAlignment="1">
      <alignment horizontal="right"/>
    </xf>
    <xf numFmtId="0" fontId="64" fillId="0" borderId="152" xfId="0" applyFont="1" applyFill="1" applyBorder="1" applyAlignment="1">
      <alignment horizontal="right"/>
    </xf>
    <xf numFmtId="0" fontId="64" fillId="0" borderId="194" xfId="0" applyFont="1" applyFill="1" applyBorder="1" applyAlignment="1">
      <alignment horizontal="right"/>
    </xf>
    <xf numFmtId="9" fontId="64" fillId="0" borderId="171" xfId="0" applyNumberFormat="1" applyFont="1" applyFill="1" applyBorder="1" applyAlignment="1">
      <alignment horizontal="right"/>
    </xf>
    <xf numFmtId="0" fontId="64" fillId="0" borderId="21" xfId="0" applyFont="1" applyBorder="1" applyAlignment="1">
      <alignment horizontal="right" vertical="center"/>
    </xf>
    <xf numFmtId="0" fontId="64" fillId="0" borderId="24" xfId="0" applyFont="1" applyBorder="1" applyAlignment="1">
      <alignment horizontal="right" vertical="center"/>
    </xf>
    <xf numFmtId="0" fontId="64" fillId="0" borderId="21" xfId="0" applyFont="1" applyFill="1" applyBorder="1" applyAlignment="1">
      <alignment horizontal="right"/>
    </xf>
    <xf numFmtId="9" fontId="64" fillId="0" borderId="24" xfId="0" applyNumberFormat="1" applyFont="1" applyFill="1" applyBorder="1" applyAlignment="1">
      <alignment horizontal="right"/>
    </xf>
    <xf numFmtId="0" fontId="29" fillId="0" borderId="23" xfId="0" applyFont="1" applyFill="1" applyBorder="1" applyAlignment="1">
      <alignment horizontal="right"/>
    </xf>
    <xf numFmtId="0" fontId="29" fillId="0" borderId="195" xfId="0" applyFont="1" applyFill="1" applyBorder="1" applyAlignment="1">
      <alignment horizontal="right"/>
    </xf>
    <xf numFmtId="9" fontId="29" fillId="0" borderId="149" xfId="0" applyNumberFormat="1" applyFont="1" applyFill="1" applyBorder="1" applyAlignment="1">
      <alignment horizontal="right"/>
    </xf>
    <xf numFmtId="0" fontId="28" fillId="0" borderId="59" xfId="0" applyFont="1" applyFill="1" applyBorder="1" applyAlignment="1">
      <alignment horizontal="right"/>
    </xf>
    <xf numFmtId="0" fontId="28" fillId="0" borderId="106" xfId="0" applyFont="1" applyFill="1" applyBorder="1" applyAlignment="1">
      <alignment horizontal="right"/>
    </xf>
    <xf numFmtId="9" fontId="28" fillId="0" borderId="60" xfId="0" applyNumberFormat="1" applyFont="1" applyBorder="1" applyAlignment="1">
      <alignment horizontal="right"/>
    </xf>
    <xf numFmtId="0" fontId="28" fillId="0" borderId="140" xfId="0" applyFont="1" applyBorder="1" applyAlignment="1">
      <alignment horizontal="right"/>
    </xf>
    <xf numFmtId="170" fontId="28" fillId="0" borderId="107" xfId="0" applyNumberFormat="1" applyFont="1" applyFill="1" applyBorder="1" applyAlignment="1">
      <alignment horizontal="right"/>
    </xf>
    <xf numFmtId="0" fontId="28" fillId="0" borderId="66" xfId="0" applyFont="1" applyBorder="1" applyAlignment="1">
      <alignment horizontal="right"/>
    </xf>
    <xf numFmtId="0" fontId="28" fillId="0" borderId="196" xfId="0" applyFont="1" applyBorder="1" applyAlignment="1">
      <alignment horizontal="right"/>
    </xf>
    <xf numFmtId="9" fontId="28" fillId="0" borderId="67" xfId="0" applyNumberFormat="1" applyFont="1" applyBorder="1" applyAlignment="1">
      <alignment horizontal="right"/>
    </xf>
    <xf numFmtId="0" fontId="28" fillId="0" borderId="188" xfId="0" applyFont="1" applyBorder="1" applyAlignment="1">
      <alignment horizontal="right"/>
    </xf>
    <xf numFmtId="170" fontId="28" fillId="0" borderId="189" xfId="0" applyNumberFormat="1" applyFont="1" applyFill="1" applyBorder="1" applyAlignment="1">
      <alignment horizontal="right"/>
    </xf>
    <xf numFmtId="0" fontId="64" fillId="0" borderId="59" xfId="0" applyFont="1" applyBorder="1" applyAlignment="1">
      <alignment horizontal="right"/>
    </xf>
    <xf numFmtId="0" fontId="64" fillId="0" borderId="106" xfId="0" applyFont="1" applyBorder="1" applyAlignment="1">
      <alignment horizontal="right"/>
    </xf>
    <xf numFmtId="0" fontId="64" fillId="0" borderId="60" xfId="0" applyFont="1" applyBorder="1" applyAlignment="1">
      <alignment horizontal="right"/>
    </xf>
    <xf numFmtId="0" fontId="64" fillId="0" borderId="140" xfId="0" applyFont="1" applyBorder="1" applyAlignment="1">
      <alignment horizontal="right"/>
    </xf>
    <xf numFmtId="0" fontId="64" fillId="0" borderId="107" xfId="0" applyFont="1" applyBorder="1" applyAlignment="1">
      <alignment horizontal="right"/>
    </xf>
    <xf numFmtId="9" fontId="64" fillId="0" borderId="60" xfId="0" applyNumberFormat="1" applyFont="1" applyBorder="1" applyAlignment="1">
      <alignment horizontal="right"/>
    </xf>
    <xf numFmtId="0" fontId="64" fillId="0" borderId="107" xfId="0" applyFont="1" applyFill="1" applyBorder="1" applyAlignment="1">
      <alignment horizontal="right"/>
    </xf>
    <xf numFmtId="0" fontId="64" fillId="0" borderId="21" xfId="0" applyFont="1" applyBorder="1" applyAlignment="1">
      <alignment horizontal="right"/>
    </xf>
    <xf numFmtId="9" fontId="64" fillId="0" borderId="21" xfId="0" applyNumberFormat="1" applyFont="1" applyBorder="1" applyAlignment="1">
      <alignment horizontal="right"/>
    </xf>
    <xf numFmtId="0" fontId="64" fillId="0" borderId="24" xfId="0" applyFont="1" applyFill="1" applyBorder="1" applyAlignment="1">
      <alignment horizontal="right"/>
    </xf>
    <xf numFmtId="0" fontId="28" fillId="0" borderId="169" xfId="0" applyFont="1" applyBorder="1" applyAlignment="1">
      <alignment horizontal="right"/>
    </xf>
    <xf numFmtId="0" fontId="28" fillId="0" borderId="95" xfId="0" applyFont="1" applyBorder="1" applyAlignment="1">
      <alignment horizontal="right"/>
    </xf>
    <xf numFmtId="9" fontId="28" fillId="0" borderId="168" xfId="0" applyNumberFormat="1" applyFont="1" applyBorder="1" applyAlignment="1">
      <alignment horizontal="right"/>
    </xf>
    <xf numFmtId="0" fontId="28" fillId="0" borderId="153" xfId="0" applyFont="1" applyBorder="1" applyAlignment="1">
      <alignment horizontal="right"/>
    </xf>
    <xf numFmtId="170" fontId="28" fillId="0" borderId="96" xfId="0" applyNumberFormat="1" applyFont="1" applyFill="1" applyBorder="1" applyAlignment="1">
      <alignment horizontal="right"/>
    </xf>
    <xf numFmtId="0" fontId="64" fillId="0" borderId="197" xfId="0" applyFont="1" applyBorder="1" applyAlignment="1">
      <alignment horizontal="right"/>
    </xf>
    <xf numFmtId="0" fontId="64" fillId="0" borderId="198" xfId="0" applyFont="1" applyBorder="1" applyAlignment="1">
      <alignment horizontal="right"/>
    </xf>
    <xf numFmtId="9" fontId="64" fillId="0" borderId="199" xfId="0" applyNumberFormat="1" applyFont="1" applyBorder="1" applyAlignment="1">
      <alignment horizontal="right"/>
    </xf>
    <xf numFmtId="0" fontId="64" fillId="0" borderId="190" xfId="0" applyFont="1" applyBorder="1" applyAlignment="1">
      <alignment horizontal="right"/>
    </xf>
    <xf numFmtId="0" fontId="64" fillId="0" borderId="191" xfId="0" applyFont="1" applyFill="1" applyBorder="1" applyAlignment="1">
      <alignment horizontal="right"/>
    </xf>
    <xf numFmtId="170" fontId="64" fillId="0" borderId="191" xfId="0" applyNumberFormat="1" applyFont="1" applyFill="1" applyBorder="1" applyAlignment="1">
      <alignment horizontal="right"/>
    </xf>
    <xf numFmtId="0" fontId="28" fillId="0" borderId="59" xfId="0" applyFont="1" applyBorder="1" applyAlignment="1">
      <alignment horizontal="right"/>
    </xf>
    <xf numFmtId="0" fontId="28" fillId="0" borderId="106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28" fillId="0" borderId="120" xfId="0" applyFont="1" applyBorder="1" applyAlignment="1">
      <alignment horizontal="right"/>
    </xf>
    <xf numFmtId="9" fontId="28" fillId="0" borderId="40" xfId="0" applyNumberFormat="1" applyFont="1" applyBorder="1" applyAlignment="1">
      <alignment horizontal="right"/>
    </xf>
    <xf numFmtId="0" fontId="28" fillId="0" borderId="121" xfId="0" applyFont="1" applyBorder="1" applyAlignment="1">
      <alignment horizontal="right"/>
    </xf>
    <xf numFmtId="170" fontId="28" fillId="0" borderId="200" xfId="0" applyNumberFormat="1" applyFont="1" applyFill="1" applyBorder="1" applyAlignment="1">
      <alignment horizontal="right"/>
    </xf>
    <xf numFmtId="0" fontId="28" fillId="0" borderId="200" xfId="0" applyFont="1" applyFill="1" applyBorder="1" applyAlignment="1">
      <alignment horizontal="right"/>
    </xf>
    <xf numFmtId="0" fontId="28" fillId="0" borderId="201" xfId="0" applyFont="1" applyBorder="1" applyAlignment="1">
      <alignment horizontal="right" vertical="top"/>
    </xf>
    <xf numFmtId="0" fontId="28" fillId="0" borderId="120" xfId="0" applyFont="1" applyBorder="1" applyAlignment="1">
      <alignment horizontal="right" vertical="top"/>
    </xf>
    <xf numFmtId="9" fontId="28" fillId="0" borderId="202" xfId="0" applyNumberFormat="1" applyFont="1" applyBorder="1" applyAlignment="1">
      <alignment horizontal="right" vertical="top"/>
    </xf>
    <xf numFmtId="0" fontId="28" fillId="0" borderId="39" xfId="0" applyFont="1" applyBorder="1" applyAlignment="1">
      <alignment horizontal="right" vertical="top"/>
    </xf>
    <xf numFmtId="170" fontId="28" fillId="0" borderId="42" xfId="0" applyNumberFormat="1" applyFont="1" applyFill="1" applyBorder="1" applyAlignment="1">
      <alignment horizontal="right"/>
    </xf>
    <xf numFmtId="0" fontId="64" fillId="0" borderId="145" xfId="0" applyFont="1" applyBorder="1" applyAlignment="1">
      <alignment horizontal="right"/>
    </xf>
    <xf numFmtId="0" fontId="64" fillId="0" borderId="110" xfId="0" applyFont="1" applyBorder="1" applyAlignment="1">
      <alignment horizontal="right"/>
    </xf>
    <xf numFmtId="9" fontId="64" fillId="0" borderId="146" xfId="0" applyNumberFormat="1" applyFont="1" applyBorder="1" applyAlignment="1">
      <alignment horizontal="right"/>
    </xf>
    <xf numFmtId="0" fontId="64" fillId="0" borderId="203" xfId="0" applyFont="1" applyBorder="1" applyAlignment="1">
      <alignment horizontal="right"/>
    </xf>
    <xf numFmtId="170" fontId="64" fillId="0" borderId="111" xfId="0" applyNumberFormat="1" applyFont="1" applyFill="1" applyBorder="1" applyAlignment="1">
      <alignment horizontal="right"/>
    </xf>
    <xf numFmtId="170" fontId="64" fillId="0" borderId="24" xfId="0" applyNumberFormat="1" applyFont="1" applyFill="1" applyBorder="1" applyAlignment="1">
      <alignment horizontal="right"/>
    </xf>
    <xf numFmtId="0" fontId="28" fillId="0" borderId="107" xfId="0" applyFont="1" applyFill="1" applyBorder="1" applyAlignment="1">
      <alignment horizontal="right"/>
    </xf>
    <xf numFmtId="2" fontId="64" fillId="0" borderId="107" xfId="0" applyNumberFormat="1" applyFont="1" applyFill="1" applyBorder="1" applyAlignment="1">
      <alignment horizontal="right"/>
    </xf>
    <xf numFmtId="0" fontId="28" fillId="0" borderId="197" xfId="0" applyFont="1" applyBorder="1" applyAlignment="1">
      <alignment horizontal="right"/>
    </xf>
    <xf numFmtId="0" fontId="28" fillId="0" borderId="198" xfId="0" applyFont="1" applyBorder="1" applyAlignment="1">
      <alignment horizontal="right"/>
    </xf>
    <xf numFmtId="9" fontId="28" fillId="0" borderId="199" xfId="0" applyNumberFormat="1" applyFont="1" applyBorder="1" applyAlignment="1">
      <alignment horizontal="right"/>
    </xf>
    <xf numFmtId="0" fontId="28" fillId="0" borderId="190" xfId="0" applyFont="1" applyBorder="1" applyAlignment="1">
      <alignment horizontal="right"/>
    </xf>
    <xf numFmtId="0" fontId="28" fillId="0" borderId="191" xfId="0" applyFont="1" applyFill="1" applyBorder="1" applyAlignment="1">
      <alignment horizontal="right"/>
    </xf>
    <xf numFmtId="0" fontId="29" fillId="0" borderId="70" xfId="0" applyFont="1" applyBorder="1" applyAlignment="1">
      <alignment horizontal="right"/>
    </xf>
    <xf numFmtId="9" fontId="29" fillId="0" borderId="20" xfId="0" applyNumberFormat="1" applyFont="1" applyBorder="1" applyAlignment="1">
      <alignment horizontal="right"/>
    </xf>
    <xf numFmtId="0" fontId="29" fillId="0" borderId="154" xfId="0" applyFont="1" applyFill="1" applyBorder="1" applyAlignment="1">
      <alignment horizontal="right"/>
    </xf>
    <xf numFmtId="0" fontId="64" fillId="0" borderId="46" xfId="0" applyFont="1" applyFill="1" applyBorder="1" applyAlignment="1">
      <alignment horizontal="right"/>
    </xf>
    <xf numFmtId="0" fontId="64" fillId="0" borderId="124" xfId="0" applyFont="1" applyFill="1" applyBorder="1" applyAlignment="1">
      <alignment horizontal="right"/>
    </xf>
    <xf numFmtId="0" fontId="64" fillId="0" borderId="88" xfId="0" applyFont="1" applyFill="1" applyBorder="1" applyAlignment="1">
      <alignment horizontal="right"/>
    </xf>
    <xf numFmtId="0" fontId="28" fillId="0" borderId="54" xfId="0" applyFont="1" applyFill="1" applyBorder="1" applyAlignment="1">
      <alignment horizontal="right"/>
    </xf>
    <xf numFmtId="0" fontId="28" fillId="0" borderId="129" xfId="0" applyFont="1" applyFill="1" applyBorder="1" applyAlignment="1">
      <alignment horizontal="right"/>
    </xf>
    <xf numFmtId="0" fontId="64" fillId="0" borderId="104" xfId="0" applyFont="1" applyFill="1" applyBorder="1" applyAlignment="1">
      <alignment horizontal="right"/>
    </xf>
    <xf numFmtId="0" fontId="28" fillId="0" borderId="17" xfId="0" applyFont="1" applyFill="1" applyBorder="1" applyAlignment="1">
      <alignment horizontal="right"/>
    </xf>
    <xf numFmtId="0" fontId="28" fillId="0" borderId="138" xfId="0" applyFont="1" applyFill="1" applyBorder="1" applyAlignment="1">
      <alignment horizontal="right"/>
    </xf>
    <xf numFmtId="0" fontId="64" fillId="0" borderId="187" xfId="0" applyFont="1" applyFill="1" applyBorder="1" applyAlignment="1">
      <alignment horizontal="right"/>
    </xf>
    <xf numFmtId="0" fontId="28" fillId="0" borderId="46" xfId="0" applyFont="1" applyFill="1" applyBorder="1" applyAlignment="1">
      <alignment horizontal="right"/>
    </xf>
    <xf numFmtId="0" fontId="28" fillId="0" borderId="124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right"/>
    </xf>
    <xf numFmtId="0" fontId="29" fillId="0" borderId="192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6" fillId="0" borderId="97" xfId="0" applyFont="1" applyBorder="1" applyAlignment="1">
      <alignment/>
    </xf>
    <xf numFmtId="0" fontId="46" fillId="0" borderId="204" xfId="0" applyFont="1" applyBorder="1" applyAlignment="1">
      <alignment wrapText="1"/>
    </xf>
    <xf numFmtId="0" fontId="46" fillId="0" borderId="205" xfId="0" applyFont="1" applyBorder="1" applyAlignment="1">
      <alignment wrapText="1"/>
    </xf>
    <xf numFmtId="0" fontId="46" fillId="0" borderId="206" xfId="0" applyFont="1" applyBorder="1" applyAlignment="1">
      <alignment wrapText="1"/>
    </xf>
    <xf numFmtId="0" fontId="46" fillId="0" borderId="86" xfId="0" applyFont="1" applyBorder="1" applyAlignment="1">
      <alignment/>
    </xf>
    <xf numFmtId="0" fontId="0" fillId="0" borderId="43" xfId="0" applyBorder="1" applyAlignment="1">
      <alignment vertical="top"/>
    </xf>
    <xf numFmtId="0" fontId="0" fillId="0" borderId="45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124" xfId="0" applyFont="1" applyBorder="1" applyAlignment="1">
      <alignment vertical="top" wrapText="1"/>
    </xf>
    <xf numFmtId="14" fontId="0" fillId="0" borderId="88" xfId="0" applyNumberFormat="1" applyFont="1" applyBorder="1" applyAlignment="1">
      <alignment horizontal="left" vertical="top"/>
    </xf>
    <xf numFmtId="0" fontId="0" fillId="0" borderId="28" xfId="0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7" xfId="0" applyFont="1" applyBorder="1" applyAlignment="1">
      <alignment vertical="top" wrapText="1"/>
    </xf>
    <xf numFmtId="14" fontId="0" fillId="0" borderId="89" xfId="0" applyNumberFormat="1" applyFont="1" applyBorder="1" applyAlignment="1">
      <alignment horizontal="left" vertical="top"/>
    </xf>
    <xf numFmtId="0" fontId="0" fillId="0" borderId="28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7" xfId="0" applyBorder="1" applyAlignment="1">
      <alignment vertical="top" wrapText="1"/>
    </xf>
    <xf numFmtId="0" fontId="0" fillId="0" borderId="101" xfId="0" applyFont="1" applyBorder="1" applyAlignment="1">
      <alignment vertical="top"/>
    </xf>
    <xf numFmtId="0" fontId="0" fillId="0" borderId="75" xfId="0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0" fontId="0" fillId="0" borderId="143" xfId="0" applyBorder="1" applyAlignment="1">
      <alignment vertical="top" wrapText="1"/>
    </xf>
    <xf numFmtId="14" fontId="0" fillId="0" borderId="91" xfId="0" applyNumberFormat="1" applyFont="1" applyBorder="1" applyAlignment="1">
      <alignment horizontal="left" vertical="top"/>
    </xf>
    <xf numFmtId="0" fontId="28" fillId="0" borderId="56" xfId="0" applyFont="1" applyFill="1" applyBorder="1" applyAlignment="1">
      <alignment horizontal="left" vertical="center"/>
    </xf>
    <xf numFmtId="0" fontId="28" fillId="0" borderId="83" xfId="0" applyFont="1" applyFill="1" applyBorder="1" applyAlignment="1">
      <alignment horizontal="left" vertical="center"/>
    </xf>
    <xf numFmtId="0" fontId="28" fillId="0" borderId="56" xfId="0" applyFont="1" applyFill="1" applyBorder="1" applyAlignment="1">
      <alignment horizontal="left" vertical="center" wrapText="1"/>
    </xf>
    <xf numFmtId="0" fontId="28" fillId="0" borderId="83" xfId="0" applyFont="1" applyFill="1" applyBorder="1" applyAlignment="1">
      <alignment horizontal="left" vertical="center" wrapText="1"/>
    </xf>
    <xf numFmtId="0" fontId="29" fillId="0" borderId="115" xfId="0" applyFont="1" applyFill="1" applyBorder="1" applyAlignment="1">
      <alignment horizontal="center" vertical="center" wrapText="1"/>
    </xf>
    <xf numFmtId="0" fontId="29" fillId="0" borderId="142" xfId="0" applyFont="1" applyFill="1" applyBorder="1" applyAlignment="1">
      <alignment horizontal="center" vertical="center" wrapText="1"/>
    </xf>
    <xf numFmtId="0" fontId="29" fillId="0" borderId="116" xfId="0" applyFont="1" applyFill="1" applyBorder="1" applyAlignment="1">
      <alignment horizontal="center" vertical="center" wrapText="1"/>
    </xf>
    <xf numFmtId="0" fontId="29" fillId="0" borderId="143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9" fillId="0" borderId="90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 wrapText="1"/>
    </xf>
    <xf numFmtId="0" fontId="29" fillId="0" borderId="207" xfId="0" applyFont="1" applyFill="1" applyBorder="1" applyAlignment="1">
      <alignment horizontal="center" vertical="center" wrapText="1"/>
    </xf>
    <xf numFmtId="0" fontId="29" fillId="0" borderId="208" xfId="0" applyFont="1" applyFill="1" applyBorder="1" applyAlignment="1">
      <alignment horizontal="center" vertical="center" wrapText="1"/>
    </xf>
    <xf numFmtId="0" fontId="29" fillId="0" borderId="209" xfId="0" applyFont="1" applyFill="1" applyBorder="1" applyAlignment="1">
      <alignment horizontal="center" vertical="center" wrapText="1"/>
    </xf>
    <xf numFmtId="0" fontId="28" fillId="0" borderId="124" xfId="0" applyFont="1" applyBorder="1" applyAlignment="1">
      <alignment vertical="center"/>
    </xf>
    <xf numFmtId="0" fontId="28" fillId="0" borderId="127" xfId="0" applyFont="1" applyBorder="1" applyAlignment="1">
      <alignment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28" fillId="0" borderId="129" xfId="0" applyFont="1" applyBorder="1" applyAlignment="1">
      <alignment vertical="center"/>
    </xf>
    <xf numFmtId="0" fontId="28" fillId="0" borderId="135" xfId="0" applyFont="1" applyBorder="1" applyAlignment="1">
      <alignment vertical="center"/>
    </xf>
    <xf numFmtId="0" fontId="28" fillId="0" borderId="138" xfId="0" applyFont="1" applyBorder="1" applyAlignment="1">
      <alignment vertical="center"/>
    </xf>
    <xf numFmtId="0" fontId="28" fillId="0" borderId="66" xfId="0" applyFont="1" applyBorder="1" applyAlignment="1">
      <alignment horizontal="left" vertical="center"/>
    </xf>
    <xf numFmtId="0" fontId="28" fillId="0" borderId="197" xfId="0" applyFont="1" applyBorder="1" applyAlignment="1">
      <alignment horizontal="left" vertical="center"/>
    </xf>
    <xf numFmtId="0" fontId="28" fillId="0" borderId="66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197" xfId="0" applyFont="1" applyBorder="1" applyAlignment="1">
      <alignment vertical="center"/>
    </xf>
    <xf numFmtId="0" fontId="28" fillId="0" borderId="140" xfId="0" applyFont="1" applyBorder="1" applyAlignment="1">
      <alignment vertical="center"/>
    </xf>
    <xf numFmtId="0" fontId="28" fillId="0" borderId="143" xfId="0" applyFont="1" applyBorder="1" applyAlignment="1">
      <alignment vertical="center"/>
    </xf>
    <xf numFmtId="0" fontId="33" fillId="0" borderId="172" xfId="47" applyFont="1" applyFill="1" applyBorder="1" applyAlignment="1">
      <alignment horizontal="center" vertical="center"/>
      <protection/>
    </xf>
    <xf numFmtId="0" fontId="33" fillId="0" borderId="139" xfId="47" applyFont="1" applyFill="1" applyBorder="1" applyAlignment="1">
      <alignment horizontal="center" vertical="center"/>
      <protection/>
    </xf>
    <xf numFmtId="0" fontId="33" fillId="0" borderId="176" xfId="47" applyFont="1" applyFill="1" applyBorder="1" applyAlignment="1">
      <alignment horizontal="center" vertical="center" wrapText="1"/>
      <protection/>
    </xf>
    <xf numFmtId="0" fontId="33" fillId="0" borderId="151" xfId="47" applyFont="1" applyFill="1" applyBorder="1" applyAlignment="1">
      <alignment horizontal="center" vertical="center" wrapText="1"/>
      <protection/>
    </xf>
    <xf numFmtId="0" fontId="5" fillId="0" borderId="139" xfId="47" applyFont="1" applyFill="1" applyBorder="1" applyAlignment="1">
      <alignment horizontal="left" vertical="center" wrapText="1"/>
      <protection/>
    </xf>
    <xf numFmtId="0" fontId="5" fillId="0" borderId="156" xfId="47" applyFont="1" applyFill="1" applyBorder="1" applyAlignment="1">
      <alignment horizontal="left" vertical="center" wrapText="1"/>
      <protection/>
    </xf>
    <xf numFmtId="0" fontId="5" fillId="0" borderId="157" xfId="47" applyFont="1" applyFill="1" applyBorder="1" applyAlignment="1">
      <alignment horizontal="left" vertical="center" wrapText="1"/>
      <protection/>
    </xf>
    <xf numFmtId="0" fontId="28" fillId="0" borderId="156" xfId="47" applyFont="1" applyBorder="1" applyAlignment="1">
      <alignment horizontal="left" vertical="center" wrapText="1"/>
      <protection/>
    </xf>
    <xf numFmtId="0" fontId="33" fillId="0" borderId="175" xfId="47" applyFont="1" applyFill="1" applyBorder="1" applyAlignment="1">
      <alignment horizontal="center" vertical="center" wrapText="1"/>
      <protection/>
    </xf>
    <xf numFmtId="0" fontId="33" fillId="0" borderId="173" xfId="47" applyFont="1" applyFill="1" applyBorder="1" applyAlignment="1">
      <alignment horizontal="center" vertical="center" wrapText="1"/>
      <protection/>
    </xf>
    <xf numFmtId="9" fontId="33" fillId="0" borderId="176" xfId="47" applyNumberFormat="1" applyFont="1" applyFill="1" applyBorder="1" applyAlignment="1">
      <alignment horizontal="left" vertical="center" wrapText="1"/>
      <protection/>
    </xf>
    <xf numFmtId="9" fontId="33" fillId="0" borderId="151" xfId="47" applyNumberFormat="1" applyFont="1" applyFill="1" applyBorder="1" applyAlignment="1">
      <alignment horizontal="left" vertical="center" wrapText="1"/>
      <protection/>
    </xf>
    <xf numFmtId="0" fontId="33" fillId="0" borderId="0" xfId="47" applyFont="1" applyFill="1" applyAlignment="1">
      <alignment horizontal="left" vertical="center" wrapText="1"/>
      <protection/>
    </xf>
    <xf numFmtId="0" fontId="5" fillId="0" borderId="0" xfId="47" applyFont="1" applyFill="1" applyAlignment="1">
      <alignment horizontal="left" vertical="center"/>
      <protection/>
    </xf>
    <xf numFmtId="0" fontId="5" fillId="0" borderId="157" xfId="47" applyFont="1" applyFill="1" applyBorder="1" applyAlignment="1">
      <alignment vertical="center" wrapText="1"/>
      <protection/>
    </xf>
    <xf numFmtId="0" fontId="5" fillId="0" borderId="139" xfId="47" applyFont="1" applyFill="1" applyBorder="1" applyAlignment="1">
      <alignment vertical="center" wrapText="1"/>
      <protection/>
    </xf>
    <xf numFmtId="0" fontId="5" fillId="0" borderId="156" xfId="47" applyFont="1" applyFill="1" applyBorder="1" applyAlignment="1">
      <alignment vertical="center" wrapText="1"/>
      <protection/>
    </xf>
    <xf numFmtId="0" fontId="5" fillId="0" borderId="172" xfId="47" applyFont="1" applyFill="1" applyBorder="1" applyAlignment="1">
      <alignment horizontal="left" vertical="center" wrapText="1"/>
      <protection/>
    </xf>
    <xf numFmtId="0" fontId="28" fillId="0" borderId="57" xfId="47" applyFont="1" applyBorder="1" applyAlignment="1">
      <alignment horizontal="left" wrapText="1"/>
      <protection/>
    </xf>
    <xf numFmtId="0" fontId="28" fillId="0" borderId="112" xfId="47" applyFont="1" applyBorder="1" applyAlignment="1">
      <alignment horizontal="left" wrapText="1"/>
      <protection/>
    </xf>
    <xf numFmtId="3" fontId="33" fillId="0" borderId="103" xfId="47" applyNumberFormat="1" applyFont="1" applyFill="1" applyBorder="1" applyAlignment="1">
      <alignment horizontal="center" vertical="center" wrapText="1"/>
      <protection/>
    </xf>
    <xf numFmtId="3" fontId="33" fillId="0" borderId="106" xfId="47" applyNumberFormat="1" applyFont="1" applyFill="1" applyBorder="1" applyAlignment="1">
      <alignment horizontal="center" vertical="center" wrapText="1"/>
      <protection/>
    </xf>
    <xf numFmtId="3" fontId="33" fillId="0" borderId="54" xfId="47" applyNumberFormat="1" applyFont="1" applyFill="1" applyBorder="1" applyAlignment="1">
      <alignment horizontal="center" vertical="center" wrapText="1"/>
      <protection/>
    </xf>
    <xf numFmtId="3" fontId="33" fillId="0" borderId="60" xfId="47" applyNumberFormat="1" applyFont="1" applyFill="1" applyBorder="1" applyAlignment="1">
      <alignment horizontal="center" vertical="center" wrapText="1"/>
      <protection/>
    </xf>
    <xf numFmtId="3" fontId="33" fillId="0" borderId="53" xfId="47" applyNumberFormat="1" applyFont="1" applyFill="1" applyBorder="1" applyAlignment="1">
      <alignment horizontal="center" vertical="center" wrapText="1"/>
      <protection/>
    </xf>
    <xf numFmtId="3" fontId="33" fillId="0" borderId="59" xfId="47" applyNumberFormat="1" applyFont="1" applyFill="1" applyBorder="1" applyAlignment="1">
      <alignment horizontal="center" vertical="center" wrapText="1"/>
      <protection/>
    </xf>
    <xf numFmtId="3" fontId="33" fillId="0" borderId="104" xfId="47" applyNumberFormat="1" applyFont="1" applyFill="1" applyBorder="1" applyAlignment="1">
      <alignment horizontal="center" vertical="center" wrapText="1"/>
      <protection/>
    </xf>
    <xf numFmtId="3" fontId="33" fillId="0" borderId="107" xfId="47" applyNumberFormat="1" applyFont="1" applyFill="1" applyBorder="1" applyAlignment="1">
      <alignment horizontal="center" vertical="center" wrapText="1"/>
      <protection/>
    </xf>
    <xf numFmtId="0" fontId="27" fillId="0" borderId="0" xfId="47" applyFont="1" applyFill="1" applyBorder="1" applyAlignment="1">
      <alignment horizontal="left" wrapText="1"/>
      <protection/>
    </xf>
    <xf numFmtId="0" fontId="29" fillId="0" borderId="172" xfId="47" applyFont="1" applyFill="1" applyBorder="1" applyAlignment="1">
      <alignment horizontal="center" vertical="center" wrapText="1"/>
      <protection/>
    </xf>
    <xf numFmtId="0" fontId="29" fillId="0" borderId="139" xfId="47" applyFont="1" applyFill="1" applyBorder="1" applyAlignment="1">
      <alignment horizontal="center" vertical="center" wrapText="1"/>
      <protection/>
    </xf>
    <xf numFmtId="3" fontId="29" fillId="0" borderId="207" xfId="47" applyNumberFormat="1" applyFont="1" applyFill="1" applyBorder="1" applyAlignment="1">
      <alignment horizontal="center"/>
      <protection/>
    </xf>
    <xf numFmtId="3" fontId="29" fillId="0" borderId="208" xfId="47" applyNumberFormat="1" applyFont="1" applyFill="1" applyBorder="1" applyAlignment="1">
      <alignment horizontal="center"/>
      <protection/>
    </xf>
    <xf numFmtId="3" fontId="29" fillId="0" borderId="27" xfId="47" applyNumberFormat="1" applyFont="1" applyFill="1" applyBorder="1" applyAlignment="1">
      <alignment horizontal="center"/>
      <protection/>
    </xf>
    <xf numFmtId="3" fontId="29" fillId="0" borderId="210" xfId="47" applyNumberFormat="1" applyFont="1" applyFill="1" applyBorder="1" applyAlignment="1">
      <alignment horizontal="center" vertical="center" wrapText="1"/>
      <protection/>
    </xf>
    <xf numFmtId="3" fontId="29" fillId="0" borderId="14" xfId="47" applyNumberFormat="1" applyFont="1" applyFill="1" applyBorder="1" applyAlignment="1">
      <alignment horizontal="center" vertical="center" wrapText="1"/>
      <protection/>
    </xf>
    <xf numFmtId="3" fontId="29" fillId="0" borderId="211" xfId="47" applyNumberFormat="1" applyFont="1" applyFill="1" applyBorder="1" applyAlignment="1">
      <alignment horizontal="center" vertical="center" wrapText="1"/>
      <protection/>
    </xf>
    <xf numFmtId="3" fontId="33" fillId="0" borderId="210" xfId="47" applyNumberFormat="1" applyFont="1" applyFill="1" applyBorder="1" applyAlignment="1">
      <alignment horizontal="left" vertical="center" wrapText="1"/>
      <protection/>
    </xf>
    <xf numFmtId="0" fontId="9" fillId="0" borderId="30" xfId="0" applyFont="1" applyBorder="1" applyAlignment="1">
      <alignment horizontal="left" vertical="center"/>
    </xf>
    <xf numFmtId="3" fontId="33" fillId="0" borderId="210" xfId="47" applyNumberFormat="1" applyFont="1" applyFill="1" applyBorder="1" applyAlignment="1">
      <alignment horizontal="center" wrapText="1"/>
      <protection/>
    </xf>
    <xf numFmtId="3" fontId="33" fillId="0" borderId="30" xfId="47" applyNumberFormat="1" applyFont="1" applyFill="1" applyBorder="1" applyAlignment="1">
      <alignment horizontal="center" wrapText="1"/>
      <protection/>
    </xf>
    <xf numFmtId="0" fontId="29" fillId="0" borderId="94" xfId="47" applyFont="1" applyFill="1" applyBorder="1" applyAlignment="1">
      <alignment vertical="center" wrapText="1"/>
      <protection/>
    </xf>
    <xf numFmtId="0" fontId="29" fillId="0" borderId="105" xfId="47" applyFont="1" applyFill="1" applyBorder="1" applyAlignment="1">
      <alignment vertical="center" wrapText="1"/>
      <protection/>
    </xf>
    <xf numFmtId="0" fontId="29" fillId="0" borderId="94" xfId="47" applyFont="1" applyFill="1" applyBorder="1" applyAlignment="1">
      <alignment horizontal="center" vertical="center" wrapText="1"/>
      <protection/>
    </xf>
    <xf numFmtId="0" fontId="29" fillId="0" borderId="105" xfId="47" applyFont="1" applyFill="1" applyBorder="1" applyAlignment="1">
      <alignment horizontal="center" vertical="center" wrapText="1"/>
      <protection/>
    </xf>
    <xf numFmtId="0" fontId="29" fillId="0" borderId="186" xfId="47" applyFont="1" applyFill="1" applyBorder="1" applyAlignment="1">
      <alignment horizontal="center" vertical="center" wrapText="1"/>
      <protection/>
    </xf>
    <xf numFmtId="0" fontId="29" fillId="0" borderId="141" xfId="47" applyFont="1" applyFill="1" applyBorder="1" applyAlignment="1">
      <alignment horizontal="center" vertical="center" wrapText="1"/>
      <protection/>
    </xf>
    <xf numFmtId="0" fontId="28" fillId="0" borderId="105" xfId="47" applyFont="1" applyFill="1" applyBorder="1" applyAlignment="1">
      <alignment vertical="top" wrapText="1"/>
      <protection/>
    </xf>
    <xf numFmtId="0" fontId="28" fillId="0" borderId="152" xfId="47" applyFont="1" applyFill="1" applyBorder="1" applyAlignment="1">
      <alignment vertical="top" wrapText="1"/>
      <protection/>
    </xf>
    <xf numFmtId="0" fontId="28" fillId="0" borderId="94" xfId="0" applyFont="1" applyFill="1" applyBorder="1" applyAlignment="1">
      <alignment horizontal="right" vertical="center"/>
    </xf>
    <xf numFmtId="0" fontId="28" fillId="0" borderId="152" xfId="0" applyFont="1" applyFill="1" applyBorder="1" applyAlignment="1">
      <alignment horizontal="right" vertical="center"/>
    </xf>
    <xf numFmtId="9" fontId="28" fillId="0" borderId="186" xfId="0" applyNumberFormat="1" applyFont="1" applyFill="1" applyBorder="1" applyAlignment="1">
      <alignment horizontal="right" vertical="center"/>
    </xf>
    <xf numFmtId="9" fontId="28" fillId="0" borderId="171" xfId="0" applyNumberFormat="1" applyFont="1" applyFill="1" applyBorder="1" applyAlignment="1">
      <alignment horizontal="right" vertical="center"/>
    </xf>
    <xf numFmtId="0" fontId="28" fillId="0" borderId="151" xfId="47" applyFont="1" applyFill="1" applyBorder="1" applyAlignment="1">
      <alignment horizontal="left" vertical="center" wrapText="1"/>
      <protection/>
    </xf>
    <xf numFmtId="0" fontId="28" fillId="0" borderId="109" xfId="47" applyFont="1" applyFill="1" applyBorder="1" applyAlignment="1">
      <alignment horizontal="left" vertical="center" wrapText="1"/>
      <protection/>
    </xf>
    <xf numFmtId="0" fontId="28" fillId="0" borderId="151" xfId="0" applyFont="1" applyFill="1" applyBorder="1" applyAlignment="1">
      <alignment horizontal="right" vertical="center"/>
    </xf>
    <xf numFmtId="0" fontId="28" fillId="0" borderId="109" xfId="0" applyFont="1" applyFill="1" applyBorder="1" applyAlignment="1">
      <alignment horizontal="right" vertical="center"/>
    </xf>
    <xf numFmtId="9" fontId="28" fillId="0" borderId="173" xfId="0" applyNumberFormat="1" applyFont="1" applyFill="1" applyBorder="1" applyAlignment="1">
      <alignment horizontal="right" vertical="center"/>
    </xf>
    <xf numFmtId="9" fontId="28" fillId="0" borderId="174" xfId="0" applyNumberFormat="1" applyFont="1" applyFill="1" applyBorder="1" applyAlignment="1">
      <alignment horizontal="right" vertical="center"/>
    </xf>
    <xf numFmtId="0" fontId="28" fillId="0" borderId="94" xfId="47" applyFont="1" applyFill="1" applyBorder="1" applyAlignment="1">
      <alignment horizontal="left" vertical="center" wrapText="1"/>
      <protection/>
    </xf>
    <xf numFmtId="0" fontId="28" fillId="0" borderId="105" xfId="47" applyFont="1" applyFill="1" applyBorder="1" applyAlignment="1">
      <alignment horizontal="left" vertical="center" wrapText="1"/>
      <protection/>
    </xf>
    <xf numFmtId="0" fontId="28" fillId="0" borderId="152" xfId="47" applyFont="1" applyFill="1" applyBorder="1" applyAlignment="1">
      <alignment horizontal="left" vertical="center" wrapText="1"/>
      <protection/>
    </xf>
    <xf numFmtId="0" fontId="28" fillId="0" borderId="109" xfId="0" applyFont="1" applyBorder="1" applyAlignment="1">
      <alignment horizontal="right" vertical="center"/>
    </xf>
    <xf numFmtId="0" fontId="43" fillId="0" borderId="151" xfId="0" applyFont="1" applyFill="1" applyBorder="1" applyAlignment="1">
      <alignment horizontal="left" vertical="center" wrapText="1"/>
    </xf>
    <xf numFmtId="0" fontId="43" fillId="0" borderId="109" xfId="0" applyFont="1" applyBorder="1" applyAlignment="1">
      <alignment horizontal="left" vertical="center" wrapText="1"/>
    </xf>
    <xf numFmtId="0" fontId="28" fillId="0" borderId="174" xfId="0" applyFont="1" applyBorder="1" applyAlignment="1">
      <alignment horizontal="right" vertical="center"/>
    </xf>
    <xf numFmtId="0" fontId="28" fillId="0" borderId="139" xfId="47" applyFont="1" applyFill="1" applyBorder="1" applyAlignment="1">
      <alignment horizontal="left" wrapText="1"/>
      <protection/>
    </xf>
    <xf numFmtId="0" fontId="28" fillId="0" borderId="156" xfId="47" applyFont="1" applyFill="1" applyBorder="1" applyAlignment="1">
      <alignment horizontal="left" wrapText="1"/>
      <protection/>
    </xf>
    <xf numFmtId="0" fontId="28" fillId="0" borderId="94" xfId="47" applyFont="1" applyFill="1" applyBorder="1" applyAlignment="1">
      <alignment vertical="center" wrapText="1"/>
      <protection/>
    </xf>
    <xf numFmtId="0" fontId="28" fillId="0" borderId="152" xfId="47" applyFont="1" applyFill="1" applyBorder="1" applyAlignment="1">
      <alignment vertical="center" wrapText="1"/>
      <protection/>
    </xf>
    <xf numFmtId="0" fontId="28" fillId="0" borderId="105" xfId="0" applyFont="1" applyFill="1" applyBorder="1" applyAlignment="1">
      <alignment horizontal="right" vertical="center"/>
    </xf>
    <xf numFmtId="0" fontId="28" fillId="0" borderId="152" xfId="0" applyFont="1" applyBorder="1" applyAlignment="1">
      <alignment horizontal="right" vertical="center"/>
    </xf>
    <xf numFmtId="9" fontId="28" fillId="0" borderId="141" xfId="0" applyNumberFormat="1" applyFont="1" applyFill="1" applyBorder="1" applyAlignment="1">
      <alignment horizontal="right" vertical="center"/>
    </xf>
    <xf numFmtId="0" fontId="28" fillId="0" borderId="171" xfId="0" applyFont="1" applyBorder="1" applyAlignment="1">
      <alignment horizontal="right" vertical="center"/>
    </xf>
    <xf numFmtId="0" fontId="28" fillId="0" borderId="151" xfId="47" applyFont="1" applyFill="1" applyBorder="1" applyAlignment="1">
      <alignment horizontal="left" vertical="top" wrapText="1"/>
      <protection/>
    </xf>
    <xf numFmtId="0" fontId="28" fillId="0" borderId="152" xfId="47" applyFont="1" applyFill="1" applyBorder="1" applyAlignment="1">
      <alignment horizontal="left" vertical="top" wrapText="1"/>
      <protection/>
    </xf>
    <xf numFmtId="0" fontId="28" fillId="0" borderId="151" xfId="0" applyFont="1" applyFill="1" applyBorder="1" applyAlignment="1">
      <alignment vertical="center"/>
    </xf>
    <xf numFmtId="0" fontId="28" fillId="0" borderId="152" xfId="0" applyFont="1" applyBorder="1" applyAlignment="1">
      <alignment vertical="center"/>
    </xf>
    <xf numFmtId="9" fontId="28" fillId="0" borderId="173" xfId="0" applyNumberFormat="1" applyFont="1" applyFill="1" applyBorder="1" applyAlignment="1">
      <alignment vertical="center"/>
    </xf>
    <xf numFmtId="0" fontId="28" fillId="0" borderId="171" xfId="0" applyFont="1" applyBorder="1" applyAlignment="1">
      <alignment vertical="center"/>
    </xf>
    <xf numFmtId="0" fontId="28" fillId="0" borderId="151" xfId="47" applyFont="1" applyFill="1" applyBorder="1" applyAlignment="1">
      <alignment vertical="center" wrapText="1"/>
      <protection/>
    </xf>
    <xf numFmtId="0" fontId="28" fillId="0" borderId="109" xfId="47" applyFont="1" applyFill="1" applyBorder="1" applyAlignment="1">
      <alignment vertical="center" wrapText="1"/>
      <protection/>
    </xf>
    <xf numFmtId="0" fontId="29" fillId="0" borderId="150" xfId="47" applyFont="1" applyFill="1" applyBorder="1" applyAlignment="1">
      <alignment horizontal="left"/>
      <protection/>
    </xf>
    <xf numFmtId="0" fontId="29" fillId="0" borderId="23" xfId="47" applyFont="1" applyFill="1" applyBorder="1" applyAlignment="1">
      <alignment horizontal="left"/>
      <protection/>
    </xf>
    <xf numFmtId="0" fontId="28" fillId="0" borderId="139" xfId="47" applyFont="1" applyFill="1" applyBorder="1" applyAlignment="1">
      <alignment horizontal="left" vertical="top" wrapText="1"/>
      <protection/>
    </xf>
    <xf numFmtId="0" fontId="28" fillId="0" borderId="156" xfId="47" applyFont="1" applyFill="1" applyBorder="1" applyAlignment="1">
      <alignment horizontal="left" vertical="top" wrapText="1"/>
      <protection/>
    </xf>
    <xf numFmtId="0" fontId="28" fillId="0" borderId="157" xfId="47" applyFont="1" applyFill="1" applyBorder="1" applyAlignment="1">
      <alignment horizontal="left" vertical="top" wrapText="1"/>
      <protection/>
    </xf>
    <xf numFmtId="0" fontId="29" fillId="0" borderId="25" xfId="47" applyFont="1" applyFill="1" applyBorder="1" applyAlignment="1">
      <alignment horizontal="center" vertical="center" wrapText="1"/>
      <protection/>
    </xf>
    <xf numFmtId="0" fontId="29" fillId="0" borderId="28" xfId="47" applyFont="1" applyFill="1" applyBorder="1" applyAlignment="1">
      <alignment horizontal="center" vertical="center" wrapText="1"/>
      <protection/>
    </xf>
    <xf numFmtId="0" fontId="29" fillId="0" borderId="51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/>
      <protection/>
    </xf>
    <xf numFmtId="0" fontId="29" fillId="0" borderId="11" xfId="47" applyFont="1" applyFill="1" applyBorder="1" applyAlignment="1">
      <alignment horizontal="center"/>
      <protection/>
    </xf>
    <xf numFmtId="0" fontId="29" fillId="0" borderId="116" xfId="47" applyFont="1" applyFill="1" applyBorder="1" applyAlignment="1">
      <alignment horizontal="center"/>
      <protection/>
    </xf>
    <xf numFmtId="0" fontId="29" fillId="0" borderId="212" xfId="47" applyFont="1" applyFill="1" applyBorder="1" applyAlignment="1">
      <alignment horizontal="center"/>
      <protection/>
    </xf>
    <xf numFmtId="0" fontId="29" fillId="0" borderId="12" xfId="47" applyFont="1" applyFill="1" applyBorder="1" applyAlignment="1">
      <alignment horizontal="center" vertical="center" wrapText="1"/>
      <protection/>
    </xf>
    <xf numFmtId="0" fontId="29" fillId="0" borderId="53" xfId="47" applyFont="1" applyFill="1" applyBorder="1" applyAlignment="1">
      <alignment horizontal="center" vertical="center" wrapText="1"/>
      <protection/>
    </xf>
    <xf numFmtId="0" fontId="29" fillId="0" borderId="13" xfId="47" applyFont="1" applyFill="1" applyBorder="1" applyAlignment="1">
      <alignment horizontal="center" vertical="center" wrapText="1"/>
      <protection/>
    </xf>
    <xf numFmtId="0" fontId="29" fillId="0" borderId="54" xfId="47" applyFont="1" applyFill="1" applyBorder="1" applyAlignment="1">
      <alignment horizontal="center" vertical="center" wrapText="1"/>
      <protection/>
    </xf>
    <xf numFmtId="0" fontId="5" fillId="0" borderId="18" xfId="47" applyFont="1" applyBorder="1" applyAlignment="1">
      <alignment horizontal="left"/>
      <protection/>
    </xf>
    <xf numFmtId="0" fontId="27" fillId="0" borderId="0" xfId="47" applyFont="1" applyAlignment="1">
      <alignment horizontal="left" wrapText="1"/>
      <protection/>
    </xf>
    <xf numFmtId="0" fontId="5" fillId="0" borderId="0" xfId="47" applyFont="1" applyAlignment="1">
      <alignment horizontal="left"/>
      <protection/>
    </xf>
    <xf numFmtId="0" fontId="28" fillId="0" borderId="128" xfId="0" applyFont="1" applyFill="1" applyBorder="1" applyAlignment="1">
      <alignment horizontal="left" vertical="top" wrapText="1"/>
    </xf>
    <xf numFmtId="0" fontId="28" fillId="0" borderId="123" xfId="0" applyFont="1" applyFill="1" applyBorder="1" applyAlignment="1">
      <alignment horizontal="left" vertical="top" wrapText="1"/>
    </xf>
    <xf numFmtId="0" fontId="28" fillId="0" borderId="102" xfId="0" applyFont="1" applyFill="1" applyBorder="1" applyAlignment="1">
      <alignment horizontal="right"/>
    </xf>
    <xf numFmtId="0" fontId="28" fillId="0" borderId="100" xfId="0" applyFont="1" applyFill="1" applyBorder="1" applyAlignment="1">
      <alignment horizontal="right"/>
    </xf>
    <xf numFmtId="0" fontId="28" fillId="0" borderId="53" xfId="0" applyFont="1" applyFill="1" applyBorder="1" applyAlignment="1">
      <alignment horizontal="right"/>
    </xf>
    <xf numFmtId="0" fontId="28" fillId="0" borderId="45" xfId="0" applyFont="1" applyFill="1" applyBorder="1" applyAlignment="1">
      <alignment horizontal="right"/>
    </xf>
    <xf numFmtId="0" fontId="28" fillId="0" borderId="104" xfId="0" applyFont="1" applyFill="1" applyBorder="1" applyAlignment="1">
      <alignment horizontal="right"/>
    </xf>
    <xf numFmtId="0" fontId="28" fillId="0" borderId="88" xfId="0" applyFont="1" applyFill="1" applyBorder="1" applyAlignment="1">
      <alignment horizontal="right"/>
    </xf>
    <xf numFmtId="0" fontId="27" fillId="0" borderId="0" xfId="0" applyFont="1" applyFill="1" applyAlignment="1">
      <alignment horizontal="left" vertical="center" wrapText="1"/>
    </xf>
    <xf numFmtId="0" fontId="28" fillId="0" borderId="64" xfId="0" applyFont="1" applyFill="1" applyBorder="1" applyAlignment="1">
      <alignment horizontal="left" vertical="top" wrapText="1"/>
    </xf>
    <xf numFmtId="0" fontId="28" fillId="0" borderId="139" xfId="0" applyFont="1" applyFill="1" applyBorder="1" applyAlignment="1">
      <alignment horizontal="left" vertical="top" wrapText="1"/>
    </xf>
    <xf numFmtId="0" fontId="28" fillId="0" borderId="213" xfId="0" applyFont="1" applyFill="1" applyBorder="1" applyAlignment="1">
      <alignment horizontal="right" vertical="top"/>
    </xf>
    <xf numFmtId="0" fontId="28" fillId="0" borderId="105" xfId="0" applyFont="1" applyFill="1" applyBorder="1" applyAlignment="1">
      <alignment horizontal="right" vertical="top"/>
    </xf>
    <xf numFmtId="0" fontId="28" fillId="0" borderId="100" xfId="0" applyFont="1" applyFill="1" applyBorder="1" applyAlignment="1">
      <alignment horizontal="right" vertical="top"/>
    </xf>
    <xf numFmtId="0" fontId="28" fillId="0" borderId="66" xfId="0" applyFont="1" applyFill="1" applyBorder="1" applyAlignment="1">
      <alignment horizontal="right" vertical="top"/>
    </xf>
    <xf numFmtId="0" fontId="28" fillId="0" borderId="59" xfId="0" applyFont="1" applyFill="1" applyBorder="1" applyAlignment="1">
      <alignment horizontal="right" vertical="top"/>
    </xf>
    <xf numFmtId="0" fontId="28" fillId="0" borderId="45" xfId="0" applyFont="1" applyFill="1" applyBorder="1" applyAlignment="1">
      <alignment horizontal="right" vertical="top"/>
    </xf>
    <xf numFmtId="0" fontId="28" fillId="0" borderId="189" xfId="0" applyFont="1" applyFill="1" applyBorder="1" applyAlignment="1">
      <alignment horizontal="right" vertical="top"/>
    </xf>
    <xf numFmtId="0" fontId="28" fillId="0" borderId="107" xfId="0" applyFont="1" applyFill="1" applyBorder="1" applyAlignment="1">
      <alignment horizontal="right" vertical="top"/>
    </xf>
    <xf numFmtId="0" fontId="28" fillId="0" borderId="88" xfId="0" applyFont="1" applyFill="1" applyBorder="1" applyAlignment="1">
      <alignment horizontal="right" vertical="top"/>
    </xf>
    <xf numFmtId="0" fontId="28" fillId="0" borderId="158" xfId="0" applyFont="1" applyFill="1" applyBorder="1" applyAlignment="1">
      <alignment horizontal="left" vertical="top" wrapText="1"/>
    </xf>
    <xf numFmtId="0" fontId="28" fillId="0" borderId="109" xfId="0" applyFont="1" applyFill="1" applyBorder="1" applyAlignment="1">
      <alignment horizontal="right"/>
    </xf>
    <xf numFmtId="0" fontId="28" fillId="0" borderId="145" xfId="0" applyFont="1" applyFill="1" applyBorder="1" applyAlignment="1">
      <alignment horizontal="right"/>
    </xf>
    <xf numFmtId="0" fontId="28" fillId="0" borderId="111" xfId="0" applyFont="1" applyFill="1" applyBorder="1" applyAlignment="1">
      <alignment horizontal="right"/>
    </xf>
    <xf numFmtId="0" fontId="30" fillId="0" borderId="0" xfId="0" applyFont="1" applyAlignment="1">
      <alignment horizontal="left" vertical="top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cent 3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0"/>
  <sheetViews>
    <sheetView view="pageLayout" zoomScale="150" zoomScalePageLayoutView="150" workbookViewId="0" topLeftCell="A1">
      <selection activeCell="G164" sqref="G164"/>
    </sheetView>
  </sheetViews>
  <sheetFormatPr defaultColWidth="9.140625" defaultRowHeight="12.75"/>
  <cols>
    <col min="1" max="1" width="90.7109375" style="114" customWidth="1"/>
    <col min="2" max="2" width="5.8515625" style="114" customWidth="1"/>
    <col min="3" max="4" width="6.421875" style="14" customWidth="1"/>
    <col min="5" max="6" width="6.8515625" style="14" customWidth="1"/>
    <col min="7" max="7" width="9.00390625" style="15" bestFit="1" customWidth="1"/>
    <col min="8" max="8" width="4.28125" style="16" bestFit="1" customWidth="1"/>
    <col min="9" max="9" width="4.421875" style="21" customWidth="1"/>
    <col min="10" max="16384" width="9.140625" style="21" customWidth="1"/>
  </cols>
  <sheetData>
    <row r="1" spans="1:8" s="17" customFormat="1" ht="15">
      <c r="A1" s="1" t="s">
        <v>596</v>
      </c>
      <c r="B1" s="12"/>
      <c r="C1" s="13"/>
      <c r="D1" s="14"/>
      <c r="E1" s="14"/>
      <c r="F1" s="14"/>
      <c r="G1" s="15"/>
      <c r="H1" s="16"/>
    </row>
    <row r="2" spans="1:8" ht="13.5" thickBot="1">
      <c r="A2" s="18"/>
      <c r="B2" s="18"/>
      <c r="C2" s="19"/>
      <c r="D2" s="19"/>
      <c r="E2" s="19"/>
      <c r="F2" s="20"/>
      <c r="G2" s="16"/>
      <c r="H2" s="21"/>
    </row>
    <row r="3" spans="1:8" ht="13.5" thickBot="1">
      <c r="A3" s="22" t="s">
        <v>344</v>
      </c>
      <c r="B3" s="23" t="s">
        <v>324</v>
      </c>
      <c r="C3" s="24" t="s">
        <v>345</v>
      </c>
      <c r="D3" s="25" t="s">
        <v>342</v>
      </c>
      <c r="E3" s="26" t="s">
        <v>341</v>
      </c>
      <c r="F3" s="27" t="s">
        <v>527</v>
      </c>
      <c r="G3" s="28" t="s">
        <v>347</v>
      </c>
      <c r="H3" s="29" t="s">
        <v>348</v>
      </c>
    </row>
    <row r="4" spans="1:8" ht="12.75">
      <c r="A4" s="30" t="s">
        <v>349</v>
      </c>
      <c r="B4" s="31" t="s">
        <v>206</v>
      </c>
      <c r="C4" s="2">
        <v>586</v>
      </c>
      <c r="D4" s="3"/>
      <c r="E4" s="7">
        <f aca="true" t="shared" si="0" ref="E4:E19">SUM(C4:D4)</f>
        <v>586</v>
      </c>
      <c r="F4" s="2">
        <v>720</v>
      </c>
      <c r="G4" s="4">
        <f aca="true" t="shared" si="1" ref="G4:G35">E4/F4*100</f>
        <v>81.38888888888889</v>
      </c>
      <c r="H4" s="32">
        <v>7</v>
      </c>
    </row>
    <row r="5" spans="1:9" s="36" customFormat="1" ht="12.75">
      <c r="A5" s="33" t="s">
        <v>350</v>
      </c>
      <c r="B5" s="34" t="s">
        <v>206</v>
      </c>
      <c r="C5" s="5">
        <v>478</v>
      </c>
      <c r="D5" s="6"/>
      <c r="E5" s="7">
        <f t="shared" si="0"/>
        <v>478</v>
      </c>
      <c r="F5" s="5">
        <v>510</v>
      </c>
      <c r="G5" s="8">
        <f t="shared" si="1"/>
        <v>93.72549019607843</v>
      </c>
      <c r="H5" s="35">
        <v>7</v>
      </c>
      <c r="I5" s="21"/>
    </row>
    <row r="6" spans="1:9" s="36" customFormat="1" ht="12.75">
      <c r="A6" s="33" t="s">
        <v>353</v>
      </c>
      <c r="B6" s="34" t="s">
        <v>206</v>
      </c>
      <c r="C6" s="5">
        <v>314</v>
      </c>
      <c r="D6" s="6"/>
      <c r="E6" s="7">
        <f t="shared" si="0"/>
        <v>314</v>
      </c>
      <c r="F6" s="5">
        <v>370</v>
      </c>
      <c r="G6" s="8">
        <f t="shared" si="1"/>
        <v>84.86486486486487</v>
      </c>
      <c r="H6" s="37">
        <v>7</v>
      </c>
      <c r="I6" s="21"/>
    </row>
    <row r="7" spans="1:9" s="36" customFormat="1" ht="12.75">
      <c r="A7" s="33" t="s">
        <v>356</v>
      </c>
      <c r="B7" s="34" t="s">
        <v>206</v>
      </c>
      <c r="C7" s="5">
        <v>291</v>
      </c>
      <c r="D7" s="6">
        <v>32</v>
      </c>
      <c r="E7" s="7">
        <f t="shared" si="0"/>
        <v>323</v>
      </c>
      <c r="F7" s="5">
        <v>335</v>
      </c>
      <c r="G7" s="8">
        <f t="shared" si="1"/>
        <v>96.41791044776119</v>
      </c>
      <c r="H7" s="37">
        <v>7</v>
      </c>
      <c r="I7" s="21"/>
    </row>
    <row r="8" spans="1:9" s="36" customFormat="1" ht="12.75">
      <c r="A8" s="33" t="s">
        <v>357</v>
      </c>
      <c r="B8" s="34" t="s">
        <v>206</v>
      </c>
      <c r="C8" s="5">
        <v>255</v>
      </c>
      <c r="D8" s="6"/>
      <c r="E8" s="7">
        <f t="shared" si="0"/>
        <v>255</v>
      </c>
      <c r="F8" s="5">
        <v>574</v>
      </c>
      <c r="G8" s="8">
        <f t="shared" si="1"/>
        <v>44.42508710801394</v>
      </c>
      <c r="H8" s="35">
        <v>7</v>
      </c>
      <c r="I8" s="21"/>
    </row>
    <row r="9" spans="1:9" s="36" customFormat="1" ht="12.75">
      <c r="A9" s="794" t="s">
        <v>407</v>
      </c>
      <c r="B9" s="34" t="s">
        <v>206</v>
      </c>
      <c r="C9" s="5">
        <v>673</v>
      </c>
      <c r="D9" s="6">
        <v>119</v>
      </c>
      <c r="E9" s="7">
        <f t="shared" si="0"/>
        <v>792</v>
      </c>
      <c r="F9" s="5">
        <v>1203</v>
      </c>
      <c r="G9" s="8">
        <f t="shared" si="1"/>
        <v>65.83541147132169</v>
      </c>
      <c r="H9" s="35">
        <v>7</v>
      </c>
      <c r="I9" s="21"/>
    </row>
    <row r="10" spans="1:9" s="36" customFormat="1" ht="12.75">
      <c r="A10" s="795"/>
      <c r="B10" s="34" t="s">
        <v>308</v>
      </c>
      <c r="C10" s="5">
        <v>335</v>
      </c>
      <c r="D10" s="6"/>
      <c r="E10" s="7">
        <f t="shared" si="0"/>
        <v>335</v>
      </c>
      <c r="F10" s="5">
        <v>360</v>
      </c>
      <c r="G10" s="8">
        <f t="shared" si="1"/>
        <v>93.05555555555556</v>
      </c>
      <c r="H10" s="35">
        <v>7</v>
      </c>
      <c r="I10" s="21"/>
    </row>
    <row r="11" spans="1:9" s="36" customFormat="1" ht="12.75">
      <c r="A11" s="38" t="s">
        <v>355</v>
      </c>
      <c r="B11" s="34" t="s">
        <v>206</v>
      </c>
      <c r="C11" s="5">
        <v>355</v>
      </c>
      <c r="D11" s="6"/>
      <c r="E11" s="7">
        <f t="shared" si="0"/>
        <v>355</v>
      </c>
      <c r="F11" s="5">
        <v>664</v>
      </c>
      <c r="G11" s="8">
        <f t="shared" si="1"/>
        <v>53.463855421686745</v>
      </c>
      <c r="H11" s="35">
        <v>7</v>
      </c>
      <c r="I11" s="21"/>
    </row>
    <row r="12" spans="1:9" s="36" customFormat="1" ht="12.75">
      <c r="A12" s="38" t="s">
        <v>518</v>
      </c>
      <c r="B12" s="34" t="s">
        <v>206</v>
      </c>
      <c r="C12" s="5">
        <v>105</v>
      </c>
      <c r="D12" s="6">
        <v>53</v>
      </c>
      <c r="E12" s="7">
        <f t="shared" si="0"/>
        <v>158</v>
      </c>
      <c r="F12" s="5">
        <v>300</v>
      </c>
      <c r="G12" s="8">
        <f t="shared" si="1"/>
        <v>52.666666666666664</v>
      </c>
      <c r="H12" s="35">
        <v>7</v>
      </c>
      <c r="I12" s="21"/>
    </row>
    <row r="13" spans="1:9" s="36" customFormat="1" ht="12.75">
      <c r="A13" s="33" t="s">
        <v>236</v>
      </c>
      <c r="B13" s="34" t="s">
        <v>206</v>
      </c>
      <c r="C13" s="5">
        <v>388</v>
      </c>
      <c r="D13" s="6">
        <v>23</v>
      </c>
      <c r="E13" s="7">
        <f t="shared" si="0"/>
        <v>411</v>
      </c>
      <c r="F13" s="5">
        <v>666</v>
      </c>
      <c r="G13" s="8">
        <f t="shared" si="1"/>
        <v>61.711711711711715</v>
      </c>
      <c r="H13" s="37">
        <v>7</v>
      </c>
      <c r="I13" s="21"/>
    </row>
    <row r="14" spans="1:9" s="36" customFormat="1" ht="12.75">
      <c r="A14" s="33" t="s">
        <v>227</v>
      </c>
      <c r="B14" s="34" t="s">
        <v>206</v>
      </c>
      <c r="C14" s="5">
        <v>805</v>
      </c>
      <c r="D14" s="6"/>
      <c r="E14" s="7">
        <f t="shared" si="0"/>
        <v>805</v>
      </c>
      <c r="F14" s="5">
        <v>940</v>
      </c>
      <c r="G14" s="8">
        <f t="shared" si="1"/>
        <v>85.63829787234043</v>
      </c>
      <c r="H14" s="35">
        <v>7</v>
      </c>
      <c r="I14" s="21"/>
    </row>
    <row r="15" spans="1:9" s="36" customFormat="1" ht="12.75">
      <c r="A15" s="39" t="s">
        <v>432</v>
      </c>
      <c r="B15" s="40" t="s">
        <v>206</v>
      </c>
      <c r="C15" s="5">
        <v>9</v>
      </c>
      <c r="D15" s="6"/>
      <c r="E15" s="7">
        <f t="shared" si="0"/>
        <v>9</v>
      </c>
      <c r="F15" s="5">
        <v>12</v>
      </c>
      <c r="G15" s="8">
        <f t="shared" si="1"/>
        <v>75</v>
      </c>
      <c r="H15" s="41">
        <v>7</v>
      </c>
      <c r="I15" s="21"/>
    </row>
    <row r="16" spans="1:9" s="36" customFormat="1" ht="12.75">
      <c r="A16" s="38" t="s">
        <v>351</v>
      </c>
      <c r="B16" s="34" t="s">
        <v>206</v>
      </c>
      <c r="C16" s="5">
        <v>69</v>
      </c>
      <c r="D16" s="6"/>
      <c r="E16" s="7">
        <f t="shared" si="0"/>
        <v>69</v>
      </c>
      <c r="F16" s="5">
        <v>240</v>
      </c>
      <c r="G16" s="8">
        <f t="shared" si="1"/>
        <v>28.749999999999996</v>
      </c>
      <c r="H16" s="35">
        <v>6</v>
      </c>
      <c r="I16" s="21"/>
    </row>
    <row r="17" spans="1:9" s="36" customFormat="1" ht="12.75">
      <c r="A17" s="33" t="s">
        <v>352</v>
      </c>
      <c r="B17" s="34" t="s">
        <v>206</v>
      </c>
      <c r="C17" s="5">
        <v>130</v>
      </c>
      <c r="D17" s="6"/>
      <c r="E17" s="7">
        <f t="shared" si="0"/>
        <v>130</v>
      </c>
      <c r="F17" s="5">
        <v>240</v>
      </c>
      <c r="G17" s="8">
        <f t="shared" si="1"/>
        <v>54.166666666666664</v>
      </c>
      <c r="H17" s="35">
        <v>5</v>
      </c>
      <c r="I17" s="21"/>
    </row>
    <row r="18" spans="1:9" s="36" customFormat="1" ht="12.75">
      <c r="A18" s="33" t="s">
        <v>408</v>
      </c>
      <c r="B18" s="34" t="s">
        <v>206</v>
      </c>
      <c r="C18" s="5">
        <v>76</v>
      </c>
      <c r="D18" s="6"/>
      <c r="E18" s="7">
        <f t="shared" si="0"/>
        <v>76</v>
      </c>
      <c r="F18" s="5">
        <v>220</v>
      </c>
      <c r="G18" s="8">
        <f t="shared" si="1"/>
        <v>34.54545454545455</v>
      </c>
      <c r="H18" s="35">
        <v>5</v>
      </c>
      <c r="I18" s="21"/>
    </row>
    <row r="19" spans="1:9" s="36" customFormat="1" ht="12.75">
      <c r="A19" s="33" t="s">
        <v>409</v>
      </c>
      <c r="B19" s="34" t="s">
        <v>206</v>
      </c>
      <c r="C19" s="5">
        <v>83</v>
      </c>
      <c r="D19" s="6">
        <v>1</v>
      </c>
      <c r="E19" s="7">
        <f t="shared" si="0"/>
        <v>84</v>
      </c>
      <c r="F19" s="5">
        <v>408</v>
      </c>
      <c r="G19" s="8">
        <f t="shared" si="1"/>
        <v>20.588235294117645</v>
      </c>
      <c r="H19" s="35">
        <v>5</v>
      </c>
      <c r="I19" s="21"/>
    </row>
    <row r="20" spans="1:9" s="36" customFormat="1" ht="12.75">
      <c r="A20" s="42" t="s">
        <v>210</v>
      </c>
      <c r="B20" s="43" t="s">
        <v>206</v>
      </c>
      <c r="C20" s="5" t="s">
        <v>396</v>
      </c>
      <c r="D20" s="6"/>
      <c r="E20" s="9" t="s">
        <v>396</v>
      </c>
      <c r="F20" s="10">
        <v>235</v>
      </c>
      <c r="G20" s="129" t="s">
        <v>396</v>
      </c>
      <c r="H20" s="44">
        <v>1</v>
      </c>
      <c r="I20" s="21"/>
    </row>
    <row r="21" spans="1:9" s="36" customFormat="1" ht="12.75">
      <c r="A21" s="45" t="s">
        <v>317</v>
      </c>
      <c r="B21" s="46" t="s">
        <v>359</v>
      </c>
      <c r="C21" s="47">
        <f>SUM(C4:C20)</f>
        <v>4952</v>
      </c>
      <c r="D21" s="48">
        <f>SUM(D4:D20)</f>
        <v>228</v>
      </c>
      <c r="E21" s="49">
        <f>SUM(E4:E20)</f>
        <v>5180</v>
      </c>
      <c r="F21" s="47">
        <f>SUM(F4:F20)</f>
        <v>7997</v>
      </c>
      <c r="G21" s="50">
        <f t="shared" si="1"/>
        <v>64.77429035888458</v>
      </c>
      <c r="H21" s="51"/>
      <c r="I21" s="21"/>
    </row>
    <row r="22" spans="1:9" s="36" customFormat="1" ht="12.75">
      <c r="A22" s="52" t="s">
        <v>360</v>
      </c>
      <c r="B22" s="53" t="s">
        <v>206</v>
      </c>
      <c r="C22" s="54">
        <v>831</v>
      </c>
      <c r="D22" s="55"/>
      <c r="E22" s="56">
        <f aca="true" t="shared" si="2" ref="E22:E53">SUM(C22:D22)</f>
        <v>831</v>
      </c>
      <c r="F22" s="57">
        <v>870</v>
      </c>
      <c r="G22" s="58">
        <f t="shared" si="1"/>
        <v>95.51724137931035</v>
      </c>
      <c r="H22" s="59">
        <v>7</v>
      </c>
      <c r="I22" s="21"/>
    </row>
    <row r="23" spans="1:9" s="36" customFormat="1" ht="12.75">
      <c r="A23" s="33" t="s">
        <v>152</v>
      </c>
      <c r="B23" s="34" t="s">
        <v>206</v>
      </c>
      <c r="C23" s="60">
        <v>768</v>
      </c>
      <c r="D23" s="61"/>
      <c r="E23" s="7">
        <f t="shared" si="2"/>
        <v>768</v>
      </c>
      <c r="F23" s="5">
        <v>832</v>
      </c>
      <c r="G23" s="8">
        <f t="shared" si="1"/>
        <v>92.3076923076923</v>
      </c>
      <c r="H23" s="35">
        <v>7</v>
      </c>
      <c r="I23" s="21"/>
    </row>
    <row r="24" spans="1:9" s="36" customFormat="1" ht="12.75">
      <c r="A24" s="33" t="s">
        <v>361</v>
      </c>
      <c r="B24" s="34" t="s">
        <v>206</v>
      </c>
      <c r="C24" s="60">
        <v>491</v>
      </c>
      <c r="D24" s="61"/>
      <c r="E24" s="7">
        <f t="shared" si="2"/>
        <v>491</v>
      </c>
      <c r="F24" s="5">
        <v>500</v>
      </c>
      <c r="G24" s="8">
        <f t="shared" si="1"/>
        <v>98.2</v>
      </c>
      <c r="H24" s="35">
        <v>7</v>
      </c>
      <c r="I24" s="21"/>
    </row>
    <row r="25" spans="1:9" s="36" customFormat="1" ht="12.75">
      <c r="A25" s="33" t="s">
        <v>362</v>
      </c>
      <c r="B25" s="34" t="s">
        <v>206</v>
      </c>
      <c r="C25" s="60">
        <v>354</v>
      </c>
      <c r="D25" s="61"/>
      <c r="E25" s="7">
        <f t="shared" si="2"/>
        <v>354</v>
      </c>
      <c r="F25" s="5">
        <v>360</v>
      </c>
      <c r="G25" s="8">
        <f t="shared" si="1"/>
        <v>98.33333333333333</v>
      </c>
      <c r="H25" s="35">
        <v>7</v>
      </c>
      <c r="I25" s="21"/>
    </row>
    <row r="26" spans="1:9" s="36" customFormat="1" ht="12.75">
      <c r="A26" s="33" t="s">
        <v>363</v>
      </c>
      <c r="B26" s="34" t="s">
        <v>206</v>
      </c>
      <c r="C26" s="60">
        <v>607</v>
      </c>
      <c r="D26" s="61"/>
      <c r="E26" s="7">
        <f t="shared" si="2"/>
        <v>607</v>
      </c>
      <c r="F26" s="5">
        <v>640</v>
      </c>
      <c r="G26" s="8">
        <f t="shared" si="1"/>
        <v>94.84375</v>
      </c>
      <c r="H26" s="35">
        <v>7</v>
      </c>
      <c r="I26" s="21"/>
    </row>
    <row r="27" spans="1:9" s="36" customFormat="1" ht="12.75">
      <c r="A27" s="33" t="s">
        <v>364</v>
      </c>
      <c r="B27" s="34" t="s">
        <v>206</v>
      </c>
      <c r="C27" s="60">
        <v>520</v>
      </c>
      <c r="D27" s="61"/>
      <c r="E27" s="7">
        <f t="shared" si="2"/>
        <v>520</v>
      </c>
      <c r="F27" s="5">
        <v>640</v>
      </c>
      <c r="G27" s="8">
        <f t="shared" si="1"/>
        <v>81.25</v>
      </c>
      <c r="H27" s="35">
        <v>7</v>
      </c>
      <c r="I27" s="21"/>
    </row>
    <row r="28" spans="1:9" s="36" customFormat="1" ht="12.75">
      <c r="A28" s="33" t="s">
        <v>365</v>
      </c>
      <c r="B28" s="34" t="s">
        <v>206</v>
      </c>
      <c r="C28" s="60">
        <v>747</v>
      </c>
      <c r="D28" s="61"/>
      <c r="E28" s="7">
        <f t="shared" si="2"/>
        <v>747</v>
      </c>
      <c r="F28" s="5">
        <v>760</v>
      </c>
      <c r="G28" s="8">
        <f t="shared" si="1"/>
        <v>98.28947368421052</v>
      </c>
      <c r="H28" s="35">
        <v>7</v>
      </c>
      <c r="I28" s="21"/>
    </row>
    <row r="29" spans="1:9" s="36" customFormat="1" ht="12.75">
      <c r="A29" s="33" t="s">
        <v>366</v>
      </c>
      <c r="B29" s="34" t="s">
        <v>206</v>
      </c>
      <c r="C29" s="60">
        <v>558</v>
      </c>
      <c r="D29" s="61"/>
      <c r="E29" s="7">
        <f t="shared" si="2"/>
        <v>558</v>
      </c>
      <c r="F29" s="5">
        <v>660</v>
      </c>
      <c r="G29" s="8">
        <f t="shared" si="1"/>
        <v>84.54545454545455</v>
      </c>
      <c r="H29" s="35">
        <v>7</v>
      </c>
      <c r="I29" s="21"/>
    </row>
    <row r="30" spans="1:9" s="36" customFormat="1" ht="12.75">
      <c r="A30" s="33" t="s">
        <v>367</v>
      </c>
      <c r="B30" s="34" t="s">
        <v>206</v>
      </c>
      <c r="C30" s="60">
        <v>403</v>
      </c>
      <c r="D30" s="61"/>
      <c r="E30" s="7">
        <f t="shared" si="2"/>
        <v>403</v>
      </c>
      <c r="F30" s="5">
        <v>450</v>
      </c>
      <c r="G30" s="8">
        <f t="shared" si="1"/>
        <v>89.55555555555556</v>
      </c>
      <c r="H30" s="35">
        <v>7</v>
      </c>
      <c r="I30" s="21"/>
    </row>
    <row r="31" spans="1:9" s="36" customFormat="1" ht="12.75">
      <c r="A31" s="33" t="s">
        <v>579</v>
      </c>
      <c r="B31" s="34" t="s">
        <v>206</v>
      </c>
      <c r="C31" s="60">
        <v>336</v>
      </c>
      <c r="D31" s="61">
        <v>6</v>
      </c>
      <c r="E31" s="7">
        <f t="shared" si="2"/>
        <v>342</v>
      </c>
      <c r="F31" s="5">
        <v>360</v>
      </c>
      <c r="G31" s="8">
        <f t="shared" si="1"/>
        <v>95</v>
      </c>
      <c r="H31" s="35">
        <v>7</v>
      </c>
      <c r="I31" s="21"/>
    </row>
    <row r="32" spans="1:9" s="36" customFormat="1" ht="12.75">
      <c r="A32" s="33" t="s">
        <v>375</v>
      </c>
      <c r="B32" s="34" t="s">
        <v>206</v>
      </c>
      <c r="C32" s="60">
        <v>163</v>
      </c>
      <c r="D32" s="61"/>
      <c r="E32" s="7">
        <f t="shared" si="2"/>
        <v>163</v>
      </c>
      <c r="F32" s="5">
        <v>195</v>
      </c>
      <c r="G32" s="8">
        <f t="shared" si="1"/>
        <v>83.58974358974359</v>
      </c>
      <c r="H32" s="35">
        <v>7</v>
      </c>
      <c r="I32" s="21"/>
    </row>
    <row r="33" spans="1:9" s="36" customFormat="1" ht="12.75">
      <c r="A33" s="794" t="s">
        <v>379</v>
      </c>
      <c r="B33" s="34" t="s">
        <v>206</v>
      </c>
      <c r="C33" s="60">
        <v>352</v>
      </c>
      <c r="D33" s="61"/>
      <c r="E33" s="7">
        <f t="shared" si="2"/>
        <v>352</v>
      </c>
      <c r="F33" s="5">
        <v>810</v>
      </c>
      <c r="G33" s="8">
        <f t="shared" si="1"/>
        <v>43.45679012345679</v>
      </c>
      <c r="H33" s="35">
        <v>7</v>
      </c>
      <c r="I33" s="21"/>
    </row>
    <row r="34" spans="1:9" s="36" customFormat="1" ht="12.75">
      <c r="A34" s="795"/>
      <c r="B34" s="34" t="s">
        <v>308</v>
      </c>
      <c r="C34" s="60">
        <v>162</v>
      </c>
      <c r="D34" s="61">
        <v>125</v>
      </c>
      <c r="E34" s="7">
        <f t="shared" si="2"/>
        <v>287</v>
      </c>
      <c r="F34" s="5">
        <v>290</v>
      </c>
      <c r="G34" s="8">
        <f t="shared" si="1"/>
        <v>98.9655172413793</v>
      </c>
      <c r="H34" s="35">
        <v>7</v>
      </c>
      <c r="I34" s="21"/>
    </row>
    <row r="35" spans="1:9" s="36" customFormat="1" ht="12.75">
      <c r="A35" s="796" t="s">
        <v>520</v>
      </c>
      <c r="B35" s="34" t="s">
        <v>206</v>
      </c>
      <c r="C35" s="5">
        <v>637</v>
      </c>
      <c r="D35" s="6">
        <v>165</v>
      </c>
      <c r="E35" s="7">
        <f t="shared" si="2"/>
        <v>802</v>
      </c>
      <c r="F35" s="5">
        <v>1145</v>
      </c>
      <c r="G35" s="8">
        <f t="shared" si="1"/>
        <v>70.04366812227074</v>
      </c>
      <c r="H35" s="35">
        <v>7</v>
      </c>
      <c r="I35" s="21"/>
    </row>
    <row r="36" spans="1:9" s="36" customFormat="1" ht="12.75">
      <c r="A36" s="797"/>
      <c r="B36" s="34" t="s">
        <v>308</v>
      </c>
      <c r="C36" s="5">
        <v>274</v>
      </c>
      <c r="D36" s="6">
        <v>160</v>
      </c>
      <c r="E36" s="7">
        <f t="shared" si="2"/>
        <v>434</v>
      </c>
      <c r="F36" s="5">
        <v>465</v>
      </c>
      <c r="G36" s="8">
        <f aca="true" t="shared" si="3" ref="G36:G67">E36/F36*100</f>
        <v>93.33333333333333</v>
      </c>
      <c r="H36" s="35">
        <v>7</v>
      </c>
      <c r="I36" s="21"/>
    </row>
    <row r="37" spans="1:9" s="36" customFormat="1" ht="12.75">
      <c r="A37" s="33" t="s">
        <v>381</v>
      </c>
      <c r="B37" s="34" t="s">
        <v>206</v>
      </c>
      <c r="C37" s="5">
        <v>510</v>
      </c>
      <c r="D37" s="6"/>
      <c r="E37" s="7">
        <f t="shared" si="2"/>
        <v>510</v>
      </c>
      <c r="F37" s="5">
        <v>780</v>
      </c>
      <c r="G37" s="8">
        <f t="shared" si="3"/>
        <v>65.38461538461539</v>
      </c>
      <c r="H37" s="35">
        <v>7</v>
      </c>
      <c r="I37" s="21"/>
    </row>
    <row r="38" spans="1:9" s="36" customFormat="1" ht="12.75">
      <c r="A38" s="33" t="s">
        <v>382</v>
      </c>
      <c r="B38" s="34" t="s">
        <v>206</v>
      </c>
      <c r="C38" s="5">
        <v>441</v>
      </c>
      <c r="D38" s="6"/>
      <c r="E38" s="7">
        <f t="shared" si="2"/>
        <v>441</v>
      </c>
      <c r="F38" s="5">
        <v>500</v>
      </c>
      <c r="G38" s="8">
        <f t="shared" si="3"/>
        <v>88.2</v>
      </c>
      <c r="H38" s="35">
        <v>7</v>
      </c>
      <c r="I38" s="21"/>
    </row>
    <row r="39" spans="1:9" s="36" customFormat="1" ht="12.75">
      <c r="A39" s="33" t="s">
        <v>383</v>
      </c>
      <c r="B39" s="34" t="s">
        <v>206</v>
      </c>
      <c r="C39" s="5">
        <v>579</v>
      </c>
      <c r="D39" s="6"/>
      <c r="E39" s="7">
        <f t="shared" si="2"/>
        <v>579</v>
      </c>
      <c r="F39" s="5">
        <v>1000</v>
      </c>
      <c r="G39" s="8">
        <f t="shared" si="3"/>
        <v>57.9</v>
      </c>
      <c r="H39" s="35">
        <v>7</v>
      </c>
      <c r="I39" s="21"/>
    </row>
    <row r="40" spans="1:9" s="36" customFormat="1" ht="12.75">
      <c r="A40" s="794" t="s">
        <v>237</v>
      </c>
      <c r="B40" s="34" t="s">
        <v>206</v>
      </c>
      <c r="C40" s="5">
        <v>953</v>
      </c>
      <c r="D40" s="6"/>
      <c r="E40" s="7">
        <f t="shared" si="2"/>
        <v>953</v>
      </c>
      <c r="F40" s="5">
        <v>1472</v>
      </c>
      <c r="G40" s="8">
        <f t="shared" si="3"/>
        <v>64.74184782608695</v>
      </c>
      <c r="H40" s="35">
        <v>7</v>
      </c>
      <c r="I40" s="21"/>
    </row>
    <row r="41" spans="1:9" s="36" customFormat="1" ht="12.75">
      <c r="A41" s="795"/>
      <c r="B41" s="34" t="s">
        <v>308</v>
      </c>
      <c r="C41" s="5">
        <v>134</v>
      </c>
      <c r="D41" s="6"/>
      <c r="E41" s="7">
        <f t="shared" si="2"/>
        <v>134</v>
      </c>
      <c r="F41" s="5">
        <v>180</v>
      </c>
      <c r="G41" s="8">
        <f t="shared" si="3"/>
        <v>74.44444444444444</v>
      </c>
      <c r="H41" s="35">
        <v>7</v>
      </c>
      <c r="I41" s="21"/>
    </row>
    <row r="42" spans="1:9" s="36" customFormat="1" ht="12.75">
      <c r="A42" s="794" t="s">
        <v>384</v>
      </c>
      <c r="B42" s="34" t="s">
        <v>206</v>
      </c>
      <c r="C42" s="5">
        <v>279</v>
      </c>
      <c r="D42" s="6">
        <v>2</v>
      </c>
      <c r="E42" s="7">
        <f t="shared" si="2"/>
        <v>281</v>
      </c>
      <c r="F42" s="5">
        <v>540</v>
      </c>
      <c r="G42" s="8">
        <f t="shared" si="3"/>
        <v>52.03703703703704</v>
      </c>
      <c r="H42" s="35">
        <v>7</v>
      </c>
      <c r="I42" s="21"/>
    </row>
    <row r="43" spans="1:9" s="36" customFormat="1" ht="12.75">
      <c r="A43" s="795"/>
      <c r="B43" s="34" t="s">
        <v>308</v>
      </c>
      <c r="C43" s="5">
        <v>110</v>
      </c>
      <c r="D43" s="6"/>
      <c r="E43" s="7">
        <f t="shared" si="2"/>
        <v>110</v>
      </c>
      <c r="F43" s="5">
        <v>192</v>
      </c>
      <c r="G43" s="8">
        <f t="shared" si="3"/>
        <v>57.291666666666664</v>
      </c>
      <c r="H43" s="35">
        <v>7</v>
      </c>
      <c r="I43" s="21"/>
    </row>
    <row r="44" spans="1:9" s="36" customFormat="1" ht="12.75">
      <c r="A44" s="33" t="s">
        <v>168</v>
      </c>
      <c r="B44" s="34" t="s">
        <v>206</v>
      </c>
      <c r="C44" s="5">
        <v>954</v>
      </c>
      <c r="D44" s="6"/>
      <c r="E44" s="7">
        <f t="shared" si="2"/>
        <v>954</v>
      </c>
      <c r="F44" s="5">
        <v>1240</v>
      </c>
      <c r="G44" s="8">
        <f t="shared" si="3"/>
        <v>76.93548387096774</v>
      </c>
      <c r="H44" s="35">
        <v>7</v>
      </c>
      <c r="I44" s="21"/>
    </row>
    <row r="45" spans="1:9" s="36" customFormat="1" ht="12.75">
      <c r="A45" s="794" t="s">
        <v>385</v>
      </c>
      <c r="B45" s="34" t="s">
        <v>206</v>
      </c>
      <c r="C45" s="5">
        <v>230</v>
      </c>
      <c r="D45" s="6"/>
      <c r="E45" s="7">
        <f t="shared" si="2"/>
        <v>230</v>
      </c>
      <c r="F45" s="5">
        <v>240</v>
      </c>
      <c r="G45" s="8">
        <f t="shared" si="3"/>
        <v>95.83333333333334</v>
      </c>
      <c r="H45" s="35">
        <v>7</v>
      </c>
      <c r="I45" s="21"/>
    </row>
    <row r="46" spans="1:9" s="36" customFormat="1" ht="12.75">
      <c r="A46" s="795"/>
      <c r="B46" s="34" t="s">
        <v>308</v>
      </c>
      <c r="C46" s="5">
        <v>77</v>
      </c>
      <c r="D46" s="6"/>
      <c r="E46" s="7">
        <f t="shared" si="2"/>
        <v>77</v>
      </c>
      <c r="F46" s="5">
        <v>90</v>
      </c>
      <c r="G46" s="8">
        <f t="shared" si="3"/>
        <v>85.55555555555556</v>
      </c>
      <c r="H46" s="35">
        <v>7</v>
      </c>
      <c r="I46" s="21"/>
    </row>
    <row r="47" spans="1:9" s="36" customFormat="1" ht="12.75">
      <c r="A47" s="794" t="s">
        <v>91</v>
      </c>
      <c r="B47" s="34" t="s">
        <v>206</v>
      </c>
      <c r="C47" s="5">
        <v>605</v>
      </c>
      <c r="D47" s="6"/>
      <c r="E47" s="7">
        <f t="shared" si="2"/>
        <v>605</v>
      </c>
      <c r="F47" s="5">
        <v>700</v>
      </c>
      <c r="G47" s="8">
        <f t="shared" si="3"/>
        <v>86.42857142857143</v>
      </c>
      <c r="H47" s="35">
        <v>7</v>
      </c>
      <c r="I47" s="21"/>
    </row>
    <row r="48" spans="1:9" s="36" customFormat="1" ht="12.75">
      <c r="A48" s="795"/>
      <c r="B48" s="34" t="s">
        <v>308</v>
      </c>
      <c r="C48" s="5">
        <v>397</v>
      </c>
      <c r="D48" s="6">
        <v>62</v>
      </c>
      <c r="E48" s="7">
        <f t="shared" si="2"/>
        <v>459</v>
      </c>
      <c r="F48" s="5">
        <v>490</v>
      </c>
      <c r="G48" s="8">
        <f t="shared" si="3"/>
        <v>93.6734693877551</v>
      </c>
      <c r="H48" s="35">
        <v>7</v>
      </c>
      <c r="I48" s="21"/>
    </row>
    <row r="49" spans="1:9" s="36" customFormat="1" ht="12.75">
      <c r="A49" s="33" t="s">
        <v>386</v>
      </c>
      <c r="B49" s="34" t="s">
        <v>206</v>
      </c>
      <c r="C49" s="5">
        <v>540</v>
      </c>
      <c r="D49" s="6">
        <v>67</v>
      </c>
      <c r="E49" s="7">
        <f t="shared" si="2"/>
        <v>607</v>
      </c>
      <c r="F49" s="5">
        <v>870</v>
      </c>
      <c r="G49" s="8">
        <f t="shared" si="3"/>
        <v>69.77011494252874</v>
      </c>
      <c r="H49" s="35">
        <v>7</v>
      </c>
      <c r="I49" s="21"/>
    </row>
    <row r="50" spans="1:9" s="36" customFormat="1" ht="12.75">
      <c r="A50" s="33" t="s">
        <v>410</v>
      </c>
      <c r="B50" s="34" t="s">
        <v>308</v>
      </c>
      <c r="C50" s="5">
        <v>437</v>
      </c>
      <c r="D50" s="6">
        <v>180</v>
      </c>
      <c r="E50" s="7">
        <f t="shared" si="2"/>
        <v>617</v>
      </c>
      <c r="F50" s="5">
        <v>900</v>
      </c>
      <c r="G50" s="8">
        <f t="shared" si="3"/>
        <v>68.55555555555556</v>
      </c>
      <c r="H50" s="35">
        <v>7</v>
      </c>
      <c r="I50" s="21"/>
    </row>
    <row r="51" spans="1:9" s="36" customFormat="1" ht="12.75">
      <c r="A51" s="33" t="s">
        <v>376</v>
      </c>
      <c r="B51" s="34" t="s">
        <v>206</v>
      </c>
      <c r="C51" s="5">
        <v>1262</v>
      </c>
      <c r="D51" s="6">
        <v>90</v>
      </c>
      <c r="E51" s="7">
        <f t="shared" si="2"/>
        <v>1352</v>
      </c>
      <c r="F51" s="5">
        <v>1700</v>
      </c>
      <c r="G51" s="8">
        <f t="shared" si="3"/>
        <v>79.52941176470588</v>
      </c>
      <c r="H51" s="35">
        <v>7</v>
      </c>
      <c r="I51" s="21"/>
    </row>
    <row r="52" spans="1:9" s="36" customFormat="1" ht="12.75">
      <c r="A52" s="33" t="s">
        <v>377</v>
      </c>
      <c r="B52" s="34" t="s">
        <v>206</v>
      </c>
      <c r="C52" s="5">
        <v>1045</v>
      </c>
      <c r="D52" s="6">
        <v>54</v>
      </c>
      <c r="E52" s="7">
        <f t="shared" si="2"/>
        <v>1099</v>
      </c>
      <c r="F52" s="5">
        <v>1300</v>
      </c>
      <c r="G52" s="8">
        <f t="shared" si="3"/>
        <v>84.53846153846155</v>
      </c>
      <c r="H52" s="35">
        <v>7</v>
      </c>
      <c r="I52" s="21"/>
    </row>
    <row r="53" spans="1:9" s="36" customFormat="1" ht="12.75">
      <c r="A53" s="33" t="s">
        <v>378</v>
      </c>
      <c r="B53" s="34" t="s">
        <v>206</v>
      </c>
      <c r="C53" s="5">
        <v>377</v>
      </c>
      <c r="D53" s="6"/>
      <c r="E53" s="7">
        <f t="shared" si="2"/>
        <v>377</v>
      </c>
      <c r="F53" s="5">
        <v>732</v>
      </c>
      <c r="G53" s="8">
        <f t="shared" si="3"/>
        <v>51.502732240437155</v>
      </c>
      <c r="H53" s="35">
        <v>7</v>
      </c>
      <c r="I53" s="21"/>
    </row>
    <row r="54" spans="1:9" s="36" customFormat="1" ht="12.75">
      <c r="A54" s="33" t="s">
        <v>411</v>
      </c>
      <c r="B54" s="34" t="s">
        <v>206</v>
      </c>
      <c r="C54" s="5">
        <v>1100</v>
      </c>
      <c r="D54" s="6"/>
      <c r="E54" s="7">
        <f aca="true" t="shared" si="4" ref="E54:E85">SUM(C54:D54)</f>
        <v>1100</v>
      </c>
      <c r="F54" s="5">
        <v>1290</v>
      </c>
      <c r="G54" s="8">
        <f t="shared" si="3"/>
        <v>85.27131782945736</v>
      </c>
      <c r="H54" s="35">
        <v>7</v>
      </c>
      <c r="I54" s="21"/>
    </row>
    <row r="55" spans="1:9" s="36" customFormat="1" ht="12.75">
      <c r="A55" s="33" t="s">
        <v>380</v>
      </c>
      <c r="B55" s="34" t="s">
        <v>206</v>
      </c>
      <c r="C55" s="5">
        <v>2051</v>
      </c>
      <c r="D55" s="6">
        <v>139</v>
      </c>
      <c r="E55" s="7">
        <f t="shared" si="4"/>
        <v>2190</v>
      </c>
      <c r="F55" s="5">
        <v>3260</v>
      </c>
      <c r="G55" s="8">
        <f t="shared" si="3"/>
        <v>67.17791411042946</v>
      </c>
      <c r="H55" s="35">
        <v>7</v>
      </c>
      <c r="I55" s="21"/>
    </row>
    <row r="56" spans="1:9" s="36" customFormat="1" ht="12.75">
      <c r="A56" s="33" t="s">
        <v>304</v>
      </c>
      <c r="B56" s="34" t="s">
        <v>206</v>
      </c>
      <c r="C56" s="5">
        <v>748</v>
      </c>
      <c r="D56" s="6">
        <v>336</v>
      </c>
      <c r="E56" s="7">
        <f t="shared" si="4"/>
        <v>1084</v>
      </c>
      <c r="F56" s="5">
        <v>2400</v>
      </c>
      <c r="G56" s="8">
        <f t="shared" si="3"/>
        <v>45.166666666666664</v>
      </c>
      <c r="H56" s="35">
        <v>7</v>
      </c>
      <c r="I56" s="21"/>
    </row>
    <row r="57" spans="1:9" s="36" customFormat="1" ht="12.75">
      <c r="A57" s="33" t="s">
        <v>228</v>
      </c>
      <c r="B57" s="34" t="s">
        <v>206</v>
      </c>
      <c r="C57" s="5">
        <v>1004</v>
      </c>
      <c r="D57" s="6">
        <v>18</v>
      </c>
      <c r="E57" s="7">
        <f t="shared" si="4"/>
        <v>1022</v>
      </c>
      <c r="F57" s="5">
        <v>1390</v>
      </c>
      <c r="G57" s="8">
        <f t="shared" si="3"/>
        <v>73.5251798561151</v>
      </c>
      <c r="H57" s="35">
        <v>7</v>
      </c>
      <c r="I57" s="21"/>
    </row>
    <row r="58" spans="1:9" s="36" customFormat="1" ht="12.75">
      <c r="A58" s="33" t="s">
        <v>238</v>
      </c>
      <c r="B58" s="34" t="s">
        <v>206</v>
      </c>
      <c r="C58" s="5">
        <v>725</v>
      </c>
      <c r="D58" s="6">
        <v>88</v>
      </c>
      <c r="E58" s="7">
        <f t="shared" si="4"/>
        <v>813</v>
      </c>
      <c r="F58" s="5">
        <v>1020</v>
      </c>
      <c r="G58" s="8">
        <f t="shared" si="3"/>
        <v>79.70588235294119</v>
      </c>
      <c r="H58" s="35">
        <v>7</v>
      </c>
      <c r="I58" s="21"/>
    </row>
    <row r="59" spans="1:9" s="36" customFormat="1" ht="12.75">
      <c r="A59" s="33" t="s">
        <v>98</v>
      </c>
      <c r="B59" s="34" t="s">
        <v>206</v>
      </c>
      <c r="C59" s="5">
        <v>629</v>
      </c>
      <c r="D59" s="6">
        <v>144</v>
      </c>
      <c r="E59" s="7">
        <f t="shared" si="4"/>
        <v>773</v>
      </c>
      <c r="F59" s="5">
        <v>1120</v>
      </c>
      <c r="G59" s="8">
        <f t="shared" si="3"/>
        <v>69.01785714285714</v>
      </c>
      <c r="H59" s="35">
        <v>7</v>
      </c>
      <c r="I59" s="21"/>
    </row>
    <row r="60" spans="1:9" s="36" customFormat="1" ht="12.75">
      <c r="A60" s="33" t="s">
        <v>368</v>
      </c>
      <c r="B60" s="34" t="s">
        <v>206</v>
      </c>
      <c r="C60" s="5">
        <v>833</v>
      </c>
      <c r="D60" s="6"/>
      <c r="E60" s="7">
        <f t="shared" si="4"/>
        <v>833</v>
      </c>
      <c r="F60" s="5">
        <v>840</v>
      </c>
      <c r="G60" s="8">
        <f t="shared" si="3"/>
        <v>99.16666666666667</v>
      </c>
      <c r="H60" s="37">
        <v>6</v>
      </c>
      <c r="I60" s="21"/>
    </row>
    <row r="61" spans="1:9" s="36" customFormat="1" ht="12.75">
      <c r="A61" s="33" t="s">
        <v>369</v>
      </c>
      <c r="B61" s="34" t="s">
        <v>206</v>
      </c>
      <c r="C61" s="5">
        <v>465</v>
      </c>
      <c r="D61" s="6"/>
      <c r="E61" s="7">
        <f t="shared" si="4"/>
        <v>465</v>
      </c>
      <c r="F61" s="5">
        <v>480</v>
      </c>
      <c r="G61" s="8">
        <f t="shared" si="3"/>
        <v>96.875</v>
      </c>
      <c r="H61" s="37">
        <v>6</v>
      </c>
      <c r="I61" s="21"/>
    </row>
    <row r="62" spans="1:9" s="36" customFormat="1" ht="12.75">
      <c r="A62" s="33" t="s">
        <v>229</v>
      </c>
      <c r="B62" s="34" t="s">
        <v>308</v>
      </c>
      <c r="C62" s="5">
        <v>90</v>
      </c>
      <c r="D62" s="6"/>
      <c r="E62" s="7">
        <f t="shared" si="4"/>
        <v>90</v>
      </c>
      <c r="F62" s="5">
        <v>90</v>
      </c>
      <c r="G62" s="8">
        <f t="shared" si="3"/>
        <v>100</v>
      </c>
      <c r="H62" s="35">
        <v>6</v>
      </c>
      <c r="I62" s="21"/>
    </row>
    <row r="63" spans="1:9" s="36" customFormat="1" ht="12.75">
      <c r="A63" s="33" t="s">
        <v>373</v>
      </c>
      <c r="B63" s="34" t="s">
        <v>206</v>
      </c>
      <c r="C63" s="5">
        <v>310</v>
      </c>
      <c r="D63" s="6"/>
      <c r="E63" s="7">
        <f t="shared" si="4"/>
        <v>310</v>
      </c>
      <c r="F63" s="5">
        <v>752</v>
      </c>
      <c r="G63" s="8">
        <f t="shared" si="3"/>
        <v>41.22340425531915</v>
      </c>
      <c r="H63" s="35">
        <v>5</v>
      </c>
      <c r="I63" s="21"/>
    </row>
    <row r="64" spans="1:9" s="36" customFormat="1" ht="12.75">
      <c r="A64" s="33" t="s">
        <v>370</v>
      </c>
      <c r="B64" s="34" t="s">
        <v>206</v>
      </c>
      <c r="C64" s="5">
        <v>216</v>
      </c>
      <c r="D64" s="6"/>
      <c r="E64" s="7">
        <f t="shared" si="4"/>
        <v>216</v>
      </c>
      <c r="F64" s="5">
        <v>480</v>
      </c>
      <c r="G64" s="8">
        <f t="shared" si="3"/>
        <v>45</v>
      </c>
      <c r="H64" s="35">
        <v>5</v>
      </c>
      <c r="I64" s="21"/>
    </row>
    <row r="65" spans="1:9" s="36" customFormat="1" ht="12.75">
      <c r="A65" s="33" t="s">
        <v>371</v>
      </c>
      <c r="B65" s="34" t="s">
        <v>206</v>
      </c>
      <c r="C65" s="5">
        <v>236</v>
      </c>
      <c r="D65" s="6">
        <v>31</v>
      </c>
      <c r="E65" s="7">
        <f t="shared" si="4"/>
        <v>267</v>
      </c>
      <c r="F65" s="5">
        <v>630</v>
      </c>
      <c r="G65" s="8">
        <f t="shared" si="3"/>
        <v>42.38095238095238</v>
      </c>
      <c r="H65" s="35">
        <v>5</v>
      </c>
      <c r="I65" s="21"/>
    </row>
    <row r="66" spans="1:9" s="36" customFormat="1" ht="12.75">
      <c r="A66" s="33" t="s">
        <v>239</v>
      </c>
      <c r="B66" s="34" t="s">
        <v>206</v>
      </c>
      <c r="C66" s="5">
        <v>111</v>
      </c>
      <c r="D66" s="6"/>
      <c r="E66" s="7">
        <f t="shared" si="4"/>
        <v>111</v>
      </c>
      <c r="F66" s="5">
        <v>240</v>
      </c>
      <c r="G66" s="8">
        <f t="shared" si="3"/>
        <v>46.25</v>
      </c>
      <c r="H66" s="35">
        <v>5</v>
      </c>
      <c r="I66" s="21"/>
    </row>
    <row r="67" spans="1:9" s="36" customFormat="1" ht="12.75">
      <c r="A67" s="33" t="s">
        <v>374</v>
      </c>
      <c r="B67" s="34" t="s">
        <v>206</v>
      </c>
      <c r="C67" s="5">
        <v>291</v>
      </c>
      <c r="D67" s="6"/>
      <c r="E67" s="7">
        <f t="shared" si="4"/>
        <v>291</v>
      </c>
      <c r="F67" s="5">
        <v>400</v>
      </c>
      <c r="G67" s="8">
        <f t="shared" si="3"/>
        <v>72.75</v>
      </c>
      <c r="H67" s="35">
        <v>5</v>
      </c>
      <c r="I67" s="21"/>
    </row>
    <row r="68" spans="1:9" s="36" customFormat="1" ht="12.75">
      <c r="A68" s="33" t="s">
        <v>372</v>
      </c>
      <c r="B68" s="34" t="s">
        <v>206</v>
      </c>
      <c r="C68" s="5">
        <v>153</v>
      </c>
      <c r="D68" s="6"/>
      <c r="E68" s="7">
        <f t="shared" si="4"/>
        <v>153</v>
      </c>
      <c r="F68" s="5">
        <v>200</v>
      </c>
      <c r="G68" s="8">
        <f aca="true" t="shared" si="5" ref="G68:G93">E68/F68*100</f>
        <v>76.5</v>
      </c>
      <c r="H68" s="35">
        <v>5</v>
      </c>
      <c r="I68" s="21"/>
    </row>
    <row r="69" spans="1:9" s="36" customFormat="1" ht="12.75">
      <c r="A69" s="33" t="s">
        <v>215</v>
      </c>
      <c r="B69" s="34" t="s">
        <v>206</v>
      </c>
      <c r="C69" s="5">
        <v>108</v>
      </c>
      <c r="D69" s="6"/>
      <c r="E69" s="7">
        <f t="shared" si="4"/>
        <v>108</v>
      </c>
      <c r="F69" s="5">
        <v>200</v>
      </c>
      <c r="G69" s="8">
        <f t="shared" si="5"/>
        <v>54</v>
      </c>
      <c r="H69" s="35">
        <v>5</v>
      </c>
      <c r="I69" s="21"/>
    </row>
    <row r="70" spans="1:9" s="36" customFormat="1" ht="12.75">
      <c r="A70" s="33" t="s">
        <v>99</v>
      </c>
      <c r="B70" s="34" t="s">
        <v>206</v>
      </c>
      <c r="C70" s="5">
        <v>307</v>
      </c>
      <c r="D70" s="6"/>
      <c r="E70" s="7">
        <f t="shared" si="4"/>
        <v>307</v>
      </c>
      <c r="F70" s="5">
        <v>330</v>
      </c>
      <c r="G70" s="8">
        <f t="shared" si="5"/>
        <v>93.03030303030303</v>
      </c>
      <c r="H70" s="35">
        <v>6</v>
      </c>
      <c r="I70" s="21"/>
    </row>
    <row r="71" spans="1:9" s="36" customFormat="1" ht="12.75">
      <c r="A71" s="33" t="s">
        <v>412</v>
      </c>
      <c r="B71" s="34" t="s">
        <v>206</v>
      </c>
      <c r="C71" s="5">
        <v>141</v>
      </c>
      <c r="D71" s="6"/>
      <c r="E71" s="7">
        <f t="shared" si="4"/>
        <v>141</v>
      </c>
      <c r="F71" s="5">
        <v>200</v>
      </c>
      <c r="G71" s="8">
        <f t="shared" si="5"/>
        <v>70.5</v>
      </c>
      <c r="H71" s="35">
        <v>6</v>
      </c>
      <c r="I71" s="21"/>
    </row>
    <row r="72" spans="1:9" s="36" customFormat="1" ht="12.75">
      <c r="A72" s="33" t="s">
        <v>578</v>
      </c>
      <c r="B72" s="34" t="s">
        <v>206</v>
      </c>
      <c r="C72" s="5">
        <v>62</v>
      </c>
      <c r="D72" s="6">
        <v>82</v>
      </c>
      <c r="E72" s="7">
        <f t="shared" si="4"/>
        <v>144</v>
      </c>
      <c r="F72" s="5">
        <v>200</v>
      </c>
      <c r="G72" s="8">
        <f t="shared" si="5"/>
        <v>72</v>
      </c>
      <c r="H72" s="35">
        <v>5</v>
      </c>
      <c r="I72" s="21"/>
    </row>
    <row r="73" spans="1:9" s="36" customFormat="1" ht="12.75">
      <c r="A73" s="33" t="s">
        <v>519</v>
      </c>
      <c r="B73" s="34" t="s">
        <v>206</v>
      </c>
      <c r="C73" s="5">
        <v>242</v>
      </c>
      <c r="D73" s="6"/>
      <c r="E73" s="7">
        <f t="shared" si="4"/>
        <v>242</v>
      </c>
      <c r="F73" s="5">
        <v>1860</v>
      </c>
      <c r="G73" s="8">
        <f t="shared" si="5"/>
        <v>13.010752688172042</v>
      </c>
      <c r="H73" s="35">
        <v>5</v>
      </c>
      <c r="I73" s="21"/>
    </row>
    <row r="74" spans="1:9" s="36" customFormat="1" ht="12.75">
      <c r="A74" s="33" t="s">
        <v>100</v>
      </c>
      <c r="B74" s="34" t="s">
        <v>206</v>
      </c>
      <c r="C74" s="5">
        <v>248</v>
      </c>
      <c r="D74" s="6">
        <v>94</v>
      </c>
      <c r="E74" s="7">
        <f t="shared" si="4"/>
        <v>342</v>
      </c>
      <c r="F74" s="5">
        <v>818</v>
      </c>
      <c r="G74" s="8">
        <f t="shared" si="5"/>
        <v>41.80929095354523</v>
      </c>
      <c r="H74" s="35">
        <v>5</v>
      </c>
      <c r="I74" s="21"/>
    </row>
    <row r="75" spans="1:9" s="36" customFormat="1" ht="12.75">
      <c r="A75" s="33" t="s">
        <v>577</v>
      </c>
      <c r="B75" s="34" t="s">
        <v>206</v>
      </c>
      <c r="C75" s="5">
        <v>33</v>
      </c>
      <c r="D75" s="6">
        <v>67</v>
      </c>
      <c r="E75" s="7">
        <f t="shared" si="4"/>
        <v>100</v>
      </c>
      <c r="F75" s="5">
        <v>320</v>
      </c>
      <c r="G75" s="8">
        <f t="shared" si="5"/>
        <v>31.25</v>
      </c>
      <c r="H75" s="35">
        <v>5</v>
      </c>
      <c r="I75" s="21"/>
    </row>
    <row r="76" spans="1:9" s="36" customFormat="1" ht="12.75">
      <c r="A76" s="33" t="s">
        <v>230</v>
      </c>
      <c r="B76" s="34" t="s">
        <v>206</v>
      </c>
      <c r="C76" s="5">
        <v>67</v>
      </c>
      <c r="D76" s="6">
        <v>33</v>
      </c>
      <c r="E76" s="7">
        <f t="shared" si="4"/>
        <v>100</v>
      </c>
      <c r="F76" s="5">
        <v>243</v>
      </c>
      <c r="G76" s="8">
        <f t="shared" si="5"/>
        <v>41.1522633744856</v>
      </c>
      <c r="H76" s="35">
        <v>5</v>
      </c>
      <c r="I76" s="21"/>
    </row>
    <row r="77" spans="1:9" s="36" customFormat="1" ht="12.75">
      <c r="A77" s="33" t="s">
        <v>231</v>
      </c>
      <c r="B77" s="34" t="s">
        <v>206</v>
      </c>
      <c r="C77" s="5">
        <v>87</v>
      </c>
      <c r="D77" s="6">
        <v>87</v>
      </c>
      <c r="E77" s="7">
        <f t="shared" si="4"/>
        <v>174</v>
      </c>
      <c r="F77" s="5">
        <v>510</v>
      </c>
      <c r="G77" s="8">
        <f t="shared" si="5"/>
        <v>34.11764705882353</v>
      </c>
      <c r="H77" s="35">
        <v>5</v>
      </c>
      <c r="I77" s="21"/>
    </row>
    <row r="78" spans="1:9" s="36" customFormat="1" ht="12.75">
      <c r="A78" s="38" t="s">
        <v>413</v>
      </c>
      <c r="B78" s="34" t="s">
        <v>206</v>
      </c>
      <c r="C78" s="5">
        <v>137</v>
      </c>
      <c r="D78" s="6">
        <v>44</v>
      </c>
      <c r="E78" s="7">
        <f t="shared" si="4"/>
        <v>181</v>
      </c>
      <c r="F78" s="5">
        <v>300</v>
      </c>
      <c r="G78" s="8">
        <f t="shared" si="5"/>
        <v>60.333333333333336</v>
      </c>
      <c r="H78" s="35">
        <v>5</v>
      </c>
      <c r="I78" s="21"/>
    </row>
    <row r="79" spans="1:9" s="36" customFormat="1" ht="12.75">
      <c r="A79" s="38" t="s">
        <v>232</v>
      </c>
      <c r="B79" s="34" t="s">
        <v>206</v>
      </c>
      <c r="C79" s="5">
        <v>223</v>
      </c>
      <c r="D79" s="6">
        <v>69</v>
      </c>
      <c r="E79" s="7">
        <f t="shared" si="4"/>
        <v>292</v>
      </c>
      <c r="F79" s="5">
        <v>462</v>
      </c>
      <c r="G79" s="8">
        <f t="shared" si="5"/>
        <v>63.20346320346321</v>
      </c>
      <c r="H79" s="35">
        <v>5</v>
      </c>
      <c r="I79" s="21"/>
    </row>
    <row r="80" spans="1:9" s="36" customFormat="1" ht="12.75">
      <c r="A80" s="38" t="s">
        <v>600</v>
      </c>
      <c r="B80" s="34" t="s">
        <v>206</v>
      </c>
      <c r="C80" s="5">
        <v>52</v>
      </c>
      <c r="D80" s="6">
        <v>58</v>
      </c>
      <c r="E80" s="7">
        <f t="shared" si="4"/>
        <v>110</v>
      </c>
      <c r="F80" s="5">
        <v>180</v>
      </c>
      <c r="G80" s="8">
        <f t="shared" si="5"/>
        <v>61.111111111111114</v>
      </c>
      <c r="H80" s="35">
        <v>5</v>
      </c>
      <c r="I80" s="21"/>
    </row>
    <row r="81" spans="1:9" s="36" customFormat="1" ht="12.75">
      <c r="A81" s="33" t="s">
        <v>414</v>
      </c>
      <c r="B81" s="34" t="s">
        <v>206</v>
      </c>
      <c r="C81" s="5">
        <v>180</v>
      </c>
      <c r="D81" s="6"/>
      <c r="E81" s="7">
        <f t="shared" si="4"/>
        <v>180</v>
      </c>
      <c r="F81" s="5">
        <v>180</v>
      </c>
      <c r="G81" s="8">
        <f t="shared" si="5"/>
        <v>100</v>
      </c>
      <c r="H81" s="35">
        <v>5</v>
      </c>
      <c r="I81" s="21"/>
    </row>
    <row r="82" spans="1:9" s="36" customFormat="1" ht="12.75">
      <c r="A82" s="794" t="s">
        <v>101</v>
      </c>
      <c r="B82" s="34" t="s">
        <v>206</v>
      </c>
      <c r="C82" s="5">
        <v>559</v>
      </c>
      <c r="D82" s="6"/>
      <c r="E82" s="7">
        <f t="shared" si="4"/>
        <v>559</v>
      </c>
      <c r="F82" s="5">
        <v>1310</v>
      </c>
      <c r="G82" s="8">
        <f t="shared" si="5"/>
        <v>42.67175572519084</v>
      </c>
      <c r="H82" s="35">
        <v>5</v>
      </c>
      <c r="I82" s="21"/>
    </row>
    <row r="83" spans="1:9" s="36" customFormat="1" ht="12.75">
      <c r="A83" s="795"/>
      <c r="B83" s="34" t="s">
        <v>308</v>
      </c>
      <c r="C83" s="5">
        <v>72</v>
      </c>
      <c r="D83" s="6"/>
      <c r="E83" s="7">
        <f t="shared" si="4"/>
        <v>72</v>
      </c>
      <c r="F83" s="5">
        <v>90</v>
      </c>
      <c r="G83" s="8">
        <f t="shared" si="5"/>
        <v>80</v>
      </c>
      <c r="H83" s="35">
        <v>5</v>
      </c>
      <c r="I83" s="21"/>
    </row>
    <row r="84" spans="1:9" s="36" customFormat="1" ht="12.75">
      <c r="A84" s="33" t="s">
        <v>103</v>
      </c>
      <c r="B84" s="34" t="s">
        <v>308</v>
      </c>
      <c r="C84" s="5">
        <v>16</v>
      </c>
      <c r="D84" s="6">
        <v>9</v>
      </c>
      <c r="E84" s="7">
        <f t="shared" si="4"/>
        <v>25</v>
      </c>
      <c r="F84" s="5">
        <v>750</v>
      </c>
      <c r="G84" s="8">
        <f t="shared" si="5"/>
        <v>3.3333333333333335</v>
      </c>
      <c r="H84" s="35">
        <v>5</v>
      </c>
      <c r="I84" s="21"/>
    </row>
    <row r="85" spans="1:9" s="36" customFormat="1" ht="12.75">
      <c r="A85" s="33" t="s">
        <v>102</v>
      </c>
      <c r="B85" s="34" t="s">
        <v>308</v>
      </c>
      <c r="C85" s="5">
        <v>404</v>
      </c>
      <c r="D85" s="6">
        <v>310</v>
      </c>
      <c r="E85" s="7">
        <f t="shared" si="4"/>
        <v>714</v>
      </c>
      <c r="F85" s="5">
        <v>900</v>
      </c>
      <c r="G85" s="8">
        <f t="shared" si="5"/>
        <v>79.33333333333333</v>
      </c>
      <c r="H85" s="35">
        <v>5</v>
      </c>
      <c r="I85" s="21"/>
    </row>
    <row r="86" spans="1:9" s="36" customFormat="1" ht="12.75">
      <c r="A86" s="33" t="s">
        <v>387</v>
      </c>
      <c r="B86" s="34" t="s">
        <v>206</v>
      </c>
      <c r="C86" s="5">
        <v>82</v>
      </c>
      <c r="D86" s="6">
        <v>31</v>
      </c>
      <c r="E86" s="7">
        <f aca="true" t="shared" si="6" ref="E86:E93">SUM(C86:D86)</f>
        <v>113</v>
      </c>
      <c r="F86" s="5">
        <v>383</v>
      </c>
      <c r="G86" s="8">
        <f t="shared" si="5"/>
        <v>29.50391644908616</v>
      </c>
      <c r="H86" s="35">
        <v>5</v>
      </c>
      <c r="I86" s="21"/>
    </row>
    <row r="87" spans="1:9" s="36" customFormat="1" ht="12.75">
      <c r="A87" s="33" t="s">
        <v>430</v>
      </c>
      <c r="B87" s="34" t="s">
        <v>206</v>
      </c>
      <c r="C87" s="5">
        <v>134</v>
      </c>
      <c r="D87" s="6"/>
      <c r="E87" s="7">
        <f t="shared" si="6"/>
        <v>134</v>
      </c>
      <c r="F87" s="5">
        <v>240</v>
      </c>
      <c r="G87" s="8">
        <f t="shared" si="5"/>
        <v>55.833333333333336</v>
      </c>
      <c r="H87" s="35">
        <v>5</v>
      </c>
      <c r="I87" s="21"/>
    </row>
    <row r="88" spans="1:9" s="36" customFormat="1" ht="12.75">
      <c r="A88" s="33" t="s">
        <v>521</v>
      </c>
      <c r="B88" s="34" t="s">
        <v>206</v>
      </c>
      <c r="C88" s="5">
        <v>229</v>
      </c>
      <c r="D88" s="6"/>
      <c r="E88" s="7">
        <f t="shared" si="6"/>
        <v>229</v>
      </c>
      <c r="F88" s="5">
        <v>321</v>
      </c>
      <c r="G88" s="8">
        <f t="shared" si="5"/>
        <v>71.33956386292834</v>
      </c>
      <c r="H88" s="35">
        <v>7</v>
      </c>
      <c r="I88" s="21"/>
    </row>
    <row r="89" spans="1:9" s="36" customFormat="1" ht="12.75">
      <c r="A89" s="33" t="s">
        <v>225</v>
      </c>
      <c r="B89" s="34" t="s">
        <v>206</v>
      </c>
      <c r="C89" s="5">
        <v>392</v>
      </c>
      <c r="D89" s="6"/>
      <c r="E89" s="7">
        <f t="shared" si="6"/>
        <v>392</v>
      </c>
      <c r="F89" s="5">
        <v>448</v>
      </c>
      <c r="G89" s="8">
        <f t="shared" si="5"/>
        <v>87.5</v>
      </c>
      <c r="H89" s="35">
        <v>7</v>
      </c>
      <c r="I89" s="21"/>
    </row>
    <row r="90" spans="1:9" s="36" customFormat="1" ht="12.75">
      <c r="A90" s="33" t="s">
        <v>425</v>
      </c>
      <c r="B90" s="34" t="s">
        <v>206</v>
      </c>
      <c r="C90" s="5">
        <v>75</v>
      </c>
      <c r="D90" s="6"/>
      <c r="E90" s="7">
        <f t="shared" si="6"/>
        <v>75</v>
      </c>
      <c r="F90" s="5">
        <v>125</v>
      </c>
      <c r="G90" s="8">
        <f t="shared" si="5"/>
        <v>60</v>
      </c>
      <c r="H90" s="35">
        <v>7</v>
      </c>
      <c r="I90" s="21"/>
    </row>
    <row r="91" spans="1:9" s="36" customFormat="1" ht="12.75">
      <c r="A91" s="33" t="s">
        <v>424</v>
      </c>
      <c r="B91" s="34" t="s">
        <v>206</v>
      </c>
      <c r="C91" s="5">
        <v>80</v>
      </c>
      <c r="D91" s="6"/>
      <c r="E91" s="7">
        <f t="shared" si="6"/>
        <v>80</v>
      </c>
      <c r="F91" s="5">
        <v>95</v>
      </c>
      <c r="G91" s="8">
        <f t="shared" si="5"/>
        <v>84.21052631578947</v>
      </c>
      <c r="H91" s="35">
        <v>7</v>
      </c>
      <c r="I91" s="21"/>
    </row>
    <row r="92" spans="1:9" s="36" customFormat="1" ht="12.75">
      <c r="A92" s="33" t="s">
        <v>55</v>
      </c>
      <c r="B92" s="34" t="s">
        <v>206</v>
      </c>
      <c r="C92" s="5">
        <v>17</v>
      </c>
      <c r="D92" s="6"/>
      <c r="E92" s="7">
        <f t="shared" si="6"/>
        <v>17</v>
      </c>
      <c r="F92" s="5">
        <v>30</v>
      </c>
      <c r="G92" s="8">
        <f t="shared" si="5"/>
        <v>56.666666666666664</v>
      </c>
      <c r="H92" s="35">
        <v>7</v>
      </c>
      <c r="I92" s="21"/>
    </row>
    <row r="93" spans="1:9" s="36" customFormat="1" ht="12.75">
      <c r="A93" s="33" t="s">
        <v>240</v>
      </c>
      <c r="B93" s="34" t="s">
        <v>206</v>
      </c>
      <c r="C93" s="5">
        <v>9</v>
      </c>
      <c r="D93" s="6">
        <v>0</v>
      </c>
      <c r="E93" s="7">
        <f t="shared" si="6"/>
        <v>9</v>
      </c>
      <c r="F93" s="5">
        <v>30</v>
      </c>
      <c r="G93" s="8">
        <f t="shared" si="5"/>
        <v>30</v>
      </c>
      <c r="H93" s="35">
        <v>7</v>
      </c>
      <c r="I93" s="21"/>
    </row>
    <row r="94" spans="1:9" s="36" customFormat="1" ht="12.75">
      <c r="A94" s="33" t="s">
        <v>423</v>
      </c>
      <c r="B94" s="34" t="s">
        <v>206</v>
      </c>
      <c r="C94" s="5"/>
      <c r="D94" s="6"/>
      <c r="E94" s="7" t="s">
        <v>396</v>
      </c>
      <c r="F94" s="5">
        <v>215</v>
      </c>
      <c r="G94" s="62" t="s">
        <v>396</v>
      </c>
      <c r="H94" s="35">
        <v>1</v>
      </c>
      <c r="I94" s="21"/>
    </row>
    <row r="95" spans="1:9" s="36" customFormat="1" ht="12.75">
      <c r="A95" s="63" t="s">
        <v>51</v>
      </c>
      <c r="B95" s="64" t="s">
        <v>206</v>
      </c>
      <c r="C95" s="10">
        <v>6</v>
      </c>
      <c r="D95" s="65">
        <v>0</v>
      </c>
      <c r="E95" s="7">
        <f>SUM(C95:D95)</f>
        <v>6</v>
      </c>
      <c r="F95" s="10">
        <v>12</v>
      </c>
      <c r="G95" s="8">
        <f aca="true" t="shared" si="7" ref="G95:G124">E95/F95*100</f>
        <v>50</v>
      </c>
      <c r="H95" s="66">
        <v>7</v>
      </c>
      <c r="I95" s="21"/>
    </row>
    <row r="96" spans="1:9" s="36" customFormat="1" ht="12.75">
      <c r="A96" s="45" t="s">
        <v>318</v>
      </c>
      <c r="B96" s="46" t="s">
        <v>359</v>
      </c>
      <c r="C96" s="47">
        <f>SUM(C22:C95)</f>
        <v>29057</v>
      </c>
      <c r="D96" s="48">
        <f>SUM(D22:D95)</f>
        <v>2551</v>
      </c>
      <c r="E96" s="49">
        <f>SUM(E22:E95)</f>
        <v>31608</v>
      </c>
      <c r="F96" s="47">
        <f>SUM(F22:F95)</f>
        <v>47247</v>
      </c>
      <c r="G96" s="50">
        <f t="shared" si="7"/>
        <v>66.89948568163058</v>
      </c>
      <c r="H96" s="51"/>
      <c r="I96" s="21"/>
    </row>
    <row r="97" spans="1:9" s="36" customFormat="1" ht="12.75">
      <c r="A97" s="52" t="s">
        <v>104</v>
      </c>
      <c r="B97" s="53" t="s">
        <v>206</v>
      </c>
      <c r="C97" s="117">
        <v>347</v>
      </c>
      <c r="D97" s="118"/>
      <c r="E97" s="119">
        <f aca="true" t="shared" si="8" ref="E97:E109">SUM(C97:D97)</f>
        <v>347</v>
      </c>
      <c r="F97" s="120">
        <v>480</v>
      </c>
      <c r="G97" s="121">
        <f t="shared" si="7"/>
        <v>72.29166666666667</v>
      </c>
      <c r="H97" s="59">
        <v>7</v>
      </c>
      <c r="I97" s="21"/>
    </row>
    <row r="98" spans="1:9" s="36" customFormat="1" ht="12.75">
      <c r="A98" s="33" t="s">
        <v>105</v>
      </c>
      <c r="B98" s="34" t="s">
        <v>206</v>
      </c>
      <c r="C98" s="5">
        <v>343</v>
      </c>
      <c r="D98" s="6"/>
      <c r="E98" s="7">
        <f t="shared" si="8"/>
        <v>343</v>
      </c>
      <c r="F98" s="5">
        <v>380</v>
      </c>
      <c r="G98" s="8">
        <f t="shared" si="7"/>
        <v>90.26315789473685</v>
      </c>
      <c r="H98" s="35">
        <v>7</v>
      </c>
      <c r="I98" s="21"/>
    </row>
    <row r="99" spans="1:9" s="36" customFormat="1" ht="12.75">
      <c r="A99" s="33" t="s">
        <v>106</v>
      </c>
      <c r="B99" s="34" t="s">
        <v>206</v>
      </c>
      <c r="C99" s="5">
        <v>250</v>
      </c>
      <c r="D99" s="6"/>
      <c r="E99" s="7">
        <f t="shared" si="8"/>
        <v>250</v>
      </c>
      <c r="F99" s="5">
        <v>260</v>
      </c>
      <c r="G99" s="8">
        <f t="shared" si="7"/>
        <v>96.15384615384616</v>
      </c>
      <c r="H99" s="35">
        <v>7</v>
      </c>
      <c r="I99" s="21"/>
    </row>
    <row r="100" spans="1:9" s="36" customFormat="1" ht="12.75">
      <c r="A100" s="33" t="s">
        <v>107</v>
      </c>
      <c r="B100" s="34" t="s">
        <v>206</v>
      </c>
      <c r="C100" s="60">
        <v>474</v>
      </c>
      <c r="D100" s="61"/>
      <c r="E100" s="7">
        <f t="shared" si="8"/>
        <v>474</v>
      </c>
      <c r="F100" s="5">
        <v>500</v>
      </c>
      <c r="G100" s="8">
        <f t="shared" si="7"/>
        <v>94.8</v>
      </c>
      <c r="H100" s="35">
        <v>7</v>
      </c>
      <c r="I100" s="21"/>
    </row>
    <row r="101" spans="1:8" ht="12.75">
      <c r="A101" s="33" t="s">
        <v>108</v>
      </c>
      <c r="B101" s="34" t="s">
        <v>206</v>
      </c>
      <c r="C101" s="5">
        <v>237</v>
      </c>
      <c r="D101" s="6"/>
      <c r="E101" s="7">
        <f t="shared" si="8"/>
        <v>237</v>
      </c>
      <c r="F101" s="5">
        <v>250</v>
      </c>
      <c r="G101" s="8">
        <f t="shared" si="7"/>
        <v>94.8</v>
      </c>
      <c r="H101" s="35">
        <v>7</v>
      </c>
    </row>
    <row r="102" spans="1:8" ht="12.75">
      <c r="A102" s="33" t="s">
        <v>109</v>
      </c>
      <c r="B102" s="34" t="s">
        <v>206</v>
      </c>
      <c r="C102" s="5">
        <v>337</v>
      </c>
      <c r="D102" s="6"/>
      <c r="E102" s="7">
        <f t="shared" si="8"/>
        <v>337</v>
      </c>
      <c r="F102" s="5">
        <v>400</v>
      </c>
      <c r="G102" s="8">
        <f t="shared" si="7"/>
        <v>84.25</v>
      </c>
      <c r="H102" s="35">
        <v>7</v>
      </c>
    </row>
    <row r="103" spans="1:8" ht="12.75">
      <c r="A103" s="33" t="s">
        <v>110</v>
      </c>
      <c r="B103" s="34" t="s">
        <v>206</v>
      </c>
      <c r="C103" s="5">
        <v>351</v>
      </c>
      <c r="D103" s="6"/>
      <c r="E103" s="7">
        <f t="shared" si="8"/>
        <v>351</v>
      </c>
      <c r="F103" s="5">
        <v>600</v>
      </c>
      <c r="G103" s="8">
        <f t="shared" si="7"/>
        <v>58.5</v>
      </c>
      <c r="H103" s="35">
        <v>7</v>
      </c>
    </row>
    <row r="104" spans="1:8" ht="12.75">
      <c r="A104" s="38" t="s">
        <v>85</v>
      </c>
      <c r="B104" s="34" t="s">
        <v>206</v>
      </c>
      <c r="C104" s="5">
        <v>433</v>
      </c>
      <c r="D104" s="6"/>
      <c r="E104" s="7">
        <f t="shared" si="8"/>
        <v>433</v>
      </c>
      <c r="F104" s="5">
        <v>800</v>
      </c>
      <c r="G104" s="8">
        <f t="shared" si="7"/>
        <v>54.125</v>
      </c>
      <c r="H104" s="35">
        <v>7</v>
      </c>
    </row>
    <row r="105" spans="1:8" ht="12.75">
      <c r="A105" s="38" t="s">
        <v>84</v>
      </c>
      <c r="B105" s="34" t="s">
        <v>206</v>
      </c>
      <c r="C105" s="5">
        <v>224</v>
      </c>
      <c r="D105" s="6">
        <v>77</v>
      </c>
      <c r="E105" s="7">
        <f t="shared" si="8"/>
        <v>301</v>
      </c>
      <c r="F105" s="5">
        <v>500</v>
      </c>
      <c r="G105" s="8">
        <f t="shared" si="7"/>
        <v>60.199999999999996</v>
      </c>
      <c r="H105" s="35">
        <v>7</v>
      </c>
    </row>
    <row r="106" spans="1:9" s="36" customFormat="1" ht="12.75">
      <c r="A106" s="33" t="s">
        <v>354</v>
      </c>
      <c r="B106" s="34" t="s">
        <v>206</v>
      </c>
      <c r="C106" s="5">
        <v>233</v>
      </c>
      <c r="D106" s="6"/>
      <c r="E106" s="7">
        <f t="shared" si="8"/>
        <v>233</v>
      </c>
      <c r="F106" s="5">
        <v>270</v>
      </c>
      <c r="G106" s="8">
        <f t="shared" si="7"/>
        <v>86.29629629629629</v>
      </c>
      <c r="H106" s="35">
        <v>7</v>
      </c>
      <c r="I106" s="21"/>
    </row>
    <row r="107" spans="1:8" ht="12.75">
      <c r="A107" s="33" t="s">
        <v>241</v>
      </c>
      <c r="B107" s="34" t="s">
        <v>206</v>
      </c>
      <c r="C107" s="5">
        <v>110</v>
      </c>
      <c r="D107" s="6"/>
      <c r="E107" s="7">
        <f t="shared" si="8"/>
        <v>110</v>
      </c>
      <c r="F107" s="5">
        <v>170</v>
      </c>
      <c r="G107" s="8">
        <f t="shared" si="7"/>
        <v>64.70588235294117</v>
      </c>
      <c r="H107" s="35">
        <v>7</v>
      </c>
    </row>
    <row r="108" spans="1:9" s="36" customFormat="1" ht="12.75">
      <c r="A108" s="33" t="s">
        <v>358</v>
      </c>
      <c r="B108" s="34" t="s">
        <v>206</v>
      </c>
      <c r="C108" s="5">
        <v>145</v>
      </c>
      <c r="D108" s="6"/>
      <c r="E108" s="7">
        <f t="shared" si="8"/>
        <v>145</v>
      </c>
      <c r="F108" s="5">
        <v>440</v>
      </c>
      <c r="G108" s="8">
        <f t="shared" si="7"/>
        <v>32.95454545454545</v>
      </c>
      <c r="H108" s="35">
        <v>5</v>
      </c>
      <c r="I108" s="21"/>
    </row>
    <row r="109" spans="1:8" ht="12.75">
      <c r="A109" s="38" t="s">
        <v>86</v>
      </c>
      <c r="B109" s="34" t="s">
        <v>206</v>
      </c>
      <c r="C109" s="5">
        <v>277</v>
      </c>
      <c r="D109" s="6">
        <v>29</v>
      </c>
      <c r="E109" s="7">
        <f t="shared" si="8"/>
        <v>306</v>
      </c>
      <c r="F109" s="5">
        <v>630</v>
      </c>
      <c r="G109" s="8">
        <f t="shared" si="7"/>
        <v>48.57142857142857</v>
      </c>
      <c r="H109" s="35">
        <v>5</v>
      </c>
    </row>
    <row r="110" spans="1:8" ht="12.75">
      <c r="A110" s="45" t="s">
        <v>319</v>
      </c>
      <c r="B110" s="46" t="s">
        <v>359</v>
      </c>
      <c r="C110" s="47">
        <f>SUM(C97:C109)</f>
        <v>3761</v>
      </c>
      <c r="D110" s="48">
        <f>SUM(D97:D109)</f>
        <v>106</v>
      </c>
      <c r="E110" s="47">
        <f>SUM(E97:E109)</f>
        <v>3867</v>
      </c>
      <c r="F110" s="47">
        <f>SUM(F97:F109)</f>
        <v>5680</v>
      </c>
      <c r="G110" s="50">
        <f t="shared" si="7"/>
        <v>68.08098591549296</v>
      </c>
      <c r="H110" s="51"/>
    </row>
    <row r="111" spans="1:9" s="36" customFormat="1" ht="12.75">
      <c r="A111" s="52" t="s">
        <v>87</v>
      </c>
      <c r="B111" s="53" t="s">
        <v>206</v>
      </c>
      <c r="C111" s="60">
        <v>300</v>
      </c>
      <c r="D111" s="61"/>
      <c r="E111" s="7">
        <f aca="true" t="shared" si="9" ref="E111:E125">SUM(C111:D111)</f>
        <v>300</v>
      </c>
      <c r="F111" s="5">
        <v>380</v>
      </c>
      <c r="G111" s="8">
        <f t="shared" si="7"/>
        <v>78.94736842105263</v>
      </c>
      <c r="H111" s="59">
        <v>7</v>
      </c>
      <c r="I111" s="21"/>
    </row>
    <row r="112" spans="1:8" ht="12.75">
      <c r="A112" s="33" t="s">
        <v>415</v>
      </c>
      <c r="B112" s="34" t="s">
        <v>206</v>
      </c>
      <c r="C112" s="122">
        <v>526</v>
      </c>
      <c r="D112" s="123"/>
      <c r="E112" s="10">
        <f t="shared" si="9"/>
        <v>526</v>
      </c>
      <c r="F112" s="10">
        <v>660</v>
      </c>
      <c r="G112" s="11">
        <f t="shared" si="7"/>
        <v>79.6969696969697</v>
      </c>
      <c r="H112" s="35">
        <v>7</v>
      </c>
    </row>
    <row r="113" spans="1:8" ht="12.75">
      <c r="A113" s="33" t="s">
        <v>132</v>
      </c>
      <c r="B113" s="34" t="s">
        <v>206</v>
      </c>
      <c r="C113" s="124">
        <v>291</v>
      </c>
      <c r="D113" s="125"/>
      <c r="E113" s="126">
        <f t="shared" si="9"/>
        <v>291</v>
      </c>
      <c r="F113" s="127">
        <v>400</v>
      </c>
      <c r="G113" s="128">
        <f t="shared" si="7"/>
        <v>72.75</v>
      </c>
      <c r="H113" s="35">
        <v>7</v>
      </c>
    </row>
    <row r="114" spans="1:8" ht="12.75">
      <c r="A114" s="33" t="s">
        <v>135</v>
      </c>
      <c r="B114" s="34" t="s">
        <v>206</v>
      </c>
      <c r="C114" s="54">
        <v>325</v>
      </c>
      <c r="D114" s="67"/>
      <c r="E114" s="56">
        <f t="shared" si="9"/>
        <v>325</v>
      </c>
      <c r="F114" s="57">
        <v>460</v>
      </c>
      <c r="G114" s="58">
        <f t="shared" si="7"/>
        <v>70.65217391304348</v>
      </c>
      <c r="H114" s="35">
        <v>7</v>
      </c>
    </row>
    <row r="115" spans="1:8" ht="12.75">
      <c r="A115" s="68" t="s">
        <v>416</v>
      </c>
      <c r="B115" s="34" t="s">
        <v>206</v>
      </c>
      <c r="C115" s="5">
        <v>955</v>
      </c>
      <c r="D115" s="6">
        <v>133</v>
      </c>
      <c r="E115" s="7">
        <f t="shared" si="9"/>
        <v>1088</v>
      </c>
      <c r="F115" s="5">
        <v>1524</v>
      </c>
      <c r="G115" s="8">
        <f t="shared" si="7"/>
        <v>71.39107611548556</v>
      </c>
      <c r="H115" s="35">
        <v>7</v>
      </c>
    </row>
    <row r="116" spans="1:8" ht="12.75">
      <c r="A116" s="33" t="s">
        <v>233</v>
      </c>
      <c r="B116" s="34" t="s">
        <v>206</v>
      </c>
      <c r="C116" s="5">
        <v>258</v>
      </c>
      <c r="D116" s="6">
        <v>32</v>
      </c>
      <c r="E116" s="7">
        <f t="shared" si="9"/>
        <v>290</v>
      </c>
      <c r="F116" s="5">
        <v>700</v>
      </c>
      <c r="G116" s="8">
        <f t="shared" si="7"/>
        <v>41.42857142857143</v>
      </c>
      <c r="H116" s="35">
        <v>7</v>
      </c>
    </row>
    <row r="117" spans="1:8" ht="12.75">
      <c r="A117" s="33" t="s">
        <v>389</v>
      </c>
      <c r="B117" s="34" t="s">
        <v>206</v>
      </c>
      <c r="C117" s="5">
        <v>364</v>
      </c>
      <c r="D117" s="6"/>
      <c r="E117" s="7">
        <f t="shared" si="9"/>
        <v>364</v>
      </c>
      <c r="F117" s="5">
        <v>420</v>
      </c>
      <c r="G117" s="8">
        <f t="shared" si="7"/>
        <v>86.66666666666667</v>
      </c>
      <c r="H117" s="35">
        <v>7</v>
      </c>
    </row>
    <row r="118" spans="1:8" ht="12.75">
      <c r="A118" s="33" t="s">
        <v>136</v>
      </c>
      <c r="B118" s="34" t="s">
        <v>206</v>
      </c>
      <c r="C118" s="5">
        <v>341</v>
      </c>
      <c r="D118" s="6">
        <v>30</v>
      </c>
      <c r="E118" s="7">
        <f t="shared" si="9"/>
        <v>371</v>
      </c>
      <c r="F118" s="5">
        <v>520</v>
      </c>
      <c r="G118" s="8">
        <f t="shared" si="7"/>
        <v>71.34615384615385</v>
      </c>
      <c r="H118" s="35">
        <v>7</v>
      </c>
    </row>
    <row r="119" spans="1:8" ht="12.75">
      <c r="A119" s="33" t="s">
        <v>133</v>
      </c>
      <c r="B119" s="34" t="s">
        <v>206</v>
      </c>
      <c r="C119" s="5">
        <v>270</v>
      </c>
      <c r="D119" s="6"/>
      <c r="E119" s="7">
        <f t="shared" si="9"/>
        <v>270</v>
      </c>
      <c r="F119" s="5">
        <v>360</v>
      </c>
      <c r="G119" s="8">
        <f t="shared" si="7"/>
        <v>75</v>
      </c>
      <c r="H119" s="35">
        <v>2</v>
      </c>
    </row>
    <row r="120" spans="1:8" ht="12.75">
      <c r="A120" s="38" t="s">
        <v>134</v>
      </c>
      <c r="B120" s="34" t="s">
        <v>206</v>
      </c>
      <c r="C120" s="5">
        <v>221</v>
      </c>
      <c r="D120" s="6"/>
      <c r="E120" s="7">
        <f t="shared" si="9"/>
        <v>221</v>
      </c>
      <c r="F120" s="5">
        <v>240</v>
      </c>
      <c r="G120" s="8">
        <f t="shared" si="7"/>
        <v>92.08333333333333</v>
      </c>
      <c r="H120" s="35">
        <v>2</v>
      </c>
    </row>
    <row r="121" spans="1:8" ht="12.75">
      <c r="A121" s="38" t="s">
        <v>234</v>
      </c>
      <c r="B121" s="34" t="s">
        <v>206</v>
      </c>
      <c r="C121" s="5">
        <v>229</v>
      </c>
      <c r="D121" s="6"/>
      <c r="E121" s="7">
        <f t="shared" si="9"/>
        <v>229</v>
      </c>
      <c r="F121" s="5">
        <v>360</v>
      </c>
      <c r="G121" s="8">
        <f t="shared" si="7"/>
        <v>63.61111111111111</v>
      </c>
      <c r="H121" s="35">
        <v>2</v>
      </c>
    </row>
    <row r="122" spans="1:8" ht="12.75">
      <c r="A122" s="38" t="s">
        <v>522</v>
      </c>
      <c r="B122" s="34" t="s">
        <v>206</v>
      </c>
      <c r="C122" s="5">
        <v>67</v>
      </c>
      <c r="D122" s="6">
        <v>37</v>
      </c>
      <c r="E122" s="7">
        <f t="shared" si="9"/>
        <v>104</v>
      </c>
      <c r="F122" s="5">
        <v>400</v>
      </c>
      <c r="G122" s="8">
        <f t="shared" si="7"/>
        <v>26</v>
      </c>
      <c r="H122" s="35">
        <v>5</v>
      </c>
    </row>
    <row r="123" spans="1:8" ht="12.75">
      <c r="A123" s="38" t="s">
        <v>523</v>
      </c>
      <c r="B123" s="34" t="s">
        <v>206</v>
      </c>
      <c r="C123" s="5">
        <v>50</v>
      </c>
      <c r="D123" s="6">
        <v>30</v>
      </c>
      <c r="E123" s="7">
        <f t="shared" si="9"/>
        <v>80</v>
      </c>
      <c r="F123" s="5">
        <v>209</v>
      </c>
      <c r="G123" s="8">
        <f t="shared" si="7"/>
        <v>38.27751196172249</v>
      </c>
      <c r="H123" s="35">
        <v>5</v>
      </c>
    </row>
    <row r="124" spans="1:8" ht="12.75">
      <c r="A124" s="33" t="s">
        <v>417</v>
      </c>
      <c r="B124" s="70" t="s">
        <v>206</v>
      </c>
      <c r="C124" s="5">
        <v>119</v>
      </c>
      <c r="D124" s="6"/>
      <c r="E124" s="7">
        <f t="shared" si="9"/>
        <v>119</v>
      </c>
      <c r="F124" s="5">
        <v>300</v>
      </c>
      <c r="G124" s="8">
        <f t="shared" si="7"/>
        <v>39.666666666666664</v>
      </c>
      <c r="H124" s="73">
        <v>5</v>
      </c>
    </row>
    <row r="125" spans="1:8" ht="12.75">
      <c r="A125" s="33" t="s">
        <v>57</v>
      </c>
      <c r="B125" s="64" t="s">
        <v>206</v>
      </c>
      <c r="C125" s="5">
        <v>6</v>
      </c>
      <c r="D125" s="6"/>
      <c r="E125" s="7">
        <f t="shared" si="9"/>
        <v>6</v>
      </c>
      <c r="F125" s="5">
        <v>10</v>
      </c>
      <c r="G125" s="8">
        <f aca="true" t="shared" si="10" ref="G125:G157">E125/F125*100</f>
        <v>60</v>
      </c>
      <c r="H125" s="66">
        <v>7</v>
      </c>
    </row>
    <row r="126" spans="1:8" ht="12.75">
      <c r="A126" s="45" t="s">
        <v>320</v>
      </c>
      <c r="B126" s="46" t="s">
        <v>359</v>
      </c>
      <c r="C126" s="47">
        <f>SUM(C111:C125)</f>
        <v>4322</v>
      </c>
      <c r="D126" s="48">
        <f>SUM(D111:D125)</f>
        <v>262</v>
      </c>
      <c r="E126" s="49">
        <f>SUM(E111:E125)</f>
        <v>4584</v>
      </c>
      <c r="F126" s="47">
        <f>SUM(F111:F125)</f>
        <v>6943</v>
      </c>
      <c r="G126" s="50">
        <f t="shared" si="10"/>
        <v>66.02333285323347</v>
      </c>
      <c r="H126" s="51"/>
    </row>
    <row r="127" spans="1:8" ht="12.75">
      <c r="A127" s="52" t="s">
        <v>137</v>
      </c>
      <c r="B127" s="53" t="s">
        <v>206</v>
      </c>
      <c r="C127" s="54">
        <v>439</v>
      </c>
      <c r="D127" s="67"/>
      <c r="E127" s="56">
        <f aca="true" t="shared" si="11" ref="E127:E143">SUM(C127:D127)</f>
        <v>439</v>
      </c>
      <c r="F127" s="57">
        <v>500</v>
      </c>
      <c r="G127" s="58">
        <f t="shared" si="10"/>
        <v>87.8</v>
      </c>
      <c r="H127" s="59">
        <v>7</v>
      </c>
    </row>
    <row r="128" spans="1:8" ht="12.75">
      <c r="A128" s="33" t="s">
        <v>138</v>
      </c>
      <c r="B128" s="34" t="s">
        <v>206</v>
      </c>
      <c r="C128" s="60">
        <v>592</v>
      </c>
      <c r="D128" s="61"/>
      <c r="E128" s="7">
        <f t="shared" si="11"/>
        <v>592</v>
      </c>
      <c r="F128" s="5">
        <v>840</v>
      </c>
      <c r="G128" s="8">
        <f t="shared" si="10"/>
        <v>70.47619047619048</v>
      </c>
      <c r="H128" s="35">
        <v>7</v>
      </c>
    </row>
    <row r="129" spans="1:8" ht="12.75">
      <c r="A129" s="33" t="s">
        <v>139</v>
      </c>
      <c r="B129" s="34" t="s">
        <v>206</v>
      </c>
      <c r="C129" s="60">
        <v>459</v>
      </c>
      <c r="D129" s="61"/>
      <c r="E129" s="7">
        <f t="shared" si="11"/>
        <v>459</v>
      </c>
      <c r="F129" s="5">
        <v>490</v>
      </c>
      <c r="G129" s="8">
        <f t="shared" si="10"/>
        <v>93.6734693877551</v>
      </c>
      <c r="H129" s="35">
        <v>7</v>
      </c>
    </row>
    <row r="130" spans="1:8" ht="12.75">
      <c r="A130" s="33" t="s">
        <v>388</v>
      </c>
      <c r="B130" s="34" t="s">
        <v>206</v>
      </c>
      <c r="C130" s="5">
        <v>303</v>
      </c>
      <c r="D130" s="6"/>
      <c r="E130" s="7">
        <f t="shared" si="11"/>
        <v>303</v>
      </c>
      <c r="F130" s="5">
        <v>560</v>
      </c>
      <c r="G130" s="8">
        <f t="shared" si="10"/>
        <v>54.107142857142854</v>
      </c>
      <c r="H130" s="35">
        <v>7</v>
      </c>
    </row>
    <row r="131" spans="1:8" ht="12.75">
      <c r="A131" s="33" t="s">
        <v>419</v>
      </c>
      <c r="B131" s="34" t="s">
        <v>206</v>
      </c>
      <c r="C131" s="5">
        <v>479</v>
      </c>
      <c r="D131" s="6"/>
      <c r="E131" s="7">
        <f t="shared" si="11"/>
        <v>479</v>
      </c>
      <c r="F131" s="5">
        <v>850</v>
      </c>
      <c r="G131" s="8">
        <f t="shared" si="10"/>
        <v>56.35294117647058</v>
      </c>
      <c r="H131" s="35">
        <v>7</v>
      </c>
    </row>
    <row r="132" spans="1:8" ht="12.75">
      <c r="A132" s="74" t="s">
        <v>142</v>
      </c>
      <c r="B132" s="34" t="s">
        <v>206</v>
      </c>
      <c r="C132" s="5">
        <v>431</v>
      </c>
      <c r="D132" s="6"/>
      <c r="E132" s="7">
        <f t="shared" si="11"/>
        <v>431</v>
      </c>
      <c r="F132" s="5">
        <v>460</v>
      </c>
      <c r="G132" s="8">
        <f t="shared" si="10"/>
        <v>93.69565217391305</v>
      </c>
      <c r="H132" s="35">
        <v>7</v>
      </c>
    </row>
    <row r="133" spans="1:8" ht="12.75">
      <c r="A133" s="33" t="s">
        <v>420</v>
      </c>
      <c r="B133" s="34" t="s">
        <v>206</v>
      </c>
      <c r="C133" s="5">
        <v>355</v>
      </c>
      <c r="D133" s="6"/>
      <c r="E133" s="7">
        <f t="shared" si="11"/>
        <v>355</v>
      </c>
      <c r="F133" s="5">
        <v>380</v>
      </c>
      <c r="G133" s="8">
        <f t="shared" si="10"/>
        <v>93.42105263157895</v>
      </c>
      <c r="H133" s="35">
        <v>7</v>
      </c>
    </row>
    <row r="134" spans="1:8" ht="12.75">
      <c r="A134" s="33" t="s">
        <v>141</v>
      </c>
      <c r="B134" s="34" t="s">
        <v>206</v>
      </c>
      <c r="C134" s="5">
        <v>314</v>
      </c>
      <c r="D134" s="6"/>
      <c r="E134" s="7">
        <f t="shared" si="11"/>
        <v>314</v>
      </c>
      <c r="F134" s="5">
        <v>480</v>
      </c>
      <c r="G134" s="8">
        <f t="shared" si="10"/>
        <v>65.41666666666667</v>
      </c>
      <c r="H134" s="35">
        <v>7</v>
      </c>
    </row>
    <row r="135" spans="1:8" ht="12.75">
      <c r="A135" s="33" t="s">
        <v>140</v>
      </c>
      <c r="B135" s="34" t="s">
        <v>206</v>
      </c>
      <c r="C135" s="5">
        <v>697</v>
      </c>
      <c r="D135" s="6">
        <v>63</v>
      </c>
      <c r="E135" s="7">
        <f t="shared" si="11"/>
        <v>760</v>
      </c>
      <c r="F135" s="5">
        <v>1220</v>
      </c>
      <c r="G135" s="8">
        <f t="shared" si="10"/>
        <v>62.295081967213115</v>
      </c>
      <c r="H135" s="35">
        <v>7</v>
      </c>
    </row>
    <row r="136" spans="1:8" ht="12.75">
      <c r="A136" s="33" t="s">
        <v>242</v>
      </c>
      <c r="B136" s="34" t="s">
        <v>206</v>
      </c>
      <c r="C136" s="5">
        <v>312</v>
      </c>
      <c r="D136" s="6"/>
      <c r="E136" s="7">
        <f t="shared" si="11"/>
        <v>312</v>
      </c>
      <c r="F136" s="5">
        <v>420</v>
      </c>
      <c r="G136" s="8">
        <f t="shared" si="10"/>
        <v>74.28571428571429</v>
      </c>
      <c r="H136" s="35">
        <v>7</v>
      </c>
    </row>
    <row r="137" spans="1:8" ht="12.75">
      <c r="A137" s="794" t="s">
        <v>153</v>
      </c>
      <c r="B137" s="34" t="s">
        <v>206</v>
      </c>
      <c r="C137" s="5">
        <v>770</v>
      </c>
      <c r="D137" s="6"/>
      <c r="E137" s="7">
        <f t="shared" si="11"/>
        <v>770</v>
      </c>
      <c r="F137" s="5">
        <v>1330</v>
      </c>
      <c r="G137" s="8">
        <f t="shared" si="10"/>
        <v>57.89473684210527</v>
      </c>
      <c r="H137" s="35">
        <v>7</v>
      </c>
    </row>
    <row r="138" spans="1:8" ht="12.75">
      <c r="A138" s="795"/>
      <c r="B138" s="34" t="s">
        <v>308</v>
      </c>
      <c r="C138" s="5">
        <v>0</v>
      </c>
      <c r="D138" s="6"/>
      <c r="E138" s="7">
        <f t="shared" si="11"/>
        <v>0</v>
      </c>
      <c r="F138" s="5">
        <v>90</v>
      </c>
      <c r="G138" s="8">
        <f t="shared" si="10"/>
        <v>0</v>
      </c>
      <c r="H138" s="35">
        <v>7</v>
      </c>
    </row>
    <row r="139" spans="1:8" ht="12.75">
      <c r="A139" s="33" t="s">
        <v>526</v>
      </c>
      <c r="B139" s="34" t="s">
        <v>206</v>
      </c>
      <c r="C139" s="5">
        <v>280</v>
      </c>
      <c r="D139" s="6"/>
      <c r="E139" s="7">
        <f t="shared" si="11"/>
        <v>280</v>
      </c>
      <c r="F139" s="5">
        <v>300</v>
      </c>
      <c r="G139" s="8">
        <f t="shared" si="10"/>
        <v>93.33333333333333</v>
      </c>
      <c r="H139" s="35">
        <v>7</v>
      </c>
    </row>
    <row r="140" spans="1:8" ht="12.75">
      <c r="A140" s="33" t="s">
        <v>243</v>
      </c>
      <c r="B140" s="34" t="s">
        <v>206</v>
      </c>
      <c r="C140" s="5">
        <v>312</v>
      </c>
      <c r="D140" s="6">
        <v>82</v>
      </c>
      <c r="E140" s="7">
        <f t="shared" si="11"/>
        <v>394</v>
      </c>
      <c r="F140" s="5">
        <v>550</v>
      </c>
      <c r="G140" s="8">
        <f t="shared" si="10"/>
        <v>71.63636363636363</v>
      </c>
      <c r="H140" s="35">
        <v>7</v>
      </c>
    </row>
    <row r="141" spans="1:8" ht="12.75">
      <c r="A141" s="38" t="s">
        <v>271</v>
      </c>
      <c r="B141" s="34" t="s">
        <v>206</v>
      </c>
      <c r="C141" s="5">
        <v>567</v>
      </c>
      <c r="D141" s="6"/>
      <c r="E141" s="7">
        <f t="shared" si="11"/>
        <v>567</v>
      </c>
      <c r="F141" s="5">
        <v>965</v>
      </c>
      <c r="G141" s="8">
        <f t="shared" si="10"/>
        <v>58.75647668393782</v>
      </c>
      <c r="H141" s="35">
        <v>7</v>
      </c>
    </row>
    <row r="142" spans="1:8" ht="12.75">
      <c r="A142" s="38" t="s">
        <v>235</v>
      </c>
      <c r="B142" s="34" t="s">
        <v>206</v>
      </c>
      <c r="C142" s="5">
        <v>117</v>
      </c>
      <c r="D142" s="6">
        <v>44</v>
      </c>
      <c r="E142" s="7">
        <f t="shared" si="11"/>
        <v>161</v>
      </c>
      <c r="F142" s="5">
        <v>425</v>
      </c>
      <c r="G142" s="8">
        <f t="shared" si="10"/>
        <v>37.88235294117647</v>
      </c>
      <c r="H142" s="35">
        <v>5</v>
      </c>
    </row>
    <row r="143" spans="1:8" ht="12.75">
      <c r="A143" s="75" t="s">
        <v>431</v>
      </c>
      <c r="B143" s="76" t="s">
        <v>206</v>
      </c>
      <c r="C143" s="77">
        <v>8</v>
      </c>
      <c r="D143" s="78"/>
      <c r="E143" s="7">
        <f t="shared" si="11"/>
        <v>8</v>
      </c>
      <c r="F143" s="77">
        <v>10</v>
      </c>
      <c r="G143" s="8">
        <f t="shared" si="10"/>
        <v>80</v>
      </c>
      <c r="H143" s="79">
        <v>7</v>
      </c>
    </row>
    <row r="144" spans="1:8" ht="12.75">
      <c r="A144" s="45" t="s">
        <v>321</v>
      </c>
      <c r="B144" s="46" t="s">
        <v>359</v>
      </c>
      <c r="C144" s="47">
        <f>SUM(C127:C143)</f>
        <v>6435</v>
      </c>
      <c r="D144" s="48">
        <f>SUM(D127:D143)</f>
        <v>189</v>
      </c>
      <c r="E144" s="49">
        <f>SUM(E127:E143)</f>
        <v>6624</v>
      </c>
      <c r="F144" s="47">
        <f>SUM(F127:F143)</f>
        <v>9870</v>
      </c>
      <c r="G144" s="50">
        <f t="shared" si="10"/>
        <v>67.11246200607903</v>
      </c>
      <c r="H144" s="51"/>
    </row>
    <row r="145" spans="1:8" ht="12.75">
      <c r="A145" s="52" t="s">
        <v>143</v>
      </c>
      <c r="B145" s="53" t="s">
        <v>206</v>
      </c>
      <c r="C145" s="54">
        <v>341</v>
      </c>
      <c r="D145" s="67"/>
      <c r="E145" s="56">
        <f aca="true" t="shared" si="12" ref="E145:E153">SUM(C145:D145)</f>
        <v>341</v>
      </c>
      <c r="F145" s="57">
        <v>420</v>
      </c>
      <c r="G145" s="58">
        <f t="shared" si="10"/>
        <v>81.19047619047619</v>
      </c>
      <c r="H145" s="59">
        <v>7</v>
      </c>
    </row>
    <row r="146" spans="1:8" ht="12.75">
      <c r="A146" s="33" t="s">
        <v>144</v>
      </c>
      <c r="B146" s="34" t="s">
        <v>206</v>
      </c>
      <c r="C146" s="60">
        <v>667</v>
      </c>
      <c r="D146" s="61"/>
      <c r="E146" s="7">
        <f t="shared" si="12"/>
        <v>667</v>
      </c>
      <c r="F146" s="5">
        <v>780</v>
      </c>
      <c r="G146" s="8">
        <f t="shared" si="10"/>
        <v>85.51282051282051</v>
      </c>
      <c r="H146" s="35">
        <v>7</v>
      </c>
    </row>
    <row r="147" spans="1:8" ht="12.75">
      <c r="A147" s="38" t="s">
        <v>147</v>
      </c>
      <c r="B147" s="34" t="s">
        <v>206</v>
      </c>
      <c r="C147" s="5">
        <v>190</v>
      </c>
      <c r="D147" s="6"/>
      <c r="E147" s="7">
        <f t="shared" si="12"/>
        <v>190</v>
      </c>
      <c r="F147" s="5">
        <v>300</v>
      </c>
      <c r="G147" s="8">
        <f t="shared" si="10"/>
        <v>63.33333333333333</v>
      </c>
      <c r="H147" s="35">
        <v>7</v>
      </c>
    </row>
    <row r="148" spans="1:8" ht="12.75">
      <c r="A148" s="38" t="s">
        <v>272</v>
      </c>
      <c r="B148" s="34" t="s">
        <v>206</v>
      </c>
      <c r="C148" s="5">
        <v>421</v>
      </c>
      <c r="D148" s="6"/>
      <c r="E148" s="7">
        <f t="shared" si="12"/>
        <v>421</v>
      </c>
      <c r="F148" s="5">
        <v>930</v>
      </c>
      <c r="G148" s="8">
        <f t="shared" si="10"/>
        <v>45.26881720430108</v>
      </c>
      <c r="H148" s="35">
        <v>7</v>
      </c>
    </row>
    <row r="149" spans="1:8" ht="12.75">
      <c r="A149" s="38" t="s">
        <v>421</v>
      </c>
      <c r="B149" s="34" t="s">
        <v>206</v>
      </c>
      <c r="C149" s="5">
        <v>361</v>
      </c>
      <c r="D149" s="6"/>
      <c r="E149" s="7">
        <f t="shared" si="12"/>
        <v>361</v>
      </c>
      <c r="F149" s="5">
        <v>610</v>
      </c>
      <c r="G149" s="8">
        <f t="shared" si="10"/>
        <v>59.18032786885246</v>
      </c>
      <c r="H149" s="35">
        <v>7</v>
      </c>
    </row>
    <row r="150" spans="1:8" ht="12.75">
      <c r="A150" s="38" t="s">
        <v>145</v>
      </c>
      <c r="B150" s="34" t="s">
        <v>206</v>
      </c>
      <c r="C150" s="5">
        <v>648</v>
      </c>
      <c r="D150" s="6"/>
      <c r="E150" s="7">
        <f t="shared" si="12"/>
        <v>648</v>
      </c>
      <c r="F150" s="5">
        <v>933</v>
      </c>
      <c r="G150" s="8">
        <f t="shared" si="10"/>
        <v>69.45337620578779</v>
      </c>
      <c r="H150" s="35">
        <v>7</v>
      </c>
    </row>
    <row r="151" spans="1:8" ht="12.75">
      <c r="A151" s="568" t="s">
        <v>422</v>
      </c>
      <c r="B151" s="70" t="s">
        <v>206</v>
      </c>
      <c r="C151" s="71">
        <v>62</v>
      </c>
      <c r="D151" s="72"/>
      <c r="E151" s="569">
        <f t="shared" si="12"/>
        <v>62</v>
      </c>
      <c r="F151" s="71">
        <v>200</v>
      </c>
      <c r="G151" s="570">
        <f t="shared" si="10"/>
        <v>31</v>
      </c>
      <c r="H151" s="73">
        <v>5</v>
      </c>
    </row>
    <row r="152" spans="1:8" ht="12.75">
      <c r="A152" s="571" t="s">
        <v>599</v>
      </c>
      <c r="B152" s="573" t="s">
        <v>206</v>
      </c>
      <c r="C152" s="572">
        <v>11</v>
      </c>
      <c r="D152" s="574"/>
      <c r="E152" s="575">
        <f>C152+D152</f>
        <v>11</v>
      </c>
      <c r="F152" s="572">
        <v>14</v>
      </c>
      <c r="G152" s="570">
        <f t="shared" si="10"/>
        <v>78.57142857142857</v>
      </c>
      <c r="H152" s="576">
        <v>7</v>
      </c>
    </row>
    <row r="153" spans="1:8" ht="12.75">
      <c r="A153" s="75" t="s">
        <v>273</v>
      </c>
      <c r="B153" s="76" t="s">
        <v>206</v>
      </c>
      <c r="C153" s="77">
        <v>71</v>
      </c>
      <c r="D153" s="78"/>
      <c r="E153" s="56">
        <f t="shared" si="12"/>
        <v>71</v>
      </c>
      <c r="F153" s="77">
        <v>192</v>
      </c>
      <c r="G153" s="80">
        <f t="shared" si="10"/>
        <v>36.97916666666667</v>
      </c>
      <c r="H153" s="79">
        <v>7</v>
      </c>
    </row>
    <row r="154" spans="1:8" ht="12.75">
      <c r="A154" s="45" t="s">
        <v>322</v>
      </c>
      <c r="B154" s="46" t="s">
        <v>359</v>
      </c>
      <c r="C154" s="47">
        <f>SUM(C145:C153)</f>
        <v>2772</v>
      </c>
      <c r="D154" s="48">
        <f>SUM(D145:D153)</f>
        <v>0</v>
      </c>
      <c r="E154" s="49">
        <f>SUM(E145:E153)</f>
        <v>2772</v>
      </c>
      <c r="F154" s="47">
        <f>SUM(F145:F153)</f>
        <v>4379</v>
      </c>
      <c r="G154" s="50">
        <f t="shared" si="10"/>
        <v>63.302123772550814</v>
      </c>
      <c r="H154" s="51"/>
    </row>
    <row r="155" spans="1:8" ht="12.75">
      <c r="A155" s="52" t="s">
        <v>148</v>
      </c>
      <c r="B155" s="53" t="s">
        <v>206</v>
      </c>
      <c r="C155" s="54">
        <v>718</v>
      </c>
      <c r="D155" s="67"/>
      <c r="E155" s="56">
        <f aca="true" t="shared" si="13" ref="E155:E167">SUM(C155:D155)</f>
        <v>718</v>
      </c>
      <c r="F155" s="57">
        <v>800</v>
      </c>
      <c r="G155" s="58">
        <f t="shared" si="10"/>
        <v>89.75</v>
      </c>
      <c r="H155" s="59">
        <v>7</v>
      </c>
    </row>
    <row r="156" spans="1:8" ht="12.75">
      <c r="A156" s="33" t="s">
        <v>149</v>
      </c>
      <c r="B156" s="34" t="s">
        <v>206</v>
      </c>
      <c r="C156" s="60">
        <v>707</v>
      </c>
      <c r="D156" s="61"/>
      <c r="E156" s="7">
        <f t="shared" si="13"/>
        <v>707</v>
      </c>
      <c r="F156" s="5">
        <v>850</v>
      </c>
      <c r="G156" s="8">
        <f t="shared" si="10"/>
        <v>83.17647058823529</v>
      </c>
      <c r="H156" s="35">
        <v>7</v>
      </c>
    </row>
    <row r="157" spans="1:8" ht="12.75">
      <c r="A157" s="33" t="s">
        <v>150</v>
      </c>
      <c r="B157" s="34" t="s">
        <v>206</v>
      </c>
      <c r="C157" s="60">
        <v>310</v>
      </c>
      <c r="D157" s="61"/>
      <c r="E157" s="7">
        <f t="shared" si="13"/>
        <v>310</v>
      </c>
      <c r="F157" s="5">
        <v>360</v>
      </c>
      <c r="G157" s="8">
        <f t="shared" si="10"/>
        <v>86.11111111111111</v>
      </c>
      <c r="H157" s="35">
        <v>7</v>
      </c>
    </row>
    <row r="158" spans="1:8" ht="12.75">
      <c r="A158" s="33" t="s">
        <v>88</v>
      </c>
      <c r="B158" s="34" t="s">
        <v>206</v>
      </c>
      <c r="C158" s="5">
        <v>337</v>
      </c>
      <c r="D158" s="6"/>
      <c r="E158" s="7">
        <f t="shared" si="13"/>
        <v>337</v>
      </c>
      <c r="F158" s="5">
        <v>440</v>
      </c>
      <c r="G158" s="8">
        <f aca="true" t="shared" si="14" ref="G158:G167">E158/F158*100</f>
        <v>76.5909090909091</v>
      </c>
      <c r="H158" s="35">
        <v>7</v>
      </c>
    </row>
    <row r="159" spans="1:8" ht="12.75">
      <c r="A159" s="794" t="s">
        <v>151</v>
      </c>
      <c r="B159" s="34" t="s">
        <v>206</v>
      </c>
      <c r="C159" s="5">
        <v>264</v>
      </c>
      <c r="D159" s="6"/>
      <c r="E159" s="7">
        <f t="shared" si="13"/>
        <v>264</v>
      </c>
      <c r="F159" s="5">
        <v>280</v>
      </c>
      <c r="G159" s="8">
        <f t="shared" si="14"/>
        <v>94.28571428571428</v>
      </c>
      <c r="H159" s="35">
        <v>7</v>
      </c>
    </row>
    <row r="160" spans="1:8" ht="12.75">
      <c r="A160" s="795"/>
      <c r="B160" s="81" t="s">
        <v>308</v>
      </c>
      <c r="C160" s="5">
        <v>110</v>
      </c>
      <c r="D160" s="6"/>
      <c r="E160" s="7">
        <f t="shared" si="13"/>
        <v>110</v>
      </c>
      <c r="F160" s="5">
        <v>140</v>
      </c>
      <c r="G160" s="8">
        <f t="shared" si="14"/>
        <v>78.57142857142857</v>
      </c>
      <c r="H160" s="35">
        <v>7</v>
      </c>
    </row>
    <row r="161" spans="1:8" ht="12.75">
      <c r="A161" s="33" t="s">
        <v>274</v>
      </c>
      <c r="B161" s="34" t="s">
        <v>206</v>
      </c>
      <c r="C161" s="5">
        <v>458</v>
      </c>
      <c r="D161" s="6"/>
      <c r="E161" s="7">
        <f t="shared" si="13"/>
        <v>458</v>
      </c>
      <c r="F161" s="5">
        <v>643</v>
      </c>
      <c r="G161" s="8">
        <f t="shared" si="14"/>
        <v>71.22861586314151</v>
      </c>
      <c r="H161" s="35">
        <v>7</v>
      </c>
    </row>
    <row r="162" spans="1:8" ht="12.75">
      <c r="A162" s="33" t="s">
        <v>275</v>
      </c>
      <c r="B162" s="34" t="s">
        <v>206</v>
      </c>
      <c r="C162" s="5">
        <v>642</v>
      </c>
      <c r="D162" s="6"/>
      <c r="E162" s="7">
        <f t="shared" si="13"/>
        <v>642</v>
      </c>
      <c r="F162" s="5">
        <v>715</v>
      </c>
      <c r="G162" s="8">
        <f t="shared" si="14"/>
        <v>89.79020979020979</v>
      </c>
      <c r="H162" s="35">
        <v>7</v>
      </c>
    </row>
    <row r="163" spans="1:8" ht="12.75">
      <c r="A163" s="33" t="s">
        <v>276</v>
      </c>
      <c r="B163" s="34" t="s">
        <v>206</v>
      </c>
      <c r="C163" s="82">
        <v>665</v>
      </c>
      <c r="D163" s="83">
        <v>66</v>
      </c>
      <c r="E163" s="7">
        <f t="shared" si="13"/>
        <v>731</v>
      </c>
      <c r="F163" s="60">
        <v>1362</v>
      </c>
      <c r="G163" s="8">
        <f t="shared" si="14"/>
        <v>53.671071953010276</v>
      </c>
      <c r="H163" s="35">
        <v>7</v>
      </c>
    </row>
    <row r="164" spans="1:8" ht="12.75">
      <c r="A164" s="38" t="s">
        <v>305</v>
      </c>
      <c r="B164" s="34" t="s">
        <v>206</v>
      </c>
      <c r="C164" s="5">
        <v>32</v>
      </c>
      <c r="D164" s="6"/>
      <c r="E164" s="7">
        <f t="shared" si="13"/>
        <v>32</v>
      </c>
      <c r="F164" s="5">
        <v>450</v>
      </c>
      <c r="G164" s="8">
        <f t="shared" si="14"/>
        <v>7.111111111111111</v>
      </c>
      <c r="H164" s="35">
        <v>5</v>
      </c>
    </row>
    <row r="165" spans="1:8" ht="12.75">
      <c r="A165" s="38" t="s">
        <v>306</v>
      </c>
      <c r="B165" s="34" t="s">
        <v>206</v>
      </c>
      <c r="C165" s="5">
        <v>169</v>
      </c>
      <c r="D165" s="6">
        <v>26</v>
      </c>
      <c r="E165" s="7">
        <f t="shared" si="13"/>
        <v>195</v>
      </c>
      <c r="F165" s="5">
        <v>300</v>
      </c>
      <c r="G165" s="8">
        <f t="shared" si="14"/>
        <v>65</v>
      </c>
      <c r="H165" s="35">
        <v>5</v>
      </c>
    </row>
    <row r="166" spans="1:8" ht="12.75">
      <c r="A166" s="33" t="s">
        <v>307</v>
      </c>
      <c r="B166" s="34" t="s">
        <v>206</v>
      </c>
      <c r="C166" s="5">
        <v>872</v>
      </c>
      <c r="D166" s="6">
        <v>64</v>
      </c>
      <c r="E166" s="7">
        <f t="shared" si="13"/>
        <v>936</v>
      </c>
      <c r="F166" s="5">
        <v>1275</v>
      </c>
      <c r="G166" s="8">
        <f t="shared" si="14"/>
        <v>73.41176470588235</v>
      </c>
      <c r="H166" s="35">
        <v>5</v>
      </c>
    </row>
    <row r="167" spans="1:8" ht="12.75">
      <c r="A167" s="33" t="s">
        <v>524</v>
      </c>
      <c r="B167" s="34" t="s">
        <v>206</v>
      </c>
      <c r="C167" s="5">
        <v>30</v>
      </c>
      <c r="D167" s="6"/>
      <c r="E167" s="7">
        <f t="shared" si="13"/>
        <v>30</v>
      </c>
      <c r="F167" s="5">
        <v>40</v>
      </c>
      <c r="G167" s="8">
        <f t="shared" si="14"/>
        <v>75</v>
      </c>
      <c r="H167" s="35">
        <v>7</v>
      </c>
    </row>
    <row r="168" spans="1:8" ht="12.75">
      <c r="A168" s="69" t="s">
        <v>208</v>
      </c>
      <c r="B168" s="34" t="s">
        <v>206</v>
      </c>
      <c r="C168" s="71" t="s">
        <v>396</v>
      </c>
      <c r="D168" s="72"/>
      <c r="E168" s="84" t="s">
        <v>396</v>
      </c>
      <c r="F168" s="5">
        <v>36</v>
      </c>
      <c r="G168" s="62" t="s">
        <v>396</v>
      </c>
      <c r="H168" s="73">
        <v>1</v>
      </c>
    </row>
    <row r="169" spans="1:8" ht="12.75">
      <c r="A169" s="63" t="s">
        <v>209</v>
      </c>
      <c r="B169" s="85" t="s">
        <v>206</v>
      </c>
      <c r="C169" s="10" t="s">
        <v>396</v>
      </c>
      <c r="D169" s="65"/>
      <c r="E169" s="86" t="s">
        <v>396</v>
      </c>
      <c r="F169" s="10">
        <v>144</v>
      </c>
      <c r="G169" s="62" t="s">
        <v>396</v>
      </c>
      <c r="H169" s="66">
        <v>1</v>
      </c>
    </row>
    <row r="170" spans="1:8" ht="13.5" thickBot="1">
      <c r="A170" s="87" t="s">
        <v>323</v>
      </c>
      <c r="B170" s="88" t="s">
        <v>359</v>
      </c>
      <c r="C170" s="89">
        <f>SUM(C155:C169)</f>
        <v>5314</v>
      </c>
      <c r="D170" s="90">
        <f>SUM(D155:D169)</f>
        <v>156</v>
      </c>
      <c r="E170" s="91">
        <f>SUM(E155:E169)</f>
        <v>5470</v>
      </c>
      <c r="F170" s="89">
        <f>SUM(F155:F169)</f>
        <v>7835</v>
      </c>
      <c r="G170" s="92">
        <f>E170/F170*100</f>
        <v>69.81493299298022</v>
      </c>
      <c r="H170" s="93"/>
    </row>
    <row r="171" spans="1:8" ht="13.5" thickBot="1">
      <c r="A171" s="94" t="s">
        <v>580</v>
      </c>
      <c r="B171" s="95" t="s">
        <v>359</v>
      </c>
      <c r="C171" s="96">
        <f>C170+C154+C144+C126+C110+C96+C21</f>
        <v>56613</v>
      </c>
      <c r="D171" s="97">
        <f>D170+D154+D144+D126+D110+D96+D21</f>
        <v>3492</v>
      </c>
      <c r="E171" s="98">
        <f>E170+E154+E144+E126+E110+E96+E21</f>
        <v>60105</v>
      </c>
      <c r="F171" s="96">
        <f>F170+F154+F144+F126+F110+F96+F21</f>
        <v>89951</v>
      </c>
      <c r="G171" s="99">
        <f>E171/F171*100</f>
        <v>66.81971295483096</v>
      </c>
      <c r="H171" s="100"/>
    </row>
    <row r="172" spans="1:8" ht="12.75">
      <c r="A172" s="101" t="s">
        <v>309</v>
      </c>
      <c r="B172" s="102" t="s">
        <v>308</v>
      </c>
      <c r="C172" s="103">
        <f>C160+C138+C85+C84+C62+C50+C48+C46+C43+C41+C36+C34+C10+C83</f>
        <v>2618</v>
      </c>
      <c r="D172" s="103">
        <f>D160+D138+D85+D84+D62+D50+D48+D46+D43+D41+D36+D34+D10+D83</f>
        <v>846</v>
      </c>
      <c r="E172" s="103">
        <f>E160+E138+E85+E84+E62+E50+E48+E46+E43+E41+E36+E34+E10+E83</f>
        <v>3464</v>
      </c>
      <c r="F172" s="103">
        <f>F160+F138+F85+F84+F62+F50+F48+F46+F43+F41+F36+F34+F10+F83</f>
        <v>5027</v>
      </c>
      <c r="G172" s="104">
        <f>E172/F172*100</f>
        <v>68.90789735428685</v>
      </c>
      <c r="H172" s="105"/>
    </row>
    <row r="173" spans="1:8" ht="13.5" thickBot="1">
      <c r="A173" s="106" t="s">
        <v>205</v>
      </c>
      <c r="B173" s="107" t="s">
        <v>206</v>
      </c>
      <c r="C173" s="108"/>
      <c r="D173" s="109">
        <f>D171-D172</f>
        <v>2646</v>
      </c>
      <c r="E173" s="110">
        <f>E171-E172</f>
        <v>56641</v>
      </c>
      <c r="F173" s="108">
        <f>F171-F172</f>
        <v>84924</v>
      </c>
      <c r="G173" s="111">
        <f>E173/F173*100</f>
        <v>66.69610475248457</v>
      </c>
      <c r="H173" s="112"/>
    </row>
    <row r="174" spans="1:4" ht="12.75">
      <c r="A174" s="21"/>
      <c r="B174" s="21"/>
      <c r="C174" s="21"/>
      <c r="D174" s="21"/>
    </row>
    <row r="175" spans="1:3" ht="12.75">
      <c r="A175" s="113" t="s">
        <v>325</v>
      </c>
      <c r="B175" s="114" t="s">
        <v>324</v>
      </c>
      <c r="C175" s="115" t="s">
        <v>326</v>
      </c>
    </row>
    <row r="176" spans="2:3" ht="12.75">
      <c r="B176" s="114" t="s">
        <v>345</v>
      </c>
      <c r="C176" s="115" t="s">
        <v>327</v>
      </c>
    </row>
    <row r="177" spans="1:3" ht="12.75">
      <c r="A177" s="114" t="s">
        <v>528</v>
      </c>
      <c r="B177" s="114" t="s">
        <v>342</v>
      </c>
      <c r="C177" s="115" t="s">
        <v>328</v>
      </c>
    </row>
    <row r="178" spans="2:3" ht="12.75">
      <c r="B178" s="114" t="s">
        <v>341</v>
      </c>
      <c r="C178" s="115" t="s">
        <v>329</v>
      </c>
    </row>
    <row r="179" spans="2:3" ht="12.75">
      <c r="B179" s="114" t="s">
        <v>346</v>
      </c>
      <c r="C179" s="115" t="s">
        <v>330</v>
      </c>
    </row>
    <row r="180" spans="2:3" ht="12.75">
      <c r="B180" s="114" t="s">
        <v>347</v>
      </c>
      <c r="C180" s="115" t="s">
        <v>331</v>
      </c>
    </row>
    <row r="181" spans="2:3" ht="12.75">
      <c r="B181" s="114" t="s">
        <v>348</v>
      </c>
      <c r="C181" s="115" t="s">
        <v>332</v>
      </c>
    </row>
    <row r="189" spans="3:6" ht="12.75">
      <c r="C189" s="116"/>
      <c r="D189" s="116"/>
      <c r="E189" s="116"/>
      <c r="F189" s="116"/>
    </row>
    <row r="190" ht="12.75">
      <c r="G190" s="14"/>
    </row>
  </sheetData>
  <sheetProtection/>
  <mergeCells count="10">
    <mergeCell ref="A159:A160"/>
    <mergeCell ref="A42:A43"/>
    <mergeCell ref="A45:A46"/>
    <mergeCell ref="A47:A48"/>
    <mergeCell ref="A82:A83"/>
    <mergeCell ref="A9:A10"/>
    <mergeCell ref="A33:A34"/>
    <mergeCell ref="A35:A36"/>
    <mergeCell ref="A40:A41"/>
    <mergeCell ref="A137:A138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landscape" paperSize="9" scale="90" r:id="rId1"/>
  <ignoredErrors>
    <ignoredError sqref="E96 E154" formula="1"/>
    <ignoredError sqref="D110:F1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2"/>
  <sheetViews>
    <sheetView workbookViewId="0" topLeftCell="A1">
      <selection activeCell="J18" sqref="J18"/>
    </sheetView>
  </sheetViews>
  <sheetFormatPr defaultColWidth="9.140625" defaultRowHeight="12.75"/>
  <cols>
    <col min="1" max="1" width="82.00390625" style="170" customWidth="1"/>
    <col min="2" max="2" width="18.57421875" style="170" customWidth="1"/>
    <col min="3" max="3" width="8.28125" style="170" customWidth="1"/>
    <col min="4" max="4" width="8.00390625" style="170" customWidth="1"/>
    <col min="5" max="5" width="11.00390625" style="170" customWidth="1"/>
    <col min="6" max="16384" width="9.140625" style="170" customWidth="1"/>
  </cols>
  <sheetData>
    <row r="1" spans="1:12" s="171" customFormat="1" ht="26.25" customHeight="1">
      <c r="A1" s="932" t="s">
        <v>756</v>
      </c>
      <c r="B1" s="932"/>
      <c r="C1" s="932"/>
      <c r="D1" s="932"/>
      <c r="E1" s="932"/>
      <c r="F1" s="170"/>
      <c r="G1" s="170"/>
      <c r="H1" s="170"/>
      <c r="I1" s="170"/>
      <c r="J1" s="170"/>
      <c r="K1" s="170"/>
      <c r="L1" s="170"/>
    </row>
    <row r="2" spans="1:12" s="171" customFormat="1" ht="38.25" customHeight="1" thickBot="1">
      <c r="A2" s="169"/>
      <c r="B2" s="169"/>
      <c r="C2" s="169"/>
      <c r="D2" s="169"/>
      <c r="E2" s="169"/>
      <c r="F2" s="170"/>
      <c r="G2" s="170"/>
      <c r="H2" s="170"/>
      <c r="I2" s="170"/>
      <c r="J2" s="170"/>
      <c r="K2" s="170"/>
      <c r="L2" s="170"/>
    </row>
    <row r="3" spans="1:5" ht="26.25" thickBot="1">
      <c r="A3" s="172" t="s">
        <v>111</v>
      </c>
      <c r="B3" s="577" t="s">
        <v>601</v>
      </c>
      <c r="C3" s="173" t="s">
        <v>112</v>
      </c>
      <c r="D3" s="174" t="s">
        <v>113</v>
      </c>
      <c r="E3" s="175" t="s">
        <v>169</v>
      </c>
    </row>
    <row r="4" spans="1:5" ht="12.75">
      <c r="A4" s="176" t="s">
        <v>189</v>
      </c>
      <c r="B4" s="578"/>
      <c r="C4" s="177"/>
      <c r="D4" s="177"/>
      <c r="E4" s="178"/>
    </row>
    <row r="5" spans="1:5" ht="12.75">
      <c r="A5" s="179" t="s">
        <v>114</v>
      </c>
      <c r="B5" s="579"/>
      <c r="C5" s="180"/>
      <c r="D5" s="180"/>
      <c r="E5" s="181"/>
    </row>
    <row r="6" spans="1:5" ht="12.75">
      <c r="A6" s="182" t="s">
        <v>602</v>
      </c>
      <c r="B6" s="580" t="s">
        <v>603</v>
      </c>
      <c r="C6" s="183">
        <v>129</v>
      </c>
      <c r="D6" s="184">
        <v>60</v>
      </c>
      <c r="E6" s="185">
        <v>128</v>
      </c>
    </row>
    <row r="7" spans="1:5" ht="12.75">
      <c r="A7" s="186" t="s">
        <v>191</v>
      </c>
      <c r="B7" s="581" t="s">
        <v>604</v>
      </c>
      <c r="C7" s="187">
        <v>99</v>
      </c>
      <c r="D7" s="188">
        <v>34</v>
      </c>
      <c r="E7" s="189">
        <v>49</v>
      </c>
    </row>
    <row r="8" spans="1:5" ht="12.75">
      <c r="A8" s="186" t="s">
        <v>190</v>
      </c>
      <c r="B8" s="581" t="s">
        <v>605</v>
      </c>
      <c r="C8" s="187">
        <v>40</v>
      </c>
      <c r="D8" s="188">
        <v>16</v>
      </c>
      <c r="E8" s="189">
        <v>39</v>
      </c>
    </row>
    <row r="9" spans="1:5" ht="12.75">
      <c r="A9" s="186" t="s">
        <v>116</v>
      </c>
      <c r="B9" s="581" t="s">
        <v>606</v>
      </c>
      <c r="C9" s="187">
        <v>80</v>
      </c>
      <c r="D9" s="188">
        <v>30</v>
      </c>
      <c r="E9" s="189">
        <v>78</v>
      </c>
    </row>
    <row r="10" spans="1:5" ht="12.75">
      <c r="A10" s="186" t="s">
        <v>117</v>
      </c>
      <c r="B10" s="581" t="s">
        <v>607</v>
      </c>
      <c r="C10" s="187">
        <v>60</v>
      </c>
      <c r="D10" s="188">
        <v>30</v>
      </c>
      <c r="E10" s="189">
        <v>49</v>
      </c>
    </row>
    <row r="11" spans="1:5" ht="12.75">
      <c r="A11" s="186" t="s">
        <v>192</v>
      </c>
      <c r="B11" s="581" t="s">
        <v>608</v>
      </c>
      <c r="C11" s="187">
        <v>39</v>
      </c>
      <c r="D11" s="188">
        <v>15</v>
      </c>
      <c r="E11" s="189">
        <v>31</v>
      </c>
    </row>
    <row r="12" spans="1:5" ht="12.75" customHeight="1" thickBot="1">
      <c r="A12" s="190" t="s">
        <v>426</v>
      </c>
      <c r="B12" s="582" t="s">
        <v>609</v>
      </c>
      <c r="C12" s="191">
        <v>110</v>
      </c>
      <c r="D12" s="192">
        <v>30</v>
      </c>
      <c r="E12" s="193">
        <v>24</v>
      </c>
    </row>
    <row r="13" spans="1:5" ht="12.75">
      <c r="A13" s="176" t="s">
        <v>193</v>
      </c>
      <c r="B13" s="578"/>
      <c r="C13" s="177"/>
      <c r="D13" s="177"/>
      <c r="E13" s="178"/>
    </row>
    <row r="14" spans="1:5" ht="12.75">
      <c r="A14" s="179" t="s">
        <v>194</v>
      </c>
      <c r="B14" s="595"/>
      <c r="C14" s="180"/>
      <c r="D14" s="180"/>
      <c r="E14" s="181"/>
    </row>
    <row r="15" spans="1:5" ht="12.75">
      <c r="A15" s="933" t="s">
        <v>534</v>
      </c>
      <c r="B15" s="596" t="s">
        <v>610</v>
      </c>
      <c r="C15" s="935">
        <v>397</v>
      </c>
      <c r="D15" s="938">
        <v>109</v>
      </c>
      <c r="E15" s="941">
        <v>389</v>
      </c>
    </row>
    <row r="16" spans="1:5" ht="12.75">
      <c r="A16" s="934"/>
      <c r="B16" s="583" t="s">
        <v>611</v>
      </c>
      <c r="C16" s="936"/>
      <c r="D16" s="939"/>
      <c r="E16" s="942"/>
    </row>
    <row r="17" spans="1:5" ht="12.75">
      <c r="A17" s="925"/>
      <c r="B17" s="583" t="s">
        <v>612</v>
      </c>
      <c r="C17" s="937"/>
      <c r="D17" s="940"/>
      <c r="E17" s="943"/>
    </row>
    <row r="18" spans="1:5" ht="12.75">
      <c r="A18" s="186" t="s">
        <v>195</v>
      </c>
      <c r="B18" s="584" t="s">
        <v>613</v>
      </c>
      <c r="C18" s="187">
        <v>480</v>
      </c>
      <c r="D18" s="188">
        <v>160</v>
      </c>
      <c r="E18" s="189">
        <v>373</v>
      </c>
    </row>
    <row r="19" spans="1:5" ht="12.75">
      <c r="A19" s="179" t="s">
        <v>118</v>
      </c>
      <c r="B19" s="579"/>
      <c r="C19" s="180"/>
      <c r="D19" s="180"/>
      <c r="E19" s="181"/>
    </row>
    <row r="20" spans="1:5" ht="12.75">
      <c r="A20" s="182" t="s">
        <v>614</v>
      </c>
      <c r="B20" s="580" t="s">
        <v>615</v>
      </c>
      <c r="C20" s="183">
        <v>107</v>
      </c>
      <c r="D20" s="184">
        <v>41</v>
      </c>
      <c r="E20" s="185">
        <v>97</v>
      </c>
    </row>
    <row r="21" spans="1:5" ht="12.75">
      <c r="A21" s="194" t="s">
        <v>616</v>
      </c>
      <c r="B21" s="584" t="s">
        <v>617</v>
      </c>
      <c r="C21" s="195">
        <v>195</v>
      </c>
      <c r="D21" s="196">
        <v>76</v>
      </c>
      <c r="E21" s="197">
        <v>145</v>
      </c>
    </row>
    <row r="22" spans="1:5" ht="12.75">
      <c r="A22" s="179" t="s">
        <v>114</v>
      </c>
      <c r="B22" s="579"/>
      <c r="C22" s="180"/>
      <c r="D22" s="180"/>
      <c r="E22" s="181"/>
    </row>
    <row r="23" spans="1:5" ht="12.75">
      <c r="A23" s="182" t="s">
        <v>196</v>
      </c>
      <c r="B23" s="580" t="s">
        <v>618</v>
      </c>
      <c r="C23" s="183">
        <v>42</v>
      </c>
      <c r="D23" s="184">
        <v>10</v>
      </c>
      <c r="E23" s="185">
        <v>40</v>
      </c>
    </row>
    <row r="24" spans="1:5" ht="12.75">
      <c r="A24" s="186" t="s">
        <v>198</v>
      </c>
      <c r="B24" s="581" t="s">
        <v>619</v>
      </c>
      <c r="C24" s="187">
        <v>112</v>
      </c>
      <c r="D24" s="188">
        <v>47</v>
      </c>
      <c r="E24" s="189">
        <v>111</v>
      </c>
    </row>
    <row r="25" spans="1:5" ht="12.75">
      <c r="A25" s="186" t="s">
        <v>170</v>
      </c>
      <c r="B25" s="581" t="s">
        <v>620</v>
      </c>
      <c r="C25" s="187">
        <v>128</v>
      </c>
      <c r="D25" s="188">
        <v>54</v>
      </c>
      <c r="E25" s="189">
        <v>128</v>
      </c>
    </row>
    <row r="26" spans="1:5" ht="12.75">
      <c r="A26" s="186" t="s">
        <v>119</v>
      </c>
      <c r="B26" s="581" t="s">
        <v>621</v>
      </c>
      <c r="C26" s="187">
        <v>242</v>
      </c>
      <c r="D26" s="188">
        <v>99</v>
      </c>
      <c r="E26" s="189">
        <v>75</v>
      </c>
    </row>
    <row r="27" spans="1:5" ht="12.75">
      <c r="A27" s="186" t="s">
        <v>120</v>
      </c>
      <c r="B27" s="581" t="s">
        <v>622</v>
      </c>
      <c r="C27" s="187">
        <v>360</v>
      </c>
      <c r="D27" s="188">
        <v>144</v>
      </c>
      <c r="E27" s="189">
        <v>200</v>
      </c>
    </row>
    <row r="28" spans="1:5" ht="12.75">
      <c r="A28" s="186" t="s">
        <v>121</v>
      </c>
      <c r="B28" s="581" t="s">
        <v>623</v>
      </c>
      <c r="C28" s="187">
        <v>695</v>
      </c>
      <c r="D28" s="188">
        <v>278</v>
      </c>
      <c r="E28" s="189">
        <v>550</v>
      </c>
    </row>
    <row r="29" spans="1:5" ht="12.75">
      <c r="A29" s="186" t="s">
        <v>624</v>
      </c>
      <c r="B29" s="581" t="s">
        <v>625</v>
      </c>
      <c r="C29" s="187">
        <v>92</v>
      </c>
      <c r="D29" s="188">
        <v>32</v>
      </c>
      <c r="E29" s="189">
        <v>78</v>
      </c>
    </row>
    <row r="30" spans="1:5" ht="12.75">
      <c r="A30" s="186" t="s">
        <v>199</v>
      </c>
      <c r="B30" s="581" t="s">
        <v>626</v>
      </c>
      <c r="C30" s="187">
        <v>290</v>
      </c>
      <c r="D30" s="188">
        <v>97</v>
      </c>
      <c r="E30" s="189">
        <v>151</v>
      </c>
    </row>
    <row r="31" spans="1:5" ht="12.75">
      <c r="A31" s="186" t="s">
        <v>225</v>
      </c>
      <c r="B31" s="581" t="s">
        <v>627</v>
      </c>
      <c r="C31" s="187">
        <v>120</v>
      </c>
      <c r="D31" s="188">
        <v>60</v>
      </c>
      <c r="E31" s="189">
        <v>46</v>
      </c>
    </row>
    <row r="32" spans="1:5" ht="12.75">
      <c r="A32" s="194" t="s">
        <v>197</v>
      </c>
      <c r="B32" s="584" t="s">
        <v>628</v>
      </c>
      <c r="C32" s="195">
        <v>26</v>
      </c>
      <c r="D32" s="196">
        <v>9</v>
      </c>
      <c r="E32" s="197">
        <v>25</v>
      </c>
    </row>
    <row r="33" spans="1:5" ht="12.75">
      <c r="A33" s="179" t="s">
        <v>122</v>
      </c>
      <c r="B33" s="579"/>
      <c r="C33" s="180"/>
      <c r="D33" s="180"/>
      <c r="E33" s="181"/>
    </row>
    <row r="34" spans="1:5" ht="12.75">
      <c r="A34" s="198" t="s">
        <v>629</v>
      </c>
      <c r="B34" s="585" t="s">
        <v>630</v>
      </c>
      <c r="C34" s="199">
        <v>22</v>
      </c>
      <c r="D34" s="200">
        <v>9</v>
      </c>
      <c r="E34" s="201">
        <v>23</v>
      </c>
    </row>
    <row r="35" spans="1:5" ht="12.75">
      <c r="A35" s="179" t="s">
        <v>123</v>
      </c>
      <c r="B35" s="579"/>
      <c r="C35" s="180"/>
      <c r="D35" s="180"/>
      <c r="E35" s="181"/>
    </row>
    <row r="36" spans="1:5" ht="13.5" thickBot="1">
      <c r="A36" s="202" t="s">
        <v>631</v>
      </c>
      <c r="B36" s="586" t="s">
        <v>632</v>
      </c>
      <c r="C36" s="203">
        <v>196</v>
      </c>
      <c r="D36" s="204">
        <v>42</v>
      </c>
      <c r="E36" s="205">
        <v>90</v>
      </c>
    </row>
    <row r="37" spans="1:5" ht="26.25" thickBot="1">
      <c r="A37" s="172" t="s">
        <v>111</v>
      </c>
      <c r="B37" s="577" t="s">
        <v>601</v>
      </c>
      <c r="C37" s="173" t="s">
        <v>112</v>
      </c>
      <c r="D37" s="174" t="s">
        <v>113</v>
      </c>
      <c r="E37" s="175" t="s">
        <v>169</v>
      </c>
    </row>
    <row r="38" spans="1:5" ht="12.75">
      <c r="A38" s="176" t="s">
        <v>124</v>
      </c>
      <c r="B38" s="587"/>
      <c r="C38" s="578"/>
      <c r="D38" s="578"/>
      <c r="E38" s="209"/>
    </row>
    <row r="39" spans="1:5" ht="12.75">
      <c r="A39" s="206" t="s">
        <v>114</v>
      </c>
      <c r="B39" s="588"/>
      <c r="C39" s="207"/>
      <c r="D39" s="207"/>
      <c r="E39" s="208"/>
    </row>
    <row r="40" spans="1:5" ht="12.75" customHeight="1">
      <c r="A40" s="182" t="s">
        <v>663</v>
      </c>
      <c r="B40" s="580" t="s">
        <v>633</v>
      </c>
      <c r="C40" s="183">
        <v>100</v>
      </c>
      <c r="D40" s="184">
        <v>28</v>
      </c>
      <c r="E40" s="185">
        <v>31</v>
      </c>
    </row>
    <row r="41" spans="1:5" ht="12.75">
      <c r="A41" s="186" t="s">
        <v>115</v>
      </c>
      <c r="B41" s="581" t="s">
        <v>634</v>
      </c>
      <c r="C41" s="187">
        <v>38</v>
      </c>
      <c r="D41" s="188">
        <v>16</v>
      </c>
      <c r="E41" s="189">
        <v>36</v>
      </c>
    </row>
    <row r="42" spans="1:5" ht="12.75">
      <c r="A42" s="186" t="s">
        <v>125</v>
      </c>
      <c r="B42" s="581" t="s">
        <v>635</v>
      </c>
      <c r="C42" s="187">
        <v>100</v>
      </c>
      <c r="D42" s="188">
        <v>25</v>
      </c>
      <c r="E42" s="189">
        <v>82</v>
      </c>
    </row>
    <row r="43" spans="1:5" ht="12.75">
      <c r="A43" s="186" t="s">
        <v>636</v>
      </c>
      <c r="B43" s="581" t="s">
        <v>637</v>
      </c>
      <c r="C43" s="187">
        <v>60</v>
      </c>
      <c r="D43" s="188"/>
      <c r="E43" s="189">
        <v>0</v>
      </c>
    </row>
    <row r="44" spans="1:5" ht="12.75">
      <c r="A44" s="186" t="s">
        <v>200</v>
      </c>
      <c r="B44" s="581" t="s">
        <v>638</v>
      </c>
      <c r="C44" s="187">
        <v>146</v>
      </c>
      <c r="D44" s="188">
        <v>60</v>
      </c>
      <c r="E44" s="189">
        <v>111</v>
      </c>
    </row>
    <row r="45" spans="1:5" ht="12.75">
      <c r="A45" s="179" t="s">
        <v>286</v>
      </c>
      <c r="B45" s="579"/>
      <c r="C45" s="180"/>
      <c r="D45" s="180"/>
      <c r="E45" s="181"/>
    </row>
    <row r="46" spans="1:5" ht="13.5" customHeight="1" thickBot="1">
      <c r="A46" s="589" t="s">
        <v>639</v>
      </c>
      <c r="B46" s="586" t="s">
        <v>640</v>
      </c>
      <c r="C46" s="590">
        <v>30</v>
      </c>
      <c r="D46" s="591">
        <v>11</v>
      </c>
      <c r="E46" s="592">
        <v>18</v>
      </c>
    </row>
    <row r="47" spans="1:5" ht="12.75">
      <c r="A47" s="176" t="s">
        <v>201</v>
      </c>
      <c r="B47" s="578"/>
      <c r="C47" s="177"/>
      <c r="D47" s="177"/>
      <c r="E47" s="178"/>
    </row>
    <row r="48" spans="1:5" ht="12.75">
      <c r="A48" s="179" t="s">
        <v>114</v>
      </c>
      <c r="B48" s="579"/>
      <c r="C48" s="180"/>
      <c r="D48" s="180"/>
      <c r="E48" s="181"/>
    </row>
    <row r="49" spans="1:5" ht="12.75">
      <c r="A49" s="182" t="s">
        <v>126</v>
      </c>
      <c r="B49" s="580" t="s">
        <v>641</v>
      </c>
      <c r="C49" s="183">
        <v>195</v>
      </c>
      <c r="D49" s="184">
        <v>48</v>
      </c>
      <c r="E49" s="185">
        <v>60</v>
      </c>
    </row>
    <row r="50" spans="1:5" ht="12.75">
      <c r="A50" s="186" t="s">
        <v>642</v>
      </c>
      <c r="B50" s="581" t="s">
        <v>643</v>
      </c>
      <c r="C50" s="187">
        <v>120</v>
      </c>
      <c r="D50" s="188">
        <v>49</v>
      </c>
      <c r="E50" s="189">
        <v>27</v>
      </c>
    </row>
    <row r="51" spans="1:5" ht="15">
      <c r="A51" s="186" t="s">
        <v>664</v>
      </c>
      <c r="B51" s="581" t="s">
        <v>644</v>
      </c>
      <c r="C51" s="187">
        <v>37</v>
      </c>
      <c r="D51" s="188">
        <v>16</v>
      </c>
      <c r="E51" s="189">
        <v>15</v>
      </c>
    </row>
    <row r="52" spans="1:5" ht="12.75">
      <c r="A52" s="194" t="s">
        <v>127</v>
      </c>
      <c r="B52" s="584" t="s">
        <v>645</v>
      </c>
      <c r="C52" s="195">
        <v>156</v>
      </c>
      <c r="D52" s="196">
        <v>52</v>
      </c>
      <c r="E52" s="197">
        <v>54</v>
      </c>
    </row>
    <row r="53" spans="1:5" ht="12.75">
      <c r="A53" s="179" t="s">
        <v>128</v>
      </c>
      <c r="B53" s="579"/>
      <c r="C53" s="180"/>
      <c r="D53" s="180"/>
      <c r="E53" s="181"/>
    </row>
    <row r="54" spans="1:5" ht="13.5" thickBot="1">
      <c r="A54" s="198" t="s">
        <v>129</v>
      </c>
      <c r="B54" s="593" t="s">
        <v>646</v>
      </c>
      <c r="C54" s="199">
        <v>85</v>
      </c>
      <c r="D54" s="200">
        <v>32</v>
      </c>
      <c r="E54" s="201">
        <v>36</v>
      </c>
    </row>
    <row r="55" spans="1:5" ht="12.75">
      <c r="A55" s="176" t="s">
        <v>202</v>
      </c>
      <c r="B55" s="578"/>
      <c r="C55" s="177"/>
      <c r="D55" s="177"/>
      <c r="E55" s="178"/>
    </row>
    <row r="56" spans="1:5" ht="12.75">
      <c r="A56" s="179" t="s">
        <v>114</v>
      </c>
      <c r="B56" s="579"/>
      <c r="C56" s="180"/>
      <c r="D56" s="180"/>
      <c r="E56" s="181"/>
    </row>
    <row r="57" spans="1:5" ht="12.75">
      <c r="A57" s="186" t="s">
        <v>204</v>
      </c>
      <c r="B57" s="581" t="s">
        <v>647</v>
      </c>
      <c r="C57" s="187">
        <v>200</v>
      </c>
      <c r="D57" s="188">
        <v>88</v>
      </c>
      <c r="E57" s="189">
        <v>101</v>
      </c>
    </row>
    <row r="58" spans="1:5" ht="12.75">
      <c r="A58" s="186" t="s">
        <v>648</v>
      </c>
      <c r="B58" s="581" t="s">
        <v>649</v>
      </c>
      <c r="C58" s="187">
        <v>200</v>
      </c>
      <c r="D58" s="188">
        <v>60</v>
      </c>
      <c r="E58" s="189">
        <v>146</v>
      </c>
    </row>
    <row r="59" spans="1:5" ht="12.75">
      <c r="A59" s="186" t="s">
        <v>650</v>
      </c>
      <c r="B59" s="581" t="s">
        <v>651</v>
      </c>
      <c r="C59" s="187">
        <v>486</v>
      </c>
      <c r="D59" s="188">
        <v>166</v>
      </c>
      <c r="E59" s="189">
        <v>116</v>
      </c>
    </row>
    <row r="60" spans="1:5" ht="12.75" customHeight="1">
      <c r="A60" s="186" t="s">
        <v>203</v>
      </c>
      <c r="B60" s="581" t="s">
        <v>652</v>
      </c>
      <c r="C60" s="187">
        <v>120</v>
      </c>
      <c r="D60" s="188">
        <v>40</v>
      </c>
      <c r="E60" s="189">
        <v>37</v>
      </c>
    </row>
    <row r="61" spans="1:5" ht="13.5" thickBot="1">
      <c r="A61" s="186" t="s">
        <v>242</v>
      </c>
      <c r="B61" s="581" t="s">
        <v>653</v>
      </c>
      <c r="C61" s="187">
        <v>96</v>
      </c>
      <c r="D61" s="188">
        <v>34</v>
      </c>
      <c r="E61" s="189">
        <v>62</v>
      </c>
    </row>
    <row r="62" spans="1:5" ht="12.75">
      <c r="A62" s="176" t="s">
        <v>207</v>
      </c>
      <c r="B62" s="578"/>
      <c r="C62" s="177"/>
      <c r="D62" s="177"/>
      <c r="E62" s="178"/>
    </row>
    <row r="63" spans="1:5" ht="12.75">
      <c r="A63" s="179" t="s">
        <v>114</v>
      </c>
      <c r="B63" s="579"/>
      <c r="C63" s="180"/>
      <c r="D63" s="180"/>
      <c r="E63" s="181"/>
    </row>
    <row r="64" spans="1:5" ht="12.75">
      <c r="A64" s="186" t="s">
        <v>406</v>
      </c>
      <c r="B64" s="581" t="s">
        <v>654</v>
      </c>
      <c r="C64" s="187">
        <v>34</v>
      </c>
      <c r="D64" s="188">
        <v>12</v>
      </c>
      <c r="E64" s="189">
        <v>19</v>
      </c>
    </row>
    <row r="65" spans="1:5" ht="12.75">
      <c r="A65" s="924" t="s">
        <v>211</v>
      </c>
      <c r="B65" s="594" t="s">
        <v>655</v>
      </c>
      <c r="C65" s="926">
        <v>214</v>
      </c>
      <c r="D65" s="928">
        <v>84</v>
      </c>
      <c r="E65" s="930">
        <v>73</v>
      </c>
    </row>
    <row r="66" spans="1:5" ht="13.5" thickBot="1">
      <c r="A66" s="944"/>
      <c r="B66" s="582" t="s">
        <v>656</v>
      </c>
      <c r="C66" s="945"/>
      <c r="D66" s="946"/>
      <c r="E66" s="947"/>
    </row>
    <row r="67" spans="1:5" ht="12.75">
      <c r="A67" s="176" t="s">
        <v>212</v>
      </c>
      <c r="B67" s="578"/>
      <c r="C67" s="177"/>
      <c r="D67" s="177"/>
      <c r="E67" s="178"/>
    </row>
    <row r="68" spans="1:5" ht="12.75">
      <c r="A68" s="179" t="s">
        <v>114</v>
      </c>
      <c r="B68" s="579"/>
      <c r="C68" s="180"/>
      <c r="D68" s="180"/>
      <c r="E68" s="181"/>
    </row>
    <row r="69" spans="1:5" ht="12.75">
      <c r="A69" s="182" t="s">
        <v>213</v>
      </c>
      <c r="B69" s="580" t="s">
        <v>657</v>
      </c>
      <c r="C69" s="183">
        <v>116</v>
      </c>
      <c r="D69" s="184">
        <v>38</v>
      </c>
      <c r="E69" s="185">
        <v>116</v>
      </c>
    </row>
    <row r="70" spans="1:5" ht="12.75">
      <c r="A70" s="924" t="s">
        <v>130</v>
      </c>
      <c r="B70" s="581" t="s">
        <v>658</v>
      </c>
      <c r="C70" s="926">
        <v>143</v>
      </c>
      <c r="D70" s="928">
        <v>56</v>
      </c>
      <c r="E70" s="930">
        <v>132</v>
      </c>
    </row>
    <row r="71" spans="1:5" ht="12.75">
      <c r="A71" s="925"/>
      <c r="B71" s="581" t="s">
        <v>659</v>
      </c>
      <c r="C71" s="927"/>
      <c r="D71" s="929"/>
      <c r="E71" s="931"/>
    </row>
    <row r="72" spans="1:5" ht="12.75" customHeight="1" thickBot="1">
      <c r="A72" s="190" t="s">
        <v>131</v>
      </c>
      <c r="B72" s="582" t="s">
        <v>660</v>
      </c>
      <c r="C72" s="191">
        <v>60</v>
      </c>
      <c r="D72" s="192">
        <v>27</v>
      </c>
      <c r="E72" s="193">
        <v>32</v>
      </c>
    </row>
    <row r="74" ht="12.75">
      <c r="A74" s="170" t="s">
        <v>661</v>
      </c>
    </row>
    <row r="75" ht="12.75">
      <c r="A75" s="170" t="s">
        <v>662</v>
      </c>
    </row>
    <row r="83" spans="1:5" s="171" customFormat="1" ht="12.75">
      <c r="A83" s="170"/>
      <c r="B83" s="170"/>
      <c r="C83" s="170"/>
      <c r="D83" s="170"/>
      <c r="E83" s="170"/>
    </row>
    <row r="84" spans="1:5" s="171" customFormat="1" ht="12.75">
      <c r="A84" s="170"/>
      <c r="B84" s="170"/>
      <c r="C84" s="170"/>
      <c r="D84" s="170"/>
      <c r="E84" s="170"/>
    </row>
    <row r="85" spans="1:5" s="171" customFormat="1" ht="12.75">
      <c r="A85" s="170"/>
      <c r="B85" s="170"/>
      <c r="C85" s="170"/>
      <c r="D85" s="170"/>
      <c r="E85" s="170"/>
    </row>
    <row r="86" spans="1:5" s="171" customFormat="1" ht="12.75">
      <c r="A86" s="170"/>
      <c r="B86" s="170"/>
      <c r="C86" s="170"/>
      <c r="D86" s="170"/>
      <c r="E86" s="170"/>
    </row>
    <row r="87" spans="1:5" s="171" customFormat="1" ht="12.75">
      <c r="A87" s="170"/>
      <c r="B87" s="170"/>
      <c r="C87" s="170"/>
      <c r="D87" s="170"/>
      <c r="E87" s="170"/>
    </row>
    <row r="88" spans="1:5" s="171" customFormat="1" ht="12.75">
      <c r="A88" s="170"/>
      <c r="B88" s="170"/>
      <c r="C88" s="170"/>
      <c r="D88" s="170"/>
      <c r="E88" s="170"/>
    </row>
    <row r="89" spans="1:5" s="171" customFormat="1" ht="12.75">
      <c r="A89" s="170"/>
      <c r="B89" s="170"/>
      <c r="C89" s="170"/>
      <c r="D89" s="170"/>
      <c r="E89" s="170"/>
    </row>
    <row r="90" spans="1:5" s="171" customFormat="1" ht="12.75">
      <c r="A90" s="170"/>
      <c r="B90" s="170"/>
      <c r="C90" s="170"/>
      <c r="D90" s="170"/>
      <c r="E90" s="170"/>
    </row>
    <row r="91" spans="1:5" s="171" customFormat="1" ht="12.75">
      <c r="A91" s="170"/>
      <c r="B91" s="170"/>
      <c r="C91" s="170"/>
      <c r="D91" s="170"/>
      <c r="E91" s="170"/>
    </row>
    <row r="92" spans="1:5" s="171" customFormat="1" ht="12.75">
      <c r="A92" s="170"/>
      <c r="B92" s="170"/>
      <c r="C92" s="170"/>
      <c r="D92" s="170"/>
      <c r="E92" s="170"/>
    </row>
    <row r="93" spans="1:5" s="171" customFormat="1" ht="12.75">
      <c r="A93" s="170"/>
      <c r="B93" s="170"/>
      <c r="C93" s="170"/>
      <c r="D93" s="170"/>
      <c r="E93" s="170"/>
    </row>
    <row r="94" spans="1:5" s="171" customFormat="1" ht="12.75">
      <c r="A94" s="170"/>
      <c r="B94" s="170"/>
      <c r="C94" s="170"/>
      <c r="D94" s="170"/>
      <c r="E94" s="170"/>
    </row>
    <row r="95" spans="1:5" s="171" customFormat="1" ht="12.75">
      <c r="A95" s="170"/>
      <c r="B95" s="170"/>
      <c r="C95" s="170"/>
      <c r="D95" s="170"/>
      <c r="E95" s="170"/>
    </row>
    <row r="96" spans="1:5" s="171" customFormat="1" ht="12.75">
      <c r="A96" s="170"/>
      <c r="B96" s="170"/>
      <c r="C96" s="170"/>
      <c r="D96" s="170"/>
      <c r="E96" s="170"/>
    </row>
    <row r="97" spans="1:5" s="171" customFormat="1" ht="12.75">
      <c r="A97" s="170"/>
      <c r="B97" s="170"/>
      <c r="C97" s="170"/>
      <c r="D97" s="170"/>
      <c r="E97" s="170"/>
    </row>
    <row r="98" spans="1:5" s="171" customFormat="1" ht="12.75">
      <c r="A98" s="170"/>
      <c r="B98" s="170"/>
      <c r="C98" s="170"/>
      <c r="D98" s="170"/>
      <c r="E98" s="170"/>
    </row>
    <row r="99" spans="1:5" s="171" customFormat="1" ht="12.75">
      <c r="A99" s="170"/>
      <c r="B99" s="170"/>
      <c r="C99" s="170"/>
      <c r="D99" s="170"/>
      <c r="E99" s="170"/>
    </row>
    <row r="100" spans="1:5" s="171" customFormat="1" ht="12.75">
      <c r="A100" s="170"/>
      <c r="B100" s="170"/>
      <c r="C100" s="170"/>
      <c r="D100" s="170"/>
      <c r="E100" s="170"/>
    </row>
    <row r="101" spans="1:5" s="171" customFormat="1" ht="12.75">
      <c r="A101" s="170"/>
      <c r="B101" s="170"/>
      <c r="C101" s="170"/>
      <c r="D101" s="170"/>
      <c r="E101" s="170"/>
    </row>
    <row r="102" spans="1:5" s="171" customFormat="1" ht="12.75">
      <c r="A102" s="170"/>
      <c r="B102" s="170"/>
      <c r="C102" s="170"/>
      <c r="D102" s="170"/>
      <c r="E102" s="170"/>
    </row>
    <row r="103" spans="1:5" s="171" customFormat="1" ht="12.75">
      <c r="A103" s="170"/>
      <c r="B103" s="170"/>
      <c r="C103" s="170"/>
      <c r="D103" s="170"/>
      <c r="E103" s="170"/>
    </row>
    <row r="104" spans="1:5" s="171" customFormat="1" ht="12.75">
      <c r="A104" s="170"/>
      <c r="B104" s="170"/>
      <c r="C104" s="170"/>
      <c r="D104" s="170"/>
      <c r="E104" s="170"/>
    </row>
    <row r="105" spans="1:5" s="171" customFormat="1" ht="12.75">
      <c r="A105" s="170"/>
      <c r="B105" s="170"/>
      <c r="C105" s="170"/>
      <c r="D105" s="170"/>
      <c r="E105" s="170"/>
    </row>
    <row r="106" spans="1:5" s="171" customFormat="1" ht="12.75">
      <c r="A106" s="170"/>
      <c r="B106" s="170"/>
      <c r="C106" s="170"/>
      <c r="D106" s="170"/>
      <c r="E106" s="170"/>
    </row>
    <row r="107" spans="1:5" s="171" customFormat="1" ht="12.75">
      <c r="A107" s="170"/>
      <c r="B107" s="170"/>
      <c r="C107" s="170"/>
      <c r="D107" s="170"/>
      <c r="E107" s="170"/>
    </row>
    <row r="108" spans="1:5" s="171" customFormat="1" ht="12.75">
      <c r="A108" s="170"/>
      <c r="B108" s="170"/>
      <c r="C108" s="170"/>
      <c r="D108" s="170"/>
      <c r="E108" s="170"/>
    </row>
    <row r="109" spans="1:5" s="171" customFormat="1" ht="12.75">
      <c r="A109" s="170"/>
      <c r="B109" s="170"/>
      <c r="C109" s="170"/>
      <c r="D109" s="170"/>
      <c r="E109" s="170"/>
    </row>
    <row r="110" spans="1:5" s="171" customFormat="1" ht="12.75">
      <c r="A110" s="170"/>
      <c r="B110" s="170"/>
      <c r="C110" s="170"/>
      <c r="D110" s="170"/>
      <c r="E110" s="170"/>
    </row>
    <row r="111" spans="1:5" s="171" customFormat="1" ht="12.75">
      <c r="A111" s="170"/>
      <c r="B111" s="170"/>
      <c r="C111" s="170"/>
      <c r="D111" s="170"/>
      <c r="E111" s="170"/>
    </row>
    <row r="112" spans="1:5" s="171" customFormat="1" ht="12.75">
      <c r="A112" s="170"/>
      <c r="B112" s="170"/>
      <c r="C112" s="170"/>
      <c r="D112" s="170"/>
      <c r="E112" s="170"/>
    </row>
    <row r="113" spans="1:5" s="171" customFormat="1" ht="12.75">
      <c r="A113" s="170"/>
      <c r="B113" s="170"/>
      <c r="C113" s="170"/>
      <c r="D113" s="170"/>
      <c r="E113" s="170"/>
    </row>
    <row r="114" spans="1:5" s="171" customFormat="1" ht="12.75">
      <c r="A114" s="170"/>
      <c r="B114" s="170"/>
      <c r="C114" s="170"/>
      <c r="D114" s="170"/>
      <c r="E114" s="170"/>
    </row>
    <row r="115" spans="1:5" s="171" customFormat="1" ht="12.75">
      <c r="A115" s="170"/>
      <c r="B115" s="170"/>
      <c r="C115" s="170"/>
      <c r="D115" s="170"/>
      <c r="E115" s="170"/>
    </row>
    <row r="116" spans="1:5" s="171" customFormat="1" ht="12.75">
      <c r="A116" s="170"/>
      <c r="B116" s="170"/>
      <c r="C116" s="170"/>
      <c r="D116" s="170"/>
      <c r="E116" s="170"/>
    </row>
    <row r="117" spans="1:5" s="171" customFormat="1" ht="12.75">
      <c r="A117" s="170"/>
      <c r="B117" s="170"/>
      <c r="C117" s="170"/>
      <c r="D117" s="170"/>
      <c r="E117" s="170"/>
    </row>
    <row r="118" spans="1:5" s="171" customFormat="1" ht="12.75">
      <c r="A118" s="170"/>
      <c r="B118" s="170"/>
      <c r="C118" s="170"/>
      <c r="D118" s="170"/>
      <c r="E118" s="170"/>
    </row>
    <row r="119" spans="1:5" s="171" customFormat="1" ht="12.75">
      <c r="A119" s="170"/>
      <c r="B119" s="170"/>
      <c r="C119" s="170"/>
      <c r="D119" s="170"/>
      <c r="E119" s="170"/>
    </row>
    <row r="120" spans="1:5" s="171" customFormat="1" ht="12.75">
      <c r="A120" s="170"/>
      <c r="B120" s="170"/>
      <c r="C120" s="170"/>
      <c r="D120" s="170"/>
      <c r="E120" s="170"/>
    </row>
    <row r="121" spans="1:5" s="171" customFormat="1" ht="12.75">
      <c r="A121" s="170"/>
      <c r="B121" s="170"/>
      <c r="C121" s="170"/>
      <c r="D121" s="170"/>
      <c r="E121" s="170"/>
    </row>
    <row r="122" spans="6:12" ht="12.75">
      <c r="F122" s="171"/>
      <c r="G122" s="171"/>
      <c r="H122" s="171"/>
      <c r="I122" s="171"/>
      <c r="J122" s="171"/>
      <c r="K122" s="171"/>
      <c r="L122" s="171"/>
    </row>
    <row r="123" spans="6:12" ht="12.75">
      <c r="F123" s="171"/>
      <c r="G123" s="171"/>
      <c r="H123" s="171"/>
      <c r="I123" s="171"/>
      <c r="J123" s="171"/>
      <c r="K123" s="171"/>
      <c r="L123" s="171"/>
    </row>
    <row r="124" spans="6:12" ht="12.75">
      <c r="F124" s="171"/>
      <c r="G124" s="171"/>
      <c r="H124" s="171"/>
      <c r="I124" s="171"/>
      <c r="J124" s="171"/>
      <c r="K124" s="171"/>
      <c r="L124" s="171"/>
    </row>
    <row r="125" spans="6:12" ht="12.75">
      <c r="F125" s="171"/>
      <c r="G125" s="171"/>
      <c r="H125" s="171"/>
      <c r="I125" s="171"/>
      <c r="J125" s="171"/>
      <c r="K125" s="171"/>
      <c r="L125" s="171"/>
    </row>
    <row r="126" spans="6:12" ht="12.75">
      <c r="F126" s="171"/>
      <c r="G126" s="171"/>
      <c r="H126" s="171"/>
      <c r="I126" s="171"/>
      <c r="J126" s="171"/>
      <c r="K126" s="171"/>
      <c r="L126" s="171"/>
    </row>
    <row r="127" spans="6:12" ht="12.75">
      <c r="F127" s="171"/>
      <c r="G127" s="171"/>
      <c r="H127" s="171"/>
      <c r="I127" s="171"/>
      <c r="J127" s="171"/>
      <c r="K127" s="171"/>
      <c r="L127" s="171"/>
    </row>
    <row r="128" spans="6:12" ht="12.75">
      <c r="F128" s="171"/>
      <c r="G128" s="171"/>
      <c r="H128" s="171"/>
      <c r="I128" s="171"/>
      <c r="J128" s="171"/>
      <c r="K128" s="171"/>
      <c r="L128" s="171"/>
    </row>
    <row r="129" spans="6:12" ht="12.75">
      <c r="F129" s="171"/>
      <c r="G129" s="171"/>
      <c r="H129" s="171"/>
      <c r="I129" s="171"/>
      <c r="J129" s="171"/>
      <c r="K129" s="171"/>
      <c r="L129" s="171"/>
    </row>
    <row r="130" spans="6:12" ht="12.75">
      <c r="F130" s="171"/>
      <c r="G130" s="171"/>
      <c r="H130" s="171"/>
      <c r="I130" s="171"/>
      <c r="J130" s="171"/>
      <c r="K130" s="171"/>
      <c r="L130" s="171"/>
    </row>
    <row r="131" spans="6:12" ht="12.75">
      <c r="F131" s="171"/>
      <c r="G131" s="171"/>
      <c r="H131" s="171"/>
      <c r="I131" s="171"/>
      <c r="J131" s="171"/>
      <c r="K131" s="171"/>
      <c r="L131" s="171"/>
    </row>
    <row r="132" spans="6:12" ht="12.75">
      <c r="F132" s="171"/>
      <c r="G132" s="171"/>
      <c r="H132" s="171"/>
      <c r="I132" s="171"/>
      <c r="J132" s="171"/>
      <c r="K132" s="171"/>
      <c r="L132" s="171"/>
    </row>
    <row r="133" spans="6:12" ht="12.75">
      <c r="F133" s="171"/>
      <c r="G133" s="171"/>
      <c r="H133" s="171"/>
      <c r="I133" s="171"/>
      <c r="J133" s="171"/>
      <c r="K133" s="171"/>
      <c r="L133" s="171"/>
    </row>
    <row r="134" spans="6:12" ht="12.75">
      <c r="F134" s="171"/>
      <c r="G134" s="171"/>
      <c r="H134" s="171"/>
      <c r="I134" s="171"/>
      <c r="J134" s="171"/>
      <c r="K134" s="171"/>
      <c r="L134" s="171"/>
    </row>
    <row r="135" spans="6:12" ht="12.75">
      <c r="F135" s="171"/>
      <c r="G135" s="171"/>
      <c r="H135" s="171"/>
      <c r="I135" s="171"/>
      <c r="J135" s="171"/>
      <c r="K135" s="171"/>
      <c r="L135" s="171"/>
    </row>
    <row r="136" spans="6:12" ht="12.75">
      <c r="F136" s="171"/>
      <c r="G136" s="171"/>
      <c r="H136" s="171"/>
      <c r="I136" s="171"/>
      <c r="J136" s="171"/>
      <c r="K136" s="171"/>
      <c r="L136" s="171"/>
    </row>
    <row r="137" spans="6:12" ht="12.75">
      <c r="F137" s="171"/>
      <c r="G137" s="171"/>
      <c r="H137" s="171"/>
      <c r="I137" s="171"/>
      <c r="J137" s="171"/>
      <c r="K137" s="171"/>
      <c r="L137" s="171"/>
    </row>
    <row r="138" spans="6:12" ht="12.75">
      <c r="F138" s="171"/>
      <c r="G138" s="171"/>
      <c r="H138" s="171"/>
      <c r="I138" s="171"/>
      <c r="J138" s="171"/>
      <c r="K138" s="171"/>
      <c r="L138" s="171"/>
    </row>
    <row r="139" spans="6:12" ht="12.75">
      <c r="F139" s="171"/>
      <c r="G139" s="171"/>
      <c r="H139" s="171"/>
      <c r="I139" s="171"/>
      <c r="J139" s="171"/>
      <c r="K139" s="171"/>
      <c r="L139" s="171"/>
    </row>
    <row r="140" spans="6:12" ht="12.75">
      <c r="F140" s="171"/>
      <c r="G140" s="171"/>
      <c r="H140" s="171"/>
      <c r="I140" s="171"/>
      <c r="J140" s="171"/>
      <c r="K140" s="171"/>
      <c r="L140" s="171"/>
    </row>
    <row r="141" spans="6:12" ht="12.75">
      <c r="F141" s="171"/>
      <c r="G141" s="171"/>
      <c r="H141" s="171"/>
      <c r="I141" s="171"/>
      <c r="J141" s="171"/>
      <c r="K141" s="171"/>
      <c r="L141" s="171"/>
    </row>
    <row r="142" spans="6:12" ht="12.75">
      <c r="F142" s="171"/>
      <c r="G142" s="171"/>
      <c r="H142" s="171"/>
      <c r="I142" s="171"/>
      <c r="J142" s="171"/>
      <c r="K142" s="171"/>
      <c r="L142" s="171"/>
    </row>
    <row r="143" spans="6:12" ht="12.75">
      <c r="F143" s="171"/>
      <c r="G143" s="171"/>
      <c r="H143" s="171"/>
      <c r="I143" s="171"/>
      <c r="J143" s="171"/>
      <c r="K143" s="171"/>
      <c r="L143" s="171"/>
    </row>
    <row r="144" spans="6:12" ht="12.75">
      <c r="F144" s="171"/>
      <c r="G144" s="171"/>
      <c r="H144" s="171"/>
      <c r="I144" s="171"/>
      <c r="J144" s="171"/>
      <c r="K144" s="171"/>
      <c r="L144" s="171"/>
    </row>
    <row r="145" spans="6:12" ht="12.75">
      <c r="F145" s="171"/>
      <c r="G145" s="171"/>
      <c r="H145" s="171"/>
      <c r="I145" s="171"/>
      <c r="J145" s="171"/>
      <c r="K145" s="171"/>
      <c r="L145" s="171"/>
    </row>
    <row r="146" spans="6:12" ht="12.75">
      <c r="F146" s="171"/>
      <c r="G146" s="171"/>
      <c r="H146" s="171"/>
      <c r="I146" s="171"/>
      <c r="J146" s="171"/>
      <c r="K146" s="171"/>
      <c r="L146" s="171"/>
    </row>
    <row r="147" spans="6:12" ht="12.75">
      <c r="F147" s="171"/>
      <c r="G147" s="171"/>
      <c r="H147" s="171"/>
      <c r="I147" s="171"/>
      <c r="J147" s="171"/>
      <c r="K147" s="171"/>
      <c r="L147" s="171"/>
    </row>
    <row r="148" spans="6:12" ht="12.75">
      <c r="F148" s="171"/>
      <c r="G148" s="171"/>
      <c r="H148" s="171"/>
      <c r="I148" s="171"/>
      <c r="J148" s="171"/>
      <c r="K148" s="171"/>
      <c r="L148" s="171"/>
    </row>
    <row r="149" spans="6:12" ht="12.75">
      <c r="F149" s="171"/>
      <c r="G149" s="171"/>
      <c r="H149" s="171"/>
      <c r="I149" s="171"/>
      <c r="J149" s="171"/>
      <c r="K149" s="171"/>
      <c r="L149" s="171"/>
    </row>
    <row r="150" spans="6:12" ht="12.75">
      <c r="F150" s="171"/>
      <c r="G150" s="171"/>
      <c r="H150" s="171"/>
      <c r="I150" s="171"/>
      <c r="J150" s="171"/>
      <c r="K150" s="171"/>
      <c r="L150" s="171"/>
    </row>
    <row r="151" spans="6:12" ht="12.75">
      <c r="F151" s="171"/>
      <c r="G151" s="171"/>
      <c r="H151" s="171"/>
      <c r="I151" s="171"/>
      <c r="J151" s="171"/>
      <c r="K151" s="171"/>
      <c r="L151" s="171"/>
    </row>
    <row r="152" spans="6:12" ht="12.75">
      <c r="F152" s="171"/>
      <c r="G152" s="171"/>
      <c r="H152" s="171"/>
      <c r="I152" s="171"/>
      <c r="J152" s="171"/>
      <c r="K152" s="171"/>
      <c r="L152" s="171"/>
    </row>
    <row r="153" spans="6:12" ht="12.75">
      <c r="F153" s="171"/>
      <c r="G153" s="171"/>
      <c r="H153" s="171"/>
      <c r="I153" s="171"/>
      <c r="J153" s="171"/>
      <c r="K153" s="171"/>
      <c r="L153" s="171"/>
    </row>
    <row r="154" spans="6:12" ht="12.75">
      <c r="F154" s="171"/>
      <c r="G154" s="171"/>
      <c r="H154" s="171"/>
      <c r="I154" s="171"/>
      <c r="J154" s="171"/>
      <c r="K154" s="171"/>
      <c r="L154" s="171"/>
    </row>
    <row r="155" spans="6:12" ht="12.75">
      <c r="F155" s="171"/>
      <c r="G155" s="171"/>
      <c r="H155" s="171"/>
      <c r="I155" s="171"/>
      <c r="J155" s="171"/>
      <c r="K155" s="171"/>
      <c r="L155" s="171"/>
    </row>
    <row r="156" spans="6:12" ht="12.75">
      <c r="F156" s="171"/>
      <c r="G156" s="171"/>
      <c r="H156" s="171"/>
      <c r="I156" s="171"/>
      <c r="J156" s="171"/>
      <c r="K156" s="171"/>
      <c r="L156" s="171"/>
    </row>
    <row r="157" spans="6:12" ht="12.75">
      <c r="F157" s="171"/>
      <c r="G157" s="171"/>
      <c r="H157" s="171"/>
      <c r="I157" s="171"/>
      <c r="J157" s="171"/>
      <c r="K157" s="171"/>
      <c r="L157" s="171"/>
    </row>
    <row r="158" spans="6:12" ht="12.75">
      <c r="F158" s="171"/>
      <c r="G158" s="171"/>
      <c r="H158" s="171"/>
      <c r="I158" s="171"/>
      <c r="J158" s="171"/>
      <c r="K158" s="171"/>
      <c r="L158" s="171"/>
    </row>
    <row r="159" spans="6:12" ht="12.75">
      <c r="F159" s="171"/>
      <c r="G159" s="171"/>
      <c r="H159" s="171"/>
      <c r="I159" s="171"/>
      <c r="J159" s="171"/>
      <c r="K159" s="171"/>
      <c r="L159" s="171"/>
    </row>
    <row r="160" spans="6:12" ht="12.75">
      <c r="F160" s="171"/>
      <c r="G160" s="171"/>
      <c r="H160" s="171"/>
      <c r="I160" s="171"/>
      <c r="J160" s="171"/>
      <c r="K160" s="171"/>
      <c r="L160" s="171"/>
    </row>
    <row r="161" spans="6:12" ht="12.75">
      <c r="F161" s="171"/>
      <c r="G161" s="171"/>
      <c r="H161" s="171"/>
      <c r="I161" s="171"/>
      <c r="J161" s="171"/>
      <c r="K161" s="171"/>
      <c r="L161" s="171"/>
    </row>
    <row r="162" spans="6:12" ht="12.75">
      <c r="F162" s="171"/>
      <c r="G162" s="171"/>
      <c r="H162" s="171"/>
      <c r="I162" s="171"/>
      <c r="J162" s="171"/>
      <c r="K162" s="171"/>
      <c r="L162" s="171"/>
    </row>
    <row r="163" spans="6:12" ht="12.75">
      <c r="F163" s="171"/>
      <c r="G163" s="171"/>
      <c r="H163" s="171"/>
      <c r="I163" s="171"/>
      <c r="J163" s="171"/>
      <c r="K163" s="171"/>
      <c r="L163" s="171"/>
    </row>
    <row r="164" spans="6:12" ht="12.75">
      <c r="F164" s="171"/>
      <c r="G164" s="171"/>
      <c r="H164" s="171"/>
      <c r="I164" s="171"/>
      <c r="J164" s="171"/>
      <c r="K164" s="171"/>
      <c r="L164" s="171"/>
    </row>
    <row r="165" spans="6:12" ht="12.75">
      <c r="F165" s="171"/>
      <c r="G165" s="171"/>
      <c r="H165" s="171"/>
      <c r="I165" s="171"/>
      <c r="J165" s="171"/>
      <c r="K165" s="171"/>
      <c r="L165" s="171"/>
    </row>
    <row r="166" spans="6:12" ht="12.75">
      <c r="F166" s="171"/>
      <c r="G166" s="171"/>
      <c r="H166" s="171"/>
      <c r="I166" s="171"/>
      <c r="J166" s="171"/>
      <c r="K166" s="171"/>
      <c r="L166" s="171"/>
    </row>
    <row r="167" spans="6:12" ht="12.75">
      <c r="F167" s="171"/>
      <c r="G167" s="171"/>
      <c r="H167" s="171"/>
      <c r="I167" s="171"/>
      <c r="J167" s="171"/>
      <c r="K167" s="171"/>
      <c r="L167" s="171"/>
    </row>
    <row r="168" spans="6:12" ht="12.75">
      <c r="F168" s="171"/>
      <c r="G168" s="171"/>
      <c r="H168" s="171"/>
      <c r="I168" s="171"/>
      <c r="J168" s="171"/>
      <c r="K168" s="171"/>
      <c r="L168" s="171"/>
    </row>
    <row r="169" spans="6:12" ht="12.75">
      <c r="F169" s="171"/>
      <c r="G169" s="171"/>
      <c r="H169" s="171"/>
      <c r="I169" s="171"/>
      <c r="J169" s="171"/>
      <c r="K169" s="171"/>
      <c r="L169" s="171"/>
    </row>
    <row r="170" spans="6:12" ht="12.75">
      <c r="F170" s="171"/>
      <c r="G170" s="171"/>
      <c r="H170" s="171"/>
      <c r="I170" s="171"/>
      <c r="J170" s="171"/>
      <c r="K170" s="171"/>
      <c r="L170" s="171"/>
    </row>
    <row r="171" spans="6:12" ht="12.75">
      <c r="F171" s="171"/>
      <c r="G171" s="171"/>
      <c r="H171" s="171"/>
      <c r="I171" s="171"/>
      <c r="J171" s="171"/>
      <c r="K171" s="171"/>
      <c r="L171" s="171"/>
    </row>
    <row r="172" spans="6:12" ht="12.75">
      <c r="F172" s="171"/>
      <c r="G172" s="171"/>
      <c r="H172" s="171"/>
      <c r="I172" s="171"/>
      <c r="J172" s="171"/>
      <c r="K172" s="171"/>
      <c r="L172" s="171"/>
    </row>
    <row r="173" spans="6:12" ht="12.75">
      <c r="F173" s="171"/>
      <c r="G173" s="171"/>
      <c r="H173" s="171"/>
      <c r="I173" s="171"/>
      <c r="J173" s="171"/>
      <c r="K173" s="171"/>
      <c r="L173" s="171"/>
    </row>
    <row r="174" spans="6:12" ht="12.75">
      <c r="F174" s="171"/>
      <c r="G174" s="171"/>
      <c r="H174" s="171"/>
      <c r="I174" s="171"/>
      <c r="J174" s="171"/>
      <c r="K174" s="171"/>
      <c r="L174" s="171"/>
    </row>
    <row r="175" spans="6:12" ht="12.75">
      <c r="F175" s="171"/>
      <c r="G175" s="171"/>
      <c r="H175" s="171"/>
      <c r="I175" s="171"/>
      <c r="J175" s="171"/>
      <c r="K175" s="171"/>
      <c r="L175" s="171"/>
    </row>
    <row r="176" spans="6:12" ht="12.75">
      <c r="F176" s="171"/>
      <c r="G176" s="171"/>
      <c r="H176" s="171"/>
      <c r="I176" s="171"/>
      <c r="J176" s="171"/>
      <c r="K176" s="171"/>
      <c r="L176" s="171"/>
    </row>
    <row r="177" spans="6:12" ht="12.75">
      <c r="F177" s="171"/>
      <c r="G177" s="171"/>
      <c r="H177" s="171"/>
      <c r="I177" s="171"/>
      <c r="J177" s="171"/>
      <c r="K177" s="171"/>
      <c r="L177" s="171"/>
    </row>
    <row r="178" spans="6:12" ht="12.75">
      <c r="F178" s="171"/>
      <c r="G178" s="171"/>
      <c r="H178" s="171"/>
      <c r="I178" s="171"/>
      <c r="J178" s="171"/>
      <c r="K178" s="171"/>
      <c r="L178" s="171"/>
    </row>
    <row r="179" spans="6:12" ht="12.75">
      <c r="F179" s="171"/>
      <c r="G179" s="171"/>
      <c r="H179" s="171"/>
      <c r="I179" s="171"/>
      <c r="J179" s="171"/>
      <c r="K179" s="171"/>
      <c r="L179" s="171"/>
    </row>
    <row r="180" spans="6:12" ht="12.75">
      <c r="F180" s="171"/>
      <c r="G180" s="171"/>
      <c r="H180" s="171"/>
      <c r="I180" s="171"/>
      <c r="J180" s="171"/>
      <c r="K180" s="171"/>
      <c r="L180" s="171"/>
    </row>
    <row r="181" spans="6:12" ht="12.75">
      <c r="F181" s="171"/>
      <c r="G181" s="171"/>
      <c r="H181" s="171"/>
      <c r="I181" s="171"/>
      <c r="J181" s="171"/>
      <c r="K181" s="171"/>
      <c r="L181" s="171"/>
    </row>
    <row r="182" spans="6:12" ht="12.75">
      <c r="F182" s="171"/>
      <c r="G182" s="171"/>
      <c r="H182" s="171"/>
      <c r="I182" s="171"/>
      <c r="J182" s="171"/>
      <c r="K182" s="171"/>
      <c r="L182" s="171"/>
    </row>
    <row r="183" spans="6:12" ht="12.75">
      <c r="F183" s="171"/>
      <c r="G183" s="171"/>
      <c r="H183" s="171"/>
      <c r="I183" s="171"/>
      <c r="J183" s="171"/>
      <c r="K183" s="171"/>
      <c r="L183" s="171"/>
    </row>
    <row r="184" spans="6:12" ht="12.75">
      <c r="F184" s="171"/>
      <c r="G184" s="171"/>
      <c r="H184" s="171"/>
      <c r="I184" s="171"/>
      <c r="J184" s="171"/>
      <c r="K184" s="171"/>
      <c r="L184" s="171"/>
    </row>
    <row r="185" spans="6:12" ht="12.75">
      <c r="F185" s="171"/>
      <c r="G185" s="171"/>
      <c r="H185" s="171"/>
      <c r="I185" s="171"/>
      <c r="J185" s="171"/>
      <c r="K185" s="171"/>
      <c r="L185" s="171"/>
    </row>
    <row r="186" spans="6:12" ht="12.75">
      <c r="F186" s="171"/>
      <c r="G186" s="171"/>
      <c r="H186" s="171"/>
      <c r="I186" s="171"/>
      <c r="J186" s="171"/>
      <c r="K186" s="171"/>
      <c r="L186" s="171"/>
    </row>
    <row r="187" spans="6:12" ht="12.75">
      <c r="F187" s="171"/>
      <c r="G187" s="171"/>
      <c r="H187" s="171"/>
      <c r="I187" s="171"/>
      <c r="J187" s="171"/>
      <c r="K187" s="171"/>
      <c r="L187" s="171"/>
    </row>
    <row r="188" spans="6:12" ht="12.75">
      <c r="F188" s="171"/>
      <c r="G188" s="171"/>
      <c r="H188" s="171"/>
      <c r="I188" s="171"/>
      <c r="J188" s="171"/>
      <c r="K188" s="171"/>
      <c r="L188" s="171"/>
    </row>
    <row r="189" spans="6:12" ht="12.75">
      <c r="F189" s="171"/>
      <c r="G189" s="171"/>
      <c r="H189" s="171"/>
      <c r="I189" s="171"/>
      <c r="J189" s="171"/>
      <c r="K189" s="171"/>
      <c r="L189" s="171"/>
    </row>
    <row r="190" spans="6:12" ht="12.75">
      <c r="F190" s="171"/>
      <c r="G190" s="171"/>
      <c r="H190" s="171"/>
      <c r="I190" s="171"/>
      <c r="J190" s="171"/>
      <c r="K190" s="171"/>
      <c r="L190" s="171"/>
    </row>
    <row r="191" spans="6:12" ht="12.75">
      <c r="F191" s="171"/>
      <c r="G191" s="171"/>
      <c r="H191" s="171"/>
      <c r="I191" s="171"/>
      <c r="J191" s="171"/>
      <c r="K191" s="171"/>
      <c r="L191" s="171"/>
    </row>
    <row r="192" spans="6:12" ht="12.75">
      <c r="F192" s="171"/>
      <c r="G192" s="171"/>
      <c r="H192" s="171"/>
      <c r="I192" s="171"/>
      <c r="J192" s="171"/>
      <c r="K192" s="171"/>
      <c r="L192" s="171"/>
    </row>
    <row r="193" spans="6:12" ht="12.75">
      <c r="F193" s="171"/>
      <c r="G193" s="171"/>
      <c r="H193" s="171"/>
      <c r="I193" s="171"/>
      <c r="J193" s="171"/>
      <c r="K193" s="171"/>
      <c r="L193" s="171"/>
    </row>
    <row r="194" spans="6:12" ht="12.75">
      <c r="F194" s="171"/>
      <c r="G194" s="171"/>
      <c r="H194" s="171"/>
      <c r="I194" s="171"/>
      <c r="J194" s="171"/>
      <c r="K194" s="171"/>
      <c r="L194" s="171"/>
    </row>
    <row r="195" spans="6:12" ht="12.75">
      <c r="F195" s="171"/>
      <c r="G195" s="171"/>
      <c r="H195" s="171"/>
      <c r="I195" s="171"/>
      <c r="J195" s="171"/>
      <c r="K195" s="171"/>
      <c r="L195" s="171"/>
    </row>
    <row r="196" spans="6:12" ht="12.75">
      <c r="F196" s="171"/>
      <c r="G196" s="171"/>
      <c r="H196" s="171"/>
      <c r="I196" s="171"/>
      <c r="J196" s="171"/>
      <c r="K196" s="171"/>
      <c r="L196" s="171"/>
    </row>
    <row r="197" spans="6:12" ht="12.75">
      <c r="F197" s="171"/>
      <c r="G197" s="171"/>
      <c r="H197" s="171"/>
      <c r="I197" s="171"/>
      <c r="J197" s="171"/>
      <c r="K197" s="171"/>
      <c r="L197" s="171"/>
    </row>
    <row r="198" spans="6:12" ht="12.75">
      <c r="F198" s="171"/>
      <c r="G198" s="171"/>
      <c r="H198" s="171"/>
      <c r="I198" s="171"/>
      <c r="J198" s="171"/>
      <c r="K198" s="171"/>
      <c r="L198" s="171"/>
    </row>
    <row r="199" spans="6:12" ht="12.75">
      <c r="F199" s="171"/>
      <c r="G199" s="171"/>
      <c r="H199" s="171"/>
      <c r="I199" s="171"/>
      <c r="J199" s="171"/>
      <c r="K199" s="171"/>
      <c r="L199" s="171"/>
    </row>
    <row r="200" spans="6:12" ht="12.75">
      <c r="F200" s="171"/>
      <c r="G200" s="171"/>
      <c r="H200" s="171"/>
      <c r="I200" s="171"/>
      <c r="J200" s="171"/>
      <c r="K200" s="171"/>
      <c r="L200" s="171"/>
    </row>
    <row r="201" spans="6:12" ht="12.75">
      <c r="F201" s="171"/>
      <c r="G201" s="171"/>
      <c r="H201" s="171"/>
      <c r="I201" s="171"/>
      <c r="J201" s="171"/>
      <c r="K201" s="171"/>
      <c r="L201" s="171"/>
    </row>
    <row r="202" spans="6:12" ht="12.75">
      <c r="F202" s="171"/>
      <c r="G202" s="171"/>
      <c r="H202" s="171"/>
      <c r="I202" s="171"/>
      <c r="J202" s="171"/>
      <c r="K202" s="171"/>
      <c r="L202" s="171"/>
    </row>
    <row r="203" spans="6:12" ht="12.75">
      <c r="F203" s="171"/>
      <c r="G203" s="171"/>
      <c r="H203" s="171"/>
      <c r="I203" s="171"/>
      <c r="J203" s="171"/>
      <c r="K203" s="171"/>
      <c r="L203" s="171"/>
    </row>
    <row r="204" spans="6:12" ht="12.75">
      <c r="F204" s="171"/>
      <c r="G204" s="171"/>
      <c r="H204" s="171"/>
      <c r="I204" s="171"/>
      <c r="J204" s="171"/>
      <c r="K204" s="171"/>
      <c r="L204" s="171"/>
    </row>
    <row r="205" spans="6:12" ht="12.75">
      <c r="F205" s="171"/>
      <c r="G205" s="171"/>
      <c r="H205" s="171"/>
      <c r="I205" s="171"/>
      <c r="J205" s="171"/>
      <c r="K205" s="171"/>
      <c r="L205" s="171"/>
    </row>
    <row r="206" spans="6:12" ht="12.75">
      <c r="F206" s="171"/>
      <c r="G206" s="171"/>
      <c r="H206" s="171"/>
      <c r="I206" s="171"/>
      <c r="J206" s="171"/>
      <c r="K206" s="171"/>
      <c r="L206" s="171"/>
    </row>
    <row r="207" spans="6:12" ht="12.75">
      <c r="F207" s="171"/>
      <c r="G207" s="171"/>
      <c r="H207" s="171"/>
      <c r="I207" s="171"/>
      <c r="J207" s="171"/>
      <c r="K207" s="171"/>
      <c r="L207" s="171"/>
    </row>
    <row r="208" spans="6:12" ht="12.75">
      <c r="F208" s="171"/>
      <c r="G208" s="171"/>
      <c r="H208" s="171"/>
      <c r="I208" s="171"/>
      <c r="J208" s="171"/>
      <c r="K208" s="171"/>
      <c r="L208" s="171"/>
    </row>
    <row r="209" spans="6:12" ht="12.75">
      <c r="F209" s="171"/>
      <c r="G209" s="171"/>
      <c r="H209" s="171"/>
      <c r="I209" s="171"/>
      <c r="J209" s="171"/>
      <c r="K209" s="171"/>
      <c r="L209" s="171"/>
    </row>
    <row r="210" spans="6:12" ht="12.75">
      <c r="F210" s="171"/>
      <c r="G210" s="171"/>
      <c r="H210" s="171"/>
      <c r="I210" s="171"/>
      <c r="J210" s="171"/>
      <c r="K210" s="171"/>
      <c r="L210" s="171"/>
    </row>
    <row r="211" spans="6:12" ht="12.75">
      <c r="F211" s="171"/>
      <c r="G211" s="171"/>
      <c r="H211" s="171"/>
      <c r="I211" s="171"/>
      <c r="J211" s="171"/>
      <c r="K211" s="171"/>
      <c r="L211" s="171"/>
    </row>
    <row r="212" spans="6:12" ht="12.75">
      <c r="F212" s="171"/>
      <c r="G212" s="171"/>
      <c r="H212" s="171"/>
      <c r="I212" s="171"/>
      <c r="J212" s="171"/>
      <c r="K212" s="171"/>
      <c r="L212" s="171"/>
    </row>
    <row r="213" spans="6:12" ht="12.75">
      <c r="F213" s="171"/>
      <c r="G213" s="171"/>
      <c r="H213" s="171"/>
      <c r="I213" s="171"/>
      <c r="J213" s="171"/>
      <c r="K213" s="171"/>
      <c r="L213" s="171"/>
    </row>
    <row r="214" spans="6:12" ht="12.75">
      <c r="F214" s="171"/>
      <c r="G214" s="171"/>
      <c r="H214" s="171"/>
      <c r="I214" s="171"/>
      <c r="J214" s="171"/>
      <c r="K214" s="171"/>
      <c r="L214" s="171"/>
    </row>
    <row r="215" spans="6:12" ht="12.75">
      <c r="F215" s="171"/>
      <c r="G215" s="171"/>
      <c r="H215" s="171"/>
      <c r="I215" s="171"/>
      <c r="J215" s="171"/>
      <c r="K215" s="171"/>
      <c r="L215" s="171"/>
    </row>
    <row r="216" spans="6:12" ht="12.75">
      <c r="F216" s="171"/>
      <c r="G216" s="171"/>
      <c r="H216" s="171"/>
      <c r="I216" s="171"/>
      <c r="J216" s="171"/>
      <c r="K216" s="171"/>
      <c r="L216" s="171"/>
    </row>
    <row r="217" spans="6:12" ht="12.75">
      <c r="F217" s="171"/>
      <c r="G217" s="171"/>
      <c r="H217" s="171"/>
      <c r="I217" s="171"/>
      <c r="J217" s="171"/>
      <c r="K217" s="171"/>
      <c r="L217" s="171"/>
    </row>
    <row r="218" spans="6:12" ht="12.75">
      <c r="F218" s="171"/>
      <c r="G218" s="171"/>
      <c r="H218" s="171"/>
      <c r="I218" s="171"/>
      <c r="J218" s="171"/>
      <c r="K218" s="171"/>
      <c r="L218" s="171"/>
    </row>
    <row r="219" spans="6:12" ht="12.75">
      <c r="F219" s="171"/>
      <c r="G219" s="171"/>
      <c r="H219" s="171"/>
      <c r="I219" s="171"/>
      <c r="J219" s="171"/>
      <c r="K219" s="171"/>
      <c r="L219" s="171"/>
    </row>
    <row r="220" spans="6:12" ht="12.75">
      <c r="F220" s="171"/>
      <c r="G220" s="171"/>
      <c r="H220" s="171"/>
      <c r="I220" s="171"/>
      <c r="J220" s="171"/>
      <c r="K220" s="171"/>
      <c r="L220" s="171"/>
    </row>
    <row r="221" spans="6:12" ht="12.75">
      <c r="F221" s="171"/>
      <c r="G221" s="171"/>
      <c r="H221" s="171"/>
      <c r="I221" s="171"/>
      <c r="J221" s="171"/>
      <c r="K221" s="171"/>
      <c r="L221" s="171"/>
    </row>
    <row r="222" spans="6:12" ht="12.75">
      <c r="F222" s="171"/>
      <c r="G222" s="171"/>
      <c r="H222" s="171"/>
      <c r="I222" s="171"/>
      <c r="J222" s="171"/>
      <c r="K222" s="171"/>
      <c r="L222" s="171"/>
    </row>
    <row r="223" spans="6:12" ht="12.75">
      <c r="F223" s="171"/>
      <c r="G223" s="171"/>
      <c r="H223" s="171"/>
      <c r="I223" s="171"/>
      <c r="J223" s="171"/>
      <c r="K223" s="171"/>
      <c r="L223" s="171"/>
    </row>
    <row r="224" spans="6:12" ht="12.75">
      <c r="F224" s="171"/>
      <c r="G224" s="171"/>
      <c r="H224" s="171"/>
      <c r="I224" s="171"/>
      <c r="J224" s="171"/>
      <c r="K224" s="171"/>
      <c r="L224" s="171"/>
    </row>
    <row r="225" spans="6:12" ht="12.75">
      <c r="F225" s="171"/>
      <c r="G225" s="171"/>
      <c r="H225" s="171"/>
      <c r="I225" s="171"/>
      <c r="J225" s="171"/>
      <c r="K225" s="171"/>
      <c r="L225" s="171"/>
    </row>
    <row r="226" spans="6:12" ht="12.75">
      <c r="F226" s="171"/>
      <c r="G226" s="171"/>
      <c r="H226" s="171"/>
      <c r="I226" s="171"/>
      <c r="J226" s="171"/>
      <c r="K226" s="171"/>
      <c r="L226" s="171"/>
    </row>
    <row r="227" spans="6:12" ht="12.75">
      <c r="F227" s="171"/>
      <c r="G227" s="171"/>
      <c r="H227" s="171"/>
      <c r="I227" s="171"/>
      <c r="J227" s="171"/>
      <c r="K227" s="171"/>
      <c r="L227" s="171"/>
    </row>
    <row r="228" spans="6:12" ht="12.75">
      <c r="F228" s="171"/>
      <c r="G228" s="171"/>
      <c r="H228" s="171"/>
      <c r="I228" s="171"/>
      <c r="J228" s="171"/>
      <c r="K228" s="171"/>
      <c r="L228" s="171"/>
    </row>
    <row r="229" spans="6:12" ht="12.75">
      <c r="F229" s="171"/>
      <c r="G229" s="171"/>
      <c r="H229" s="171"/>
      <c r="I229" s="171"/>
      <c r="J229" s="171"/>
      <c r="K229" s="171"/>
      <c r="L229" s="171"/>
    </row>
    <row r="230" spans="6:12" ht="12.75">
      <c r="F230" s="171"/>
      <c r="G230" s="171"/>
      <c r="H230" s="171"/>
      <c r="I230" s="171"/>
      <c r="J230" s="171"/>
      <c r="K230" s="171"/>
      <c r="L230" s="171"/>
    </row>
    <row r="231" spans="6:12" ht="12.75">
      <c r="F231" s="171"/>
      <c r="G231" s="171"/>
      <c r="H231" s="171"/>
      <c r="I231" s="171"/>
      <c r="J231" s="171"/>
      <c r="K231" s="171"/>
      <c r="L231" s="171"/>
    </row>
    <row r="232" spans="6:12" ht="12.75">
      <c r="F232" s="171"/>
      <c r="G232" s="171"/>
      <c r="H232" s="171"/>
      <c r="I232" s="171"/>
      <c r="J232" s="171"/>
      <c r="K232" s="171"/>
      <c r="L232" s="171"/>
    </row>
    <row r="233" spans="6:12" ht="12.75">
      <c r="F233" s="171"/>
      <c r="G233" s="171"/>
      <c r="H233" s="171"/>
      <c r="I233" s="171"/>
      <c r="J233" s="171"/>
      <c r="K233" s="171"/>
      <c r="L233" s="171"/>
    </row>
    <row r="234" spans="6:12" ht="12.75">
      <c r="F234" s="171"/>
      <c r="G234" s="171"/>
      <c r="H234" s="171"/>
      <c r="I234" s="171"/>
      <c r="J234" s="171"/>
      <c r="K234" s="171"/>
      <c r="L234" s="171"/>
    </row>
    <row r="235" spans="6:12" ht="12.75">
      <c r="F235" s="171"/>
      <c r="G235" s="171"/>
      <c r="H235" s="171"/>
      <c r="I235" s="171"/>
      <c r="J235" s="171"/>
      <c r="K235" s="171"/>
      <c r="L235" s="171"/>
    </row>
    <row r="236" spans="6:12" ht="12.75">
      <c r="F236" s="171"/>
      <c r="G236" s="171"/>
      <c r="H236" s="171"/>
      <c r="I236" s="171"/>
      <c r="J236" s="171"/>
      <c r="K236" s="171"/>
      <c r="L236" s="171"/>
    </row>
    <row r="237" spans="6:12" ht="12.75">
      <c r="F237" s="171"/>
      <c r="G237" s="171"/>
      <c r="H237" s="171"/>
      <c r="I237" s="171"/>
      <c r="J237" s="171"/>
      <c r="K237" s="171"/>
      <c r="L237" s="171"/>
    </row>
    <row r="238" spans="6:12" ht="12.75">
      <c r="F238" s="171"/>
      <c r="G238" s="171"/>
      <c r="H238" s="171"/>
      <c r="I238" s="171"/>
      <c r="J238" s="171"/>
      <c r="K238" s="171"/>
      <c r="L238" s="171"/>
    </row>
    <row r="239" spans="6:12" ht="12.75">
      <c r="F239" s="171"/>
      <c r="G239" s="171"/>
      <c r="H239" s="171"/>
      <c r="I239" s="171"/>
      <c r="J239" s="171"/>
      <c r="K239" s="171"/>
      <c r="L239" s="171"/>
    </row>
    <row r="240" spans="6:12" ht="12.75">
      <c r="F240" s="171"/>
      <c r="G240" s="171"/>
      <c r="H240" s="171"/>
      <c r="I240" s="171"/>
      <c r="J240" s="171"/>
      <c r="K240" s="171"/>
      <c r="L240" s="171"/>
    </row>
    <row r="241" spans="6:12" ht="12.75">
      <c r="F241" s="171"/>
      <c r="G241" s="171"/>
      <c r="H241" s="171"/>
      <c r="I241" s="171"/>
      <c r="J241" s="171"/>
      <c r="K241" s="171"/>
      <c r="L241" s="171"/>
    </row>
    <row r="242" spans="6:12" ht="12.75">
      <c r="F242" s="171"/>
      <c r="G242" s="171"/>
      <c r="H242" s="171"/>
      <c r="I242" s="171"/>
      <c r="J242" s="171"/>
      <c r="K242" s="171"/>
      <c r="L242" s="171"/>
    </row>
    <row r="243" spans="6:12" ht="12.75">
      <c r="F243" s="171"/>
      <c r="G243" s="171"/>
      <c r="H243" s="171"/>
      <c r="I243" s="171"/>
      <c r="J243" s="171"/>
      <c r="K243" s="171"/>
      <c r="L243" s="171"/>
    </row>
    <row r="244" spans="6:12" ht="12.75">
      <c r="F244" s="171"/>
      <c r="G244" s="171"/>
      <c r="H244" s="171"/>
      <c r="I244" s="171"/>
      <c r="J244" s="171"/>
      <c r="K244" s="171"/>
      <c r="L244" s="171"/>
    </row>
    <row r="245" spans="6:12" ht="12.75">
      <c r="F245" s="171"/>
      <c r="G245" s="171"/>
      <c r="H245" s="171"/>
      <c r="I245" s="171"/>
      <c r="J245" s="171"/>
      <c r="K245" s="171"/>
      <c r="L245" s="171"/>
    </row>
    <row r="246" spans="6:12" ht="12.75">
      <c r="F246" s="171"/>
      <c r="G246" s="171"/>
      <c r="H246" s="171"/>
      <c r="I246" s="171"/>
      <c r="J246" s="171"/>
      <c r="K246" s="171"/>
      <c r="L246" s="171"/>
    </row>
    <row r="247" spans="6:12" ht="12.75">
      <c r="F247" s="171"/>
      <c r="G247" s="171"/>
      <c r="H247" s="171"/>
      <c r="I247" s="171"/>
      <c r="J247" s="171"/>
      <c r="K247" s="171"/>
      <c r="L247" s="171"/>
    </row>
    <row r="248" spans="6:12" ht="12.75">
      <c r="F248" s="171"/>
      <c r="G248" s="171"/>
      <c r="H248" s="171"/>
      <c r="I248" s="171"/>
      <c r="J248" s="171"/>
      <c r="K248" s="171"/>
      <c r="L248" s="171"/>
    </row>
    <row r="249" spans="6:12" ht="12.75">
      <c r="F249" s="171"/>
      <c r="G249" s="171"/>
      <c r="H249" s="171"/>
      <c r="I249" s="171"/>
      <c r="J249" s="171"/>
      <c r="K249" s="171"/>
      <c r="L249" s="171"/>
    </row>
    <row r="250" spans="6:12" ht="12.75">
      <c r="F250" s="171"/>
      <c r="G250" s="171"/>
      <c r="H250" s="171"/>
      <c r="I250" s="171"/>
      <c r="J250" s="171"/>
      <c r="K250" s="171"/>
      <c r="L250" s="171"/>
    </row>
    <row r="251" spans="6:12" ht="12.75">
      <c r="F251" s="171"/>
      <c r="G251" s="171"/>
      <c r="H251" s="171"/>
      <c r="I251" s="171"/>
      <c r="J251" s="171"/>
      <c r="K251" s="171"/>
      <c r="L251" s="171"/>
    </row>
    <row r="252" spans="6:12" ht="12.75">
      <c r="F252" s="171"/>
      <c r="G252" s="171"/>
      <c r="H252" s="171"/>
      <c r="I252" s="171"/>
      <c r="J252" s="171"/>
      <c r="K252" s="171"/>
      <c r="L252" s="171"/>
    </row>
    <row r="253" spans="6:12" ht="12.75">
      <c r="F253" s="171"/>
      <c r="G253" s="171"/>
      <c r="H253" s="171"/>
      <c r="I253" s="171"/>
      <c r="J253" s="171"/>
      <c r="K253" s="171"/>
      <c r="L253" s="171"/>
    </row>
    <row r="254" spans="6:12" ht="12.75">
      <c r="F254" s="171"/>
      <c r="G254" s="171"/>
      <c r="H254" s="171"/>
      <c r="I254" s="171"/>
      <c r="J254" s="171"/>
      <c r="K254" s="171"/>
      <c r="L254" s="171"/>
    </row>
    <row r="255" spans="6:12" ht="12.75">
      <c r="F255" s="171"/>
      <c r="G255" s="171"/>
      <c r="H255" s="171"/>
      <c r="I255" s="171"/>
      <c r="J255" s="171"/>
      <c r="K255" s="171"/>
      <c r="L255" s="171"/>
    </row>
    <row r="256" spans="6:12" ht="12.75">
      <c r="F256" s="171"/>
      <c r="G256" s="171"/>
      <c r="H256" s="171"/>
      <c r="I256" s="171"/>
      <c r="J256" s="171"/>
      <c r="K256" s="171"/>
      <c r="L256" s="171"/>
    </row>
    <row r="257" spans="6:12" ht="12.75">
      <c r="F257" s="171"/>
      <c r="G257" s="171"/>
      <c r="H257" s="171"/>
      <c r="I257" s="171"/>
      <c r="J257" s="171"/>
      <c r="K257" s="171"/>
      <c r="L257" s="171"/>
    </row>
    <row r="258" spans="6:12" ht="12.75">
      <c r="F258" s="171"/>
      <c r="G258" s="171"/>
      <c r="H258" s="171"/>
      <c r="I258" s="171"/>
      <c r="J258" s="171"/>
      <c r="K258" s="171"/>
      <c r="L258" s="171"/>
    </row>
    <row r="259" spans="6:12" ht="12.75">
      <c r="F259" s="171"/>
      <c r="G259" s="171"/>
      <c r="H259" s="171"/>
      <c r="I259" s="171"/>
      <c r="J259" s="171"/>
      <c r="K259" s="171"/>
      <c r="L259" s="171"/>
    </row>
    <row r="260" spans="6:12" ht="12.75">
      <c r="F260" s="171"/>
      <c r="G260" s="171"/>
      <c r="H260" s="171"/>
      <c r="I260" s="171"/>
      <c r="J260" s="171"/>
      <c r="K260" s="171"/>
      <c r="L260" s="171"/>
    </row>
    <row r="261" spans="6:12" ht="12.75">
      <c r="F261" s="171"/>
      <c r="G261" s="171"/>
      <c r="H261" s="171"/>
      <c r="I261" s="171"/>
      <c r="J261" s="171"/>
      <c r="K261" s="171"/>
      <c r="L261" s="171"/>
    </row>
    <row r="262" spans="6:12" ht="12.75">
      <c r="F262" s="171"/>
      <c r="G262" s="171"/>
      <c r="H262" s="171"/>
      <c r="I262" s="171"/>
      <c r="J262" s="171"/>
      <c r="K262" s="171"/>
      <c r="L262" s="171"/>
    </row>
    <row r="263" spans="6:12" ht="12.75">
      <c r="F263" s="171"/>
      <c r="G263" s="171"/>
      <c r="H263" s="171"/>
      <c r="I263" s="171"/>
      <c r="J263" s="171"/>
      <c r="K263" s="171"/>
      <c r="L263" s="171"/>
    </row>
    <row r="264" spans="6:12" ht="12.75">
      <c r="F264" s="171"/>
      <c r="G264" s="171"/>
      <c r="H264" s="171"/>
      <c r="I264" s="171"/>
      <c r="J264" s="171"/>
      <c r="K264" s="171"/>
      <c r="L264" s="171"/>
    </row>
    <row r="265" spans="6:12" ht="12.75">
      <c r="F265" s="171"/>
      <c r="G265" s="171"/>
      <c r="H265" s="171"/>
      <c r="I265" s="171"/>
      <c r="J265" s="171"/>
      <c r="K265" s="171"/>
      <c r="L265" s="171"/>
    </row>
    <row r="266" spans="6:12" ht="12.75">
      <c r="F266" s="171"/>
      <c r="G266" s="171"/>
      <c r="H266" s="171"/>
      <c r="I266" s="171"/>
      <c r="J266" s="171"/>
      <c r="K266" s="171"/>
      <c r="L266" s="171"/>
    </row>
    <row r="267" spans="6:12" ht="12.75">
      <c r="F267" s="171"/>
      <c r="G267" s="171"/>
      <c r="H267" s="171"/>
      <c r="I267" s="171"/>
      <c r="J267" s="171"/>
      <c r="K267" s="171"/>
      <c r="L267" s="171"/>
    </row>
    <row r="268" spans="6:12" ht="12.75">
      <c r="F268" s="171"/>
      <c r="G268" s="171"/>
      <c r="H268" s="171"/>
      <c r="I268" s="171"/>
      <c r="J268" s="171"/>
      <c r="K268" s="171"/>
      <c r="L268" s="171"/>
    </row>
    <row r="269" spans="6:12" ht="12.75">
      <c r="F269" s="171"/>
      <c r="G269" s="171"/>
      <c r="H269" s="171"/>
      <c r="I269" s="171"/>
      <c r="J269" s="171"/>
      <c r="K269" s="171"/>
      <c r="L269" s="171"/>
    </row>
    <row r="270" spans="6:12" ht="12.75">
      <c r="F270" s="171"/>
      <c r="G270" s="171"/>
      <c r="H270" s="171"/>
      <c r="I270" s="171"/>
      <c r="J270" s="171"/>
      <c r="K270" s="171"/>
      <c r="L270" s="171"/>
    </row>
    <row r="271" spans="6:12" ht="12.75">
      <c r="F271" s="171"/>
      <c r="G271" s="171"/>
      <c r="H271" s="171"/>
      <c r="I271" s="171"/>
      <c r="J271" s="171"/>
      <c r="K271" s="171"/>
      <c r="L271" s="171"/>
    </row>
    <row r="272" spans="6:12" ht="12.75">
      <c r="F272" s="171"/>
      <c r="G272" s="171"/>
      <c r="H272" s="171"/>
      <c r="I272" s="171"/>
      <c r="J272" s="171"/>
      <c r="K272" s="171"/>
      <c r="L272" s="171"/>
    </row>
    <row r="273" spans="6:12" ht="12.75">
      <c r="F273" s="171"/>
      <c r="G273" s="171"/>
      <c r="H273" s="171"/>
      <c r="I273" s="171"/>
      <c r="J273" s="171"/>
      <c r="K273" s="171"/>
      <c r="L273" s="171"/>
    </row>
    <row r="274" spans="6:12" ht="12.75">
      <c r="F274" s="171"/>
      <c r="G274" s="171"/>
      <c r="H274" s="171"/>
      <c r="I274" s="171"/>
      <c r="J274" s="171"/>
      <c r="K274" s="171"/>
      <c r="L274" s="171"/>
    </row>
    <row r="275" spans="6:12" ht="12.75">
      <c r="F275" s="171"/>
      <c r="G275" s="171"/>
      <c r="H275" s="171"/>
      <c r="I275" s="171"/>
      <c r="J275" s="171"/>
      <c r="K275" s="171"/>
      <c r="L275" s="171"/>
    </row>
    <row r="276" spans="6:12" ht="12.75">
      <c r="F276" s="171"/>
      <c r="G276" s="171"/>
      <c r="H276" s="171"/>
      <c r="I276" s="171"/>
      <c r="J276" s="171"/>
      <c r="K276" s="171"/>
      <c r="L276" s="171"/>
    </row>
    <row r="277" spans="6:12" ht="12.75">
      <c r="F277" s="171"/>
      <c r="G277" s="171"/>
      <c r="H277" s="171"/>
      <c r="I277" s="171"/>
      <c r="J277" s="171"/>
      <c r="K277" s="171"/>
      <c r="L277" s="171"/>
    </row>
    <row r="278" spans="6:12" ht="12.75">
      <c r="F278" s="171"/>
      <c r="G278" s="171"/>
      <c r="H278" s="171"/>
      <c r="I278" s="171"/>
      <c r="J278" s="171"/>
      <c r="K278" s="171"/>
      <c r="L278" s="171"/>
    </row>
    <row r="279" spans="6:12" ht="12.75">
      <c r="F279" s="171"/>
      <c r="G279" s="171"/>
      <c r="H279" s="171"/>
      <c r="I279" s="171"/>
      <c r="J279" s="171"/>
      <c r="K279" s="171"/>
      <c r="L279" s="171"/>
    </row>
    <row r="280" spans="6:12" ht="12.75">
      <c r="F280" s="171"/>
      <c r="G280" s="171"/>
      <c r="H280" s="171"/>
      <c r="I280" s="171"/>
      <c r="J280" s="171"/>
      <c r="K280" s="171"/>
      <c r="L280" s="171"/>
    </row>
    <row r="281" spans="6:12" ht="12.75">
      <c r="F281" s="171"/>
      <c r="G281" s="171"/>
      <c r="H281" s="171"/>
      <c r="I281" s="171"/>
      <c r="J281" s="171"/>
      <c r="K281" s="171"/>
      <c r="L281" s="171"/>
    </row>
    <row r="282" spans="6:12" ht="12.75">
      <c r="F282" s="171"/>
      <c r="G282" s="171"/>
      <c r="H282" s="171"/>
      <c r="I282" s="171"/>
      <c r="J282" s="171"/>
      <c r="K282" s="171"/>
      <c r="L282" s="171"/>
    </row>
    <row r="283" spans="6:12" ht="12.75">
      <c r="F283" s="171"/>
      <c r="G283" s="171"/>
      <c r="H283" s="171"/>
      <c r="I283" s="171"/>
      <c r="J283" s="171"/>
      <c r="K283" s="171"/>
      <c r="L283" s="171"/>
    </row>
    <row r="284" spans="6:12" ht="12.75">
      <c r="F284" s="171"/>
      <c r="G284" s="171"/>
      <c r="H284" s="171"/>
      <c r="I284" s="171"/>
      <c r="J284" s="171"/>
      <c r="K284" s="171"/>
      <c r="L284" s="171"/>
    </row>
    <row r="285" spans="6:12" ht="12.75">
      <c r="F285" s="171"/>
      <c r="G285" s="171"/>
      <c r="H285" s="171"/>
      <c r="I285" s="171"/>
      <c r="J285" s="171"/>
      <c r="K285" s="171"/>
      <c r="L285" s="171"/>
    </row>
    <row r="286" spans="6:12" ht="12.75">
      <c r="F286" s="171"/>
      <c r="G286" s="171"/>
      <c r="H286" s="171"/>
      <c r="I286" s="171"/>
      <c r="J286" s="171"/>
      <c r="K286" s="171"/>
      <c r="L286" s="171"/>
    </row>
    <row r="287" spans="6:12" ht="12.75">
      <c r="F287" s="171"/>
      <c r="G287" s="171"/>
      <c r="H287" s="171"/>
      <c r="I287" s="171"/>
      <c r="J287" s="171"/>
      <c r="K287" s="171"/>
      <c r="L287" s="171"/>
    </row>
    <row r="288" spans="6:12" ht="12.75">
      <c r="F288" s="171"/>
      <c r="G288" s="171"/>
      <c r="H288" s="171"/>
      <c r="I288" s="171"/>
      <c r="J288" s="171"/>
      <c r="K288" s="171"/>
      <c r="L288" s="171"/>
    </row>
    <row r="289" spans="6:12" ht="12.75">
      <c r="F289" s="171"/>
      <c r="G289" s="171"/>
      <c r="H289" s="171"/>
      <c r="I289" s="171"/>
      <c r="J289" s="171"/>
      <c r="K289" s="171"/>
      <c r="L289" s="171"/>
    </row>
    <row r="290" spans="6:12" ht="12.75">
      <c r="F290" s="171"/>
      <c r="G290" s="171"/>
      <c r="H290" s="171"/>
      <c r="I290" s="171"/>
      <c r="J290" s="171"/>
      <c r="K290" s="171"/>
      <c r="L290" s="171"/>
    </row>
    <row r="291" spans="6:12" ht="12.75">
      <c r="F291" s="171"/>
      <c r="G291" s="171"/>
      <c r="H291" s="171"/>
      <c r="I291" s="171"/>
      <c r="J291" s="171"/>
      <c r="K291" s="171"/>
      <c r="L291" s="171"/>
    </row>
    <row r="292" spans="6:12" ht="12.75">
      <c r="F292" s="171"/>
      <c r="G292" s="171"/>
      <c r="H292" s="171"/>
      <c r="I292" s="171"/>
      <c r="J292" s="171"/>
      <c r="K292" s="171"/>
      <c r="L292" s="171"/>
    </row>
    <row r="293" spans="6:12" ht="12.75">
      <c r="F293" s="171"/>
      <c r="G293" s="171"/>
      <c r="H293" s="171"/>
      <c r="I293" s="171"/>
      <c r="J293" s="171"/>
      <c r="K293" s="171"/>
      <c r="L293" s="171"/>
    </row>
    <row r="294" spans="6:12" ht="12.75">
      <c r="F294" s="171"/>
      <c r="G294" s="171"/>
      <c r="H294" s="171"/>
      <c r="I294" s="171"/>
      <c r="J294" s="171"/>
      <c r="K294" s="171"/>
      <c r="L294" s="171"/>
    </row>
    <row r="295" spans="6:12" ht="12.75">
      <c r="F295" s="171"/>
      <c r="G295" s="171"/>
      <c r="H295" s="171"/>
      <c r="I295" s="171"/>
      <c r="J295" s="171"/>
      <c r="K295" s="171"/>
      <c r="L295" s="171"/>
    </row>
    <row r="296" spans="6:12" ht="12.75">
      <c r="F296" s="171"/>
      <c r="G296" s="171"/>
      <c r="H296" s="171"/>
      <c r="I296" s="171"/>
      <c r="J296" s="171"/>
      <c r="K296" s="171"/>
      <c r="L296" s="171"/>
    </row>
    <row r="297" spans="6:12" ht="12.75">
      <c r="F297" s="171"/>
      <c r="G297" s="171"/>
      <c r="H297" s="171"/>
      <c r="I297" s="171"/>
      <c r="J297" s="171"/>
      <c r="K297" s="171"/>
      <c r="L297" s="171"/>
    </row>
    <row r="298" spans="6:12" ht="12.75">
      <c r="F298" s="171"/>
      <c r="G298" s="171"/>
      <c r="H298" s="171"/>
      <c r="I298" s="171"/>
      <c r="J298" s="171"/>
      <c r="K298" s="171"/>
      <c r="L298" s="171"/>
    </row>
    <row r="299" spans="6:12" ht="12.75">
      <c r="F299" s="171"/>
      <c r="G299" s="171"/>
      <c r="H299" s="171"/>
      <c r="I299" s="171"/>
      <c r="J299" s="171"/>
      <c r="K299" s="171"/>
      <c r="L299" s="171"/>
    </row>
    <row r="300" spans="6:12" ht="12.75">
      <c r="F300" s="171"/>
      <c r="G300" s="171"/>
      <c r="H300" s="171"/>
      <c r="I300" s="171"/>
      <c r="J300" s="171"/>
      <c r="K300" s="171"/>
      <c r="L300" s="171"/>
    </row>
    <row r="301" spans="6:12" ht="12.75">
      <c r="F301" s="171"/>
      <c r="G301" s="171"/>
      <c r="H301" s="171"/>
      <c r="I301" s="171"/>
      <c r="J301" s="171"/>
      <c r="K301" s="171"/>
      <c r="L301" s="171"/>
    </row>
    <row r="302" spans="6:12" ht="12.75">
      <c r="F302" s="171"/>
      <c r="G302" s="171"/>
      <c r="H302" s="171"/>
      <c r="I302" s="171"/>
      <c r="J302" s="171"/>
      <c r="K302" s="171"/>
      <c r="L302" s="171"/>
    </row>
  </sheetData>
  <sheetProtection/>
  <mergeCells count="13">
    <mergeCell ref="C65:C66"/>
    <mergeCell ref="D65:D66"/>
    <mergeCell ref="E65:E66"/>
    <mergeCell ref="A70:A71"/>
    <mergeCell ref="C70:C71"/>
    <mergeCell ref="D70:D71"/>
    <mergeCell ref="E70:E71"/>
    <mergeCell ref="A1:E1"/>
    <mergeCell ref="A15:A17"/>
    <mergeCell ref="C15:C17"/>
    <mergeCell ref="D15:D17"/>
    <mergeCell ref="E15:E17"/>
    <mergeCell ref="A65:A66"/>
  </mergeCells>
  <printOptions/>
  <pageMargins left="0.3937007874015748" right="0.3937007874015748" top="0.5905511811023623" bottom="0.458333333333333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view="pageLayout" workbookViewId="0" topLeftCell="A1">
      <selection activeCell="B20" sqref="B20"/>
    </sheetView>
  </sheetViews>
  <sheetFormatPr defaultColWidth="9.140625" defaultRowHeight="12.75"/>
  <cols>
    <col min="1" max="1" width="11.8515625" style="152" customWidth="1"/>
    <col min="2" max="2" width="71.140625" style="152" customWidth="1"/>
    <col min="3" max="4" width="9.00390625" style="152" customWidth="1"/>
    <col min="5" max="5" width="8.8515625" style="152" customWidth="1"/>
    <col min="6" max="6" width="3.28125" style="152" customWidth="1"/>
    <col min="7" max="9" width="9.8515625" style="152" customWidth="1"/>
    <col min="10" max="10" width="22.140625" style="152" customWidth="1"/>
    <col min="11" max="11" width="3.8515625" style="152" customWidth="1"/>
    <col min="12" max="12" width="9.140625" style="152" customWidth="1"/>
    <col min="13" max="13" width="17.28125" style="152" customWidth="1"/>
    <col min="14" max="14" width="9.140625" style="152" customWidth="1"/>
    <col min="15" max="15" width="23.00390625" style="152" customWidth="1"/>
    <col min="16" max="16384" width="9.140625" style="152" customWidth="1"/>
  </cols>
  <sheetData>
    <row r="1" ht="15">
      <c r="A1" s="1" t="s">
        <v>757</v>
      </c>
    </row>
    <row r="2" ht="15.75" thickBot="1"/>
    <row r="3" spans="1:15" ht="30">
      <c r="A3" s="130" t="s">
        <v>155</v>
      </c>
      <c r="B3" s="131" t="s">
        <v>75</v>
      </c>
      <c r="C3" s="138" t="s">
        <v>146</v>
      </c>
      <c r="D3" s="139" t="s">
        <v>556</v>
      </c>
      <c r="E3" s="140" t="s">
        <v>586</v>
      </c>
      <c r="F3" s="153"/>
      <c r="G3" s="154"/>
      <c r="H3" s="154"/>
      <c r="I3" s="154"/>
      <c r="J3" s="154"/>
      <c r="K3" s="154"/>
      <c r="L3" s="155">
        <v>2009</v>
      </c>
      <c r="M3" s="156"/>
      <c r="N3" s="157">
        <v>2010</v>
      </c>
      <c r="O3" s="158"/>
    </row>
    <row r="4" spans="1:15" ht="30">
      <c r="A4" s="132" t="s">
        <v>76</v>
      </c>
      <c r="B4" s="133" t="s">
        <v>92</v>
      </c>
      <c r="C4" s="141">
        <v>0.228</v>
      </c>
      <c r="D4" s="142">
        <v>0.216</v>
      </c>
      <c r="E4" s="143">
        <v>0.224</v>
      </c>
      <c r="F4" s="159"/>
      <c r="G4" s="161"/>
      <c r="H4" s="161"/>
      <c r="I4" s="161"/>
      <c r="J4" s="160" t="s">
        <v>557</v>
      </c>
      <c r="K4" s="161"/>
      <c r="L4" s="162">
        <v>0.228</v>
      </c>
      <c r="M4" s="163" t="s">
        <v>558</v>
      </c>
      <c r="N4" s="164">
        <v>0.216</v>
      </c>
      <c r="O4" s="158" t="s">
        <v>559</v>
      </c>
    </row>
    <row r="5" spans="1:15" ht="15">
      <c r="A5" s="134" t="s">
        <v>77</v>
      </c>
      <c r="B5" s="135" t="s">
        <v>93</v>
      </c>
      <c r="C5" s="144">
        <v>0.11</v>
      </c>
      <c r="D5" s="145">
        <v>0.104</v>
      </c>
      <c r="E5" s="146">
        <v>0.108</v>
      </c>
      <c r="F5" s="159"/>
      <c r="G5" s="161"/>
      <c r="H5" s="161"/>
      <c r="I5" s="161"/>
      <c r="J5" s="165" t="s">
        <v>562</v>
      </c>
      <c r="K5" s="161"/>
      <c r="L5" s="162">
        <v>0.106</v>
      </c>
      <c r="M5" s="156" t="s">
        <v>3</v>
      </c>
      <c r="N5" s="164">
        <v>0.1</v>
      </c>
      <c r="O5" s="158" t="s">
        <v>561</v>
      </c>
    </row>
    <row r="6" spans="1:15" ht="15">
      <c r="A6" s="134" t="s">
        <v>78</v>
      </c>
      <c r="B6" s="135" t="s">
        <v>582</v>
      </c>
      <c r="C6" s="144">
        <v>0.032</v>
      </c>
      <c r="D6" s="145">
        <v>0.033</v>
      </c>
      <c r="E6" s="146">
        <v>0.038</v>
      </c>
      <c r="F6" s="159"/>
      <c r="G6" s="161"/>
      <c r="H6" s="161"/>
      <c r="I6" s="161"/>
      <c r="J6" s="165" t="s">
        <v>562</v>
      </c>
      <c r="K6" s="161"/>
      <c r="L6" s="162">
        <v>0.032</v>
      </c>
      <c r="M6" s="156" t="s">
        <v>4</v>
      </c>
      <c r="N6" s="164">
        <v>0.031</v>
      </c>
      <c r="O6" s="158" t="s">
        <v>560</v>
      </c>
    </row>
    <row r="7" spans="1:15" ht="30">
      <c r="A7" s="134" t="s">
        <v>79</v>
      </c>
      <c r="B7" s="135" t="s">
        <v>583</v>
      </c>
      <c r="C7" s="144">
        <v>0.303</v>
      </c>
      <c r="D7" s="147">
        <v>0.304</v>
      </c>
      <c r="E7" s="148">
        <v>0.305</v>
      </c>
      <c r="F7" s="159"/>
      <c r="G7" s="161"/>
      <c r="H7" s="161"/>
      <c r="I7" s="161"/>
      <c r="J7" s="161"/>
      <c r="K7" s="161" t="s">
        <v>563</v>
      </c>
      <c r="L7" s="162">
        <v>0.303</v>
      </c>
      <c r="M7" s="166" t="s">
        <v>564</v>
      </c>
      <c r="N7" s="164">
        <v>0.306</v>
      </c>
      <c r="O7" s="158" t="s">
        <v>567</v>
      </c>
    </row>
    <row r="8" spans="1:15" ht="15">
      <c r="A8" s="134" t="s">
        <v>584</v>
      </c>
      <c r="B8" s="135" t="s">
        <v>585</v>
      </c>
      <c r="C8" s="144">
        <v>0.254</v>
      </c>
      <c r="D8" s="147">
        <v>0.27</v>
      </c>
      <c r="E8" s="148">
        <v>0.274</v>
      </c>
      <c r="F8" s="159"/>
      <c r="G8" s="161"/>
      <c r="H8" s="161"/>
      <c r="I8" s="161"/>
      <c r="J8" s="161"/>
      <c r="K8" s="161"/>
      <c r="L8" s="162"/>
      <c r="M8" s="166"/>
      <c r="N8" s="164"/>
      <c r="O8" s="158"/>
    </row>
    <row r="9" spans="1:15" ht="15" customHeight="1">
      <c r="A9" s="134" t="s">
        <v>80</v>
      </c>
      <c r="B9" s="135" t="s">
        <v>94</v>
      </c>
      <c r="C9" s="144">
        <v>0.047</v>
      </c>
      <c r="D9" s="147">
        <v>0.047</v>
      </c>
      <c r="E9" s="148">
        <v>0.042</v>
      </c>
      <c r="F9" s="159"/>
      <c r="G9" s="161"/>
      <c r="H9" s="161"/>
      <c r="I9" s="161"/>
      <c r="J9" s="161"/>
      <c r="K9" s="161" t="s">
        <v>563</v>
      </c>
      <c r="L9" s="162">
        <v>0.047</v>
      </c>
      <c r="M9" s="156" t="s">
        <v>565</v>
      </c>
      <c r="N9" s="164">
        <v>0.046</v>
      </c>
      <c r="O9" s="158" t="s">
        <v>568</v>
      </c>
    </row>
    <row r="10" spans="1:15" ht="30">
      <c r="A10" s="134" t="s">
        <v>81</v>
      </c>
      <c r="B10" s="135" t="s">
        <v>90</v>
      </c>
      <c r="C10" s="144">
        <v>0.207</v>
      </c>
      <c r="D10" s="147">
        <v>0.223</v>
      </c>
      <c r="E10" s="148">
        <v>0.232</v>
      </c>
      <c r="F10" s="159"/>
      <c r="G10" s="161"/>
      <c r="H10" s="161"/>
      <c r="I10" s="161"/>
      <c r="J10" s="161"/>
      <c r="K10" s="161" t="s">
        <v>563</v>
      </c>
      <c r="L10" s="162">
        <v>0.205</v>
      </c>
      <c r="M10" s="156" t="s">
        <v>566</v>
      </c>
      <c r="N10" s="164">
        <v>0.218</v>
      </c>
      <c r="O10" s="158" t="s">
        <v>569</v>
      </c>
    </row>
    <row r="11" spans="1:15" ht="30">
      <c r="A11" s="134" t="s">
        <v>82</v>
      </c>
      <c r="B11" s="135" t="s">
        <v>95</v>
      </c>
      <c r="C11" s="144">
        <v>0.351</v>
      </c>
      <c r="D11" s="147">
        <v>0.375</v>
      </c>
      <c r="E11" s="148">
        <v>0.315</v>
      </c>
      <c r="F11" s="159"/>
      <c r="G11" s="161"/>
      <c r="H11" s="161"/>
      <c r="I11" s="161"/>
      <c r="J11" s="161"/>
      <c r="K11" s="161"/>
      <c r="L11" s="162">
        <v>0.351</v>
      </c>
      <c r="M11" s="156" t="s">
        <v>1</v>
      </c>
      <c r="N11" s="164">
        <v>0.372</v>
      </c>
      <c r="O11" s="158" t="s">
        <v>570</v>
      </c>
    </row>
    <row r="12" spans="1:15" ht="15.75" thickBot="1">
      <c r="A12" s="136" t="s">
        <v>83</v>
      </c>
      <c r="B12" s="137" t="s">
        <v>96</v>
      </c>
      <c r="C12" s="149">
        <v>0.078</v>
      </c>
      <c r="D12" s="150">
        <v>0.078</v>
      </c>
      <c r="E12" s="151">
        <v>0.071</v>
      </c>
      <c r="F12" s="159"/>
      <c r="G12" s="161"/>
      <c r="H12" s="161"/>
      <c r="I12" s="161"/>
      <c r="J12" s="167" t="s">
        <v>572</v>
      </c>
      <c r="K12" s="161"/>
      <c r="L12" s="162">
        <v>0.078</v>
      </c>
      <c r="M12" s="156" t="s">
        <v>2</v>
      </c>
      <c r="N12" s="164">
        <v>0.078</v>
      </c>
      <c r="O12" s="158" t="s">
        <v>571</v>
      </c>
    </row>
    <row r="14" spans="1:11" ht="15">
      <c r="A14" s="948" t="s">
        <v>89</v>
      </c>
      <c r="B14" s="948"/>
      <c r="C14" s="948"/>
      <c r="D14" s="948"/>
      <c r="E14" s="948"/>
      <c r="F14" s="168"/>
      <c r="G14" s="168"/>
      <c r="H14" s="168"/>
      <c r="I14" s="168"/>
      <c r="J14" s="168"/>
      <c r="K14" s="168"/>
    </row>
    <row r="15" spans="1:11" ht="15">
      <c r="A15" s="948"/>
      <c r="B15" s="948"/>
      <c r="C15" s="948"/>
      <c r="D15" s="948"/>
      <c r="E15" s="948"/>
      <c r="F15" s="168"/>
      <c r="G15" s="168"/>
      <c r="H15" s="168"/>
      <c r="I15" s="168"/>
      <c r="J15" s="168"/>
      <c r="K15" s="168"/>
    </row>
    <row r="16" spans="1:11" ht="15">
      <c r="A16" s="948"/>
      <c r="B16" s="948"/>
      <c r="C16" s="948"/>
      <c r="D16" s="948"/>
      <c r="E16" s="948"/>
      <c r="F16" s="168"/>
      <c r="G16" s="168"/>
      <c r="H16" s="168"/>
      <c r="I16" s="168"/>
      <c r="J16" s="168"/>
      <c r="K16" s="168"/>
    </row>
  </sheetData>
  <sheetProtection/>
  <mergeCells count="1">
    <mergeCell ref="A14:E16"/>
  </mergeCells>
  <printOptions/>
  <pageMargins left="0.5905511811023623" right="0.46875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00390625" style="0" customWidth="1"/>
    <col min="2" max="2" width="53.7109375" style="0" customWidth="1"/>
    <col min="3" max="3" width="69.28125" style="0" customWidth="1"/>
    <col min="4" max="4" width="51.57421875" style="0" customWidth="1"/>
    <col min="5" max="5" width="9.7109375" style="0" customWidth="1"/>
  </cols>
  <sheetData>
    <row r="1" spans="1:5" ht="15">
      <c r="A1" s="767" t="s">
        <v>758</v>
      </c>
      <c r="B1" s="768"/>
      <c r="C1" s="768"/>
      <c r="D1" s="768"/>
      <c r="E1" s="769"/>
    </row>
    <row r="2" spans="1:5" ht="13.5" thickBot="1">
      <c r="A2" s="769"/>
      <c r="B2" s="768"/>
      <c r="C2" s="768"/>
      <c r="D2" s="768"/>
      <c r="E2" s="769"/>
    </row>
    <row r="3" spans="1:5" ht="15.75" customHeight="1">
      <c r="A3" s="770"/>
      <c r="B3" s="771" t="s">
        <v>708</v>
      </c>
      <c r="C3" s="772" t="s">
        <v>709</v>
      </c>
      <c r="D3" s="773" t="s">
        <v>710</v>
      </c>
      <c r="E3" s="774" t="s">
        <v>711</v>
      </c>
    </row>
    <row r="4" spans="1:5" ht="25.5">
      <c r="A4" s="775" t="s">
        <v>333</v>
      </c>
      <c r="B4" s="776" t="s">
        <v>712</v>
      </c>
      <c r="C4" s="777" t="s">
        <v>518</v>
      </c>
      <c r="D4" s="778" t="s">
        <v>713</v>
      </c>
      <c r="E4" s="779">
        <v>41091</v>
      </c>
    </row>
    <row r="5" spans="1:5" ht="25.5">
      <c r="A5" s="780" t="s">
        <v>334</v>
      </c>
      <c r="B5" s="781" t="s">
        <v>714</v>
      </c>
      <c r="C5" s="782" t="s">
        <v>575</v>
      </c>
      <c r="D5" s="783" t="s">
        <v>715</v>
      </c>
      <c r="E5" s="784">
        <v>41456</v>
      </c>
    </row>
    <row r="6" spans="1:5" ht="12.75">
      <c r="A6" s="785" t="s">
        <v>335</v>
      </c>
      <c r="B6" s="781" t="s">
        <v>716</v>
      </c>
      <c r="C6" s="782" t="s">
        <v>717</v>
      </c>
      <c r="D6" s="783" t="s">
        <v>718</v>
      </c>
      <c r="E6" s="784">
        <v>40909</v>
      </c>
    </row>
    <row r="7" spans="1:5" ht="25.5">
      <c r="A7" s="780" t="s">
        <v>336</v>
      </c>
      <c r="B7" s="786" t="s">
        <v>719</v>
      </c>
      <c r="C7" s="787" t="s">
        <v>720</v>
      </c>
      <c r="D7" s="788" t="s">
        <v>721</v>
      </c>
      <c r="E7" s="784">
        <v>41091</v>
      </c>
    </row>
    <row r="8" spans="1:5" ht="12.75">
      <c r="A8" s="785" t="s">
        <v>722</v>
      </c>
      <c r="B8" s="781" t="s">
        <v>418</v>
      </c>
      <c r="C8" s="782" t="s">
        <v>593</v>
      </c>
      <c r="D8" s="788" t="s">
        <v>723</v>
      </c>
      <c r="E8" s="784">
        <v>41091</v>
      </c>
    </row>
    <row r="9" spans="1:5" ht="25.5">
      <c r="A9" s="785" t="s">
        <v>338</v>
      </c>
      <c r="B9" s="781" t="s">
        <v>595</v>
      </c>
      <c r="C9" s="782" t="s">
        <v>135</v>
      </c>
      <c r="D9" s="783" t="s">
        <v>724</v>
      </c>
      <c r="E9" s="784">
        <v>41091</v>
      </c>
    </row>
    <row r="10" spans="1:5" ht="12.75">
      <c r="A10" s="785" t="s">
        <v>339</v>
      </c>
      <c r="B10" s="781" t="s">
        <v>132</v>
      </c>
      <c r="C10" s="782" t="s">
        <v>576</v>
      </c>
      <c r="D10" s="783" t="s">
        <v>725</v>
      </c>
      <c r="E10" s="784">
        <v>40909</v>
      </c>
    </row>
    <row r="11" spans="1:5" ht="12.75">
      <c r="A11" s="780" t="s">
        <v>340</v>
      </c>
      <c r="B11" s="786" t="s">
        <v>137</v>
      </c>
      <c r="C11" s="787" t="s">
        <v>726</v>
      </c>
      <c r="D11" s="788" t="s">
        <v>727</v>
      </c>
      <c r="E11" s="784">
        <v>41091</v>
      </c>
    </row>
    <row r="12" spans="1:5" ht="12.75">
      <c r="A12" s="785" t="s">
        <v>728</v>
      </c>
      <c r="B12" s="781" t="s">
        <v>729</v>
      </c>
      <c r="C12" s="782" t="s">
        <v>594</v>
      </c>
      <c r="D12" s="783" t="s">
        <v>730</v>
      </c>
      <c r="E12" s="784">
        <v>41091</v>
      </c>
    </row>
    <row r="13" spans="1:5" ht="12.75">
      <c r="A13" s="785" t="s">
        <v>731</v>
      </c>
      <c r="B13" s="781" t="s">
        <v>732</v>
      </c>
      <c r="C13" s="782" t="s">
        <v>733</v>
      </c>
      <c r="D13" s="783" t="s">
        <v>734</v>
      </c>
      <c r="E13" s="784">
        <v>41091</v>
      </c>
    </row>
    <row r="14" spans="1:5" ht="12.75">
      <c r="A14" s="785" t="s">
        <v>735</v>
      </c>
      <c r="B14" s="781" t="s">
        <v>573</v>
      </c>
      <c r="C14" s="782" t="s">
        <v>420</v>
      </c>
      <c r="D14" s="783" t="s">
        <v>736</v>
      </c>
      <c r="E14" s="784">
        <v>40909</v>
      </c>
    </row>
    <row r="15" spans="1:5" ht="12.75">
      <c r="A15" s="785" t="s">
        <v>737</v>
      </c>
      <c r="B15" s="781" t="s">
        <v>143</v>
      </c>
      <c r="C15" s="782" t="s">
        <v>147</v>
      </c>
      <c r="D15" s="783" t="s">
        <v>738</v>
      </c>
      <c r="E15" s="784">
        <v>41091</v>
      </c>
    </row>
    <row r="16" spans="1:5" ht="25.5">
      <c r="A16" s="785" t="s">
        <v>739</v>
      </c>
      <c r="B16" s="781" t="s">
        <v>144</v>
      </c>
      <c r="C16" s="782" t="s">
        <v>740</v>
      </c>
      <c r="D16" s="783" t="s">
        <v>741</v>
      </c>
      <c r="E16" s="784">
        <v>41091</v>
      </c>
    </row>
    <row r="17" spans="1:5" ht="38.25">
      <c r="A17" s="785" t="s">
        <v>742</v>
      </c>
      <c r="B17" s="781" t="s">
        <v>148</v>
      </c>
      <c r="C17" s="782" t="s">
        <v>743</v>
      </c>
      <c r="D17" s="783" t="s">
        <v>744</v>
      </c>
      <c r="E17" s="784">
        <v>41091</v>
      </c>
    </row>
    <row r="18" spans="1:5" ht="12.75">
      <c r="A18" s="785" t="s">
        <v>745</v>
      </c>
      <c r="B18" s="781" t="s">
        <v>746</v>
      </c>
      <c r="C18" s="782" t="s">
        <v>574</v>
      </c>
      <c r="D18" s="783" t="s">
        <v>747</v>
      </c>
      <c r="E18" s="784">
        <v>40909</v>
      </c>
    </row>
    <row r="19" spans="1:5" ht="12.75">
      <c r="A19" s="785" t="s">
        <v>748</v>
      </c>
      <c r="B19" s="781" t="s">
        <v>749</v>
      </c>
      <c r="C19" s="782" t="s">
        <v>750</v>
      </c>
      <c r="D19" s="783" t="s">
        <v>751</v>
      </c>
      <c r="E19" s="784">
        <v>41091</v>
      </c>
    </row>
    <row r="20" spans="1:5" ht="13.5" thickBot="1">
      <c r="A20" s="789" t="s">
        <v>752</v>
      </c>
      <c r="B20" s="790" t="s">
        <v>753</v>
      </c>
      <c r="C20" s="791" t="s">
        <v>754</v>
      </c>
      <c r="D20" s="792" t="s">
        <v>755</v>
      </c>
      <c r="E20" s="793">
        <v>40909</v>
      </c>
    </row>
  </sheetData>
  <sheetProtection/>
  <printOptions/>
  <pageMargins left="0.7" right="0.7" top="0.787401575" bottom="0.787401575" header="0.3" footer="0.3"/>
  <pageSetup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7"/>
  <sheetViews>
    <sheetView zoomScale="150" zoomScaleNormal="150" workbookViewId="0" topLeftCell="A1">
      <selection activeCell="Q113" sqref="Q113"/>
    </sheetView>
  </sheetViews>
  <sheetFormatPr defaultColWidth="9.140625" defaultRowHeight="12.75"/>
  <cols>
    <col min="1" max="1" width="5.28125" style="114" customWidth="1"/>
    <col min="2" max="2" width="39.421875" style="114" customWidth="1"/>
    <col min="3" max="3" width="5.57421875" style="114" customWidth="1"/>
    <col min="4" max="6" width="6.140625" style="114" customWidth="1"/>
    <col min="7" max="7" width="6.28125" style="114" customWidth="1"/>
    <col min="8" max="8" width="5.8515625" style="114" customWidth="1"/>
    <col min="9" max="11" width="5.28125" style="114" customWidth="1"/>
    <col min="12" max="12" width="5.421875" style="114" bestFit="1" customWidth="1"/>
    <col min="13" max="13" width="7.28125" style="170" customWidth="1"/>
    <col min="14" max="14" width="9.57421875" style="114" customWidth="1"/>
    <col min="15" max="15" width="8.140625" style="114" customWidth="1"/>
    <col min="16" max="16" width="7.7109375" style="114" bestFit="1" customWidth="1"/>
    <col min="17" max="17" width="10.8515625" style="114" bestFit="1" customWidth="1"/>
    <col min="18" max="16384" width="9.140625" style="114" customWidth="1"/>
  </cols>
  <sheetData>
    <row r="1" spans="1:3" ht="15">
      <c r="A1" s="1" t="s">
        <v>597</v>
      </c>
      <c r="C1" s="170"/>
    </row>
    <row r="2" ht="13.5" thickBot="1"/>
    <row r="3" spans="1:16" s="365" customFormat="1" ht="12.75">
      <c r="A3" s="798" t="s">
        <v>154</v>
      </c>
      <c r="B3" s="800" t="s">
        <v>155</v>
      </c>
      <c r="C3" s="802" t="s">
        <v>156</v>
      </c>
      <c r="D3" s="804" t="s">
        <v>157</v>
      </c>
      <c r="E3" s="806" t="s">
        <v>158</v>
      </c>
      <c r="F3" s="807"/>
      <c r="G3" s="807"/>
      <c r="H3" s="807"/>
      <c r="I3" s="807"/>
      <c r="J3" s="807"/>
      <c r="K3" s="807"/>
      <c r="L3" s="807"/>
      <c r="M3" s="808"/>
      <c r="N3" s="800" t="s">
        <v>598</v>
      </c>
      <c r="O3" s="804" t="s">
        <v>159</v>
      </c>
      <c r="P3" s="811" t="s">
        <v>160</v>
      </c>
    </row>
    <row r="4" spans="1:16" s="366" customFormat="1" ht="13.5" thickBot="1">
      <c r="A4" s="799"/>
      <c r="B4" s="801"/>
      <c r="C4" s="803"/>
      <c r="D4" s="805"/>
      <c r="E4" s="210" t="s">
        <v>333</v>
      </c>
      <c r="F4" s="211" t="s">
        <v>334</v>
      </c>
      <c r="G4" s="211" t="s">
        <v>335</v>
      </c>
      <c r="H4" s="211" t="s">
        <v>336</v>
      </c>
      <c r="I4" s="211" t="s">
        <v>337</v>
      </c>
      <c r="J4" s="211" t="s">
        <v>338</v>
      </c>
      <c r="K4" s="211" t="s">
        <v>339</v>
      </c>
      <c r="L4" s="212" t="s">
        <v>340</v>
      </c>
      <c r="M4" s="213" t="s">
        <v>341</v>
      </c>
      <c r="N4" s="801"/>
      <c r="O4" s="805"/>
      <c r="P4" s="812"/>
    </row>
    <row r="5" spans="1:16" ht="12.75">
      <c r="A5" s="214" t="s">
        <v>433</v>
      </c>
      <c r="B5" s="215" t="s">
        <v>161</v>
      </c>
      <c r="C5" s="216" t="s">
        <v>515</v>
      </c>
      <c r="D5" s="217" t="s">
        <v>517</v>
      </c>
      <c r="E5" s="218">
        <v>46</v>
      </c>
      <c r="F5" s="219">
        <v>64</v>
      </c>
      <c r="G5" s="219">
        <v>88</v>
      </c>
      <c r="H5" s="219">
        <v>55</v>
      </c>
      <c r="I5" s="219">
        <v>0</v>
      </c>
      <c r="J5" s="219">
        <v>0</v>
      </c>
      <c r="K5" s="219">
        <v>0</v>
      </c>
      <c r="L5" s="220">
        <v>0</v>
      </c>
      <c r="M5" s="221">
        <v>253</v>
      </c>
      <c r="N5" s="222">
        <v>50</v>
      </c>
      <c r="O5" s="220">
        <v>44</v>
      </c>
      <c r="P5" s="223">
        <f aca="true" t="shared" si="0" ref="P5:P17">M5/M$125</f>
        <v>0.004196871423120946</v>
      </c>
    </row>
    <row r="6" spans="1:16" ht="12.75">
      <c r="A6" s="224" t="s">
        <v>529</v>
      </c>
      <c r="B6" s="225" t="s">
        <v>530</v>
      </c>
      <c r="C6" s="226" t="s">
        <v>515</v>
      </c>
      <c r="D6" s="227" t="s">
        <v>517</v>
      </c>
      <c r="E6" s="228">
        <v>452</v>
      </c>
      <c r="F6" s="229">
        <v>451</v>
      </c>
      <c r="G6" s="229">
        <v>296</v>
      </c>
      <c r="H6" s="229">
        <v>0</v>
      </c>
      <c r="I6" s="229">
        <v>0</v>
      </c>
      <c r="J6" s="229">
        <v>0</v>
      </c>
      <c r="K6" s="229">
        <v>0</v>
      </c>
      <c r="L6" s="230">
        <v>0</v>
      </c>
      <c r="M6" s="231">
        <v>1199</v>
      </c>
      <c r="N6" s="232">
        <v>0</v>
      </c>
      <c r="O6" s="230">
        <v>443</v>
      </c>
      <c r="P6" s="233">
        <f t="shared" si="0"/>
        <v>0.019889521092181877</v>
      </c>
    </row>
    <row r="7" spans="1:16" ht="12.75">
      <c r="A7" s="234" t="s">
        <v>434</v>
      </c>
      <c r="B7" s="809" t="s">
        <v>162</v>
      </c>
      <c r="C7" s="235" t="s">
        <v>515</v>
      </c>
      <c r="D7" s="236" t="s">
        <v>517</v>
      </c>
      <c r="E7" s="237">
        <v>20</v>
      </c>
      <c r="F7" s="238">
        <v>22</v>
      </c>
      <c r="G7" s="238">
        <v>8</v>
      </c>
      <c r="H7" s="238">
        <v>0</v>
      </c>
      <c r="I7" s="238">
        <v>0</v>
      </c>
      <c r="J7" s="238">
        <v>0</v>
      </c>
      <c r="K7" s="238">
        <v>0</v>
      </c>
      <c r="L7" s="239">
        <v>0</v>
      </c>
      <c r="M7" s="240">
        <v>50</v>
      </c>
      <c r="N7" s="241">
        <v>19</v>
      </c>
      <c r="O7" s="239">
        <v>19</v>
      </c>
      <c r="P7" s="242">
        <f t="shared" si="0"/>
        <v>0.0008294212298657997</v>
      </c>
    </row>
    <row r="8" spans="1:16" ht="12.75">
      <c r="A8" s="243" t="s">
        <v>435</v>
      </c>
      <c r="B8" s="810"/>
      <c r="C8" s="244" t="s">
        <v>515</v>
      </c>
      <c r="D8" s="245" t="s">
        <v>517</v>
      </c>
      <c r="E8" s="246">
        <v>788</v>
      </c>
      <c r="F8" s="247">
        <v>709</v>
      </c>
      <c r="G8" s="247">
        <v>863</v>
      </c>
      <c r="H8" s="247">
        <v>0</v>
      </c>
      <c r="I8" s="247">
        <v>0</v>
      </c>
      <c r="J8" s="247">
        <v>0</v>
      </c>
      <c r="K8" s="247">
        <v>0</v>
      </c>
      <c r="L8" s="248">
        <v>0</v>
      </c>
      <c r="M8" s="249">
        <v>2360</v>
      </c>
      <c r="N8" s="250">
        <v>771</v>
      </c>
      <c r="O8" s="248">
        <v>731</v>
      </c>
      <c r="P8" s="251">
        <f t="shared" si="0"/>
        <v>0.03914868204966574</v>
      </c>
    </row>
    <row r="9" spans="1:16" ht="12.75">
      <c r="A9" s="243" t="s">
        <v>436</v>
      </c>
      <c r="B9" s="810"/>
      <c r="C9" s="244" t="s">
        <v>515</v>
      </c>
      <c r="D9" s="245" t="s">
        <v>517</v>
      </c>
      <c r="E9" s="246">
        <v>246</v>
      </c>
      <c r="F9" s="247">
        <v>143</v>
      </c>
      <c r="G9" s="247">
        <v>180</v>
      </c>
      <c r="H9" s="247">
        <v>161</v>
      </c>
      <c r="I9" s="247">
        <v>0</v>
      </c>
      <c r="J9" s="247">
        <v>0</v>
      </c>
      <c r="K9" s="247">
        <v>0</v>
      </c>
      <c r="L9" s="248">
        <v>0</v>
      </c>
      <c r="M9" s="249">
        <v>730</v>
      </c>
      <c r="N9" s="250">
        <v>154</v>
      </c>
      <c r="O9" s="248">
        <v>236</v>
      </c>
      <c r="P9" s="251">
        <f t="shared" si="0"/>
        <v>0.012109549956040674</v>
      </c>
    </row>
    <row r="10" spans="1:16" ht="12.75">
      <c r="A10" s="243" t="s">
        <v>436</v>
      </c>
      <c r="B10" s="810"/>
      <c r="C10" s="244" t="s">
        <v>515</v>
      </c>
      <c r="D10" s="245" t="s">
        <v>5</v>
      </c>
      <c r="E10" s="246">
        <v>71</v>
      </c>
      <c r="F10" s="247">
        <v>53</v>
      </c>
      <c r="G10" s="247">
        <v>38</v>
      </c>
      <c r="H10" s="247">
        <v>0</v>
      </c>
      <c r="I10" s="247">
        <v>0</v>
      </c>
      <c r="J10" s="247">
        <v>0</v>
      </c>
      <c r="K10" s="247">
        <v>0</v>
      </c>
      <c r="L10" s="248">
        <v>0</v>
      </c>
      <c r="M10" s="249">
        <v>162</v>
      </c>
      <c r="N10" s="250">
        <v>39</v>
      </c>
      <c r="O10" s="248">
        <v>67</v>
      </c>
      <c r="P10" s="251">
        <f t="shared" si="0"/>
        <v>0.002687324784765191</v>
      </c>
    </row>
    <row r="11" spans="1:16" ht="12.75">
      <c r="A11" s="252" t="s">
        <v>437</v>
      </c>
      <c r="B11" s="813"/>
      <c r="C11" s="253" t="s">
        <v>515</v>
      </c>
      <c r="D11" s="254" t="s">
        <v>517</v>
      </c>
      <c r="E11" s="255">
        <v>289</v>
      </c>
      <c r="F11" s="256">
        <v>320</v>
      </c>
      <c r="G11" s="256">
        <v>387</v>
      </c>
      <c r="H11" s="256">
        <v>456</v>
      </c>
      <c r="I11" s="256">
        <v>0</v>
      </c>
      <c r="J11" s="256">
        <v>0</v>
      </c>
      <c r="K11" s="256">
        <v>0</v>
      </c>
      <c r="L11" s="257">
        <v>0</v>
      </c>
      <c r="M11" s="258">
        <v>1452</v>
      </c>
      <c r="N11" s="259">
        <v>305</v>
      </c>
      <c r="O11" s="257">
        <v>284</v>
      </c>
      <c r="P11" s="251">
        <f t="shared" si="0"/>
        <v>0.024086392515302823</v>
      </c>
    </row>
    <row r="12" spans="1:16" ht="12.75">
      <c r="A12" s="252" t="s">
        <v>437</v>
      </c>
      <c r="B12" s="813"/>
      <c r="C12" s="253" t="s">
        <v>515</v>
      </c>
      <c r="D12" s="254" t="s">
        <v>5</v>
      </c>
      <c r="E12" s="255">
        <v>4</v>
      </c>
      <c r="F12" s="256">
        <v>2</v>
      </c>
      <c r="G12" s="256">
        <v>3</v>
      </c>
      <c r="H12" s="256">
        <v>4</v>
      </c>
      <c r="I12" s="256">
        <v>0</v>
      </c>
      <c r="J12" s="256">
        <v>0</v>
      </c>
      <c r="K12" s="256">
        <v>0</v>
      </c>
      <c r="L12" s="257">
        <v>0</v>
      </c>
      <c r="M12" s="258">
        <v>13</v>
      </c>
      <c r="N12" s="259">
        <v>0</v>
      </c>
      <c r="O12" s="257">
        <v>1</v>
      </c>
      <c r="P12" s="260">
        <f t="shared" si="0"/>
        <v>0.0002156495197651079</v>
      </c>
    </row>
    <row r="13" spans="1:16" ht="12.75">
      <c r="A13" s="261" t="s">
        <v>438</v>
      </c>
      <c r="B13" s="814" t="s">
        <v>163</v>
      </c>
      <c r="C13" s="262" t="s">
        <v>515</v>
      </c>
      <c r="D13" s="263" t="s">
        <v>517</v>
      </c>
      <c r="E13" s="264">
        <v>0</v>
      </c>
      <c r="F13" s="265">
        <v>6</v>
      </c>
      <c r="G13" s="265">
        <v>4</v>
      </c>
      <c r="H13" s="265">
        <v>0</v>
      </c>
      <c r="I13" s="265">
        <v>0</v>
      </c>
      <c r="J13" s="265">
        <v>0</v>
      </c>
      <c r="K13" s="265">
        <v>0</v>
      </c>
      <c r="L13" s="266">
        <v>0</v>
      </c>
      <c r="M13" s="267">
        <v>10</v>
      </c>
      <c r="N13" s="268">
        <v>7</v>
      </c>
      <c r="O13" s="266">
        <v>0</v>
      </c>
      <c r="P13" s="269">
        <f t="shared" si="0"/>
        <v>0.00016588424597315993</v>
      </c>
    </row>
    <row r="14" spans="1:16" ht="12.75">
      <c r="A14" s="243" t="s">
        <v>439</v>
      </c>
      <c r="B14" s="810"/>
      <c r="C14" s="244" t="s">
        <v>515</v>
      </c>
      <c r="D14" s="245" t="s">
        <v>517</v>
      </c>
      <c r="E14" s="246">
        <v>394</v>
      </c>
      <c r="F14" s="247">
        <v>330</v>
      </c>
      <c r="G14" s="247">
        <v>354</v>
      </c>
      <c r="H14" s="247">
        <v>0</v>
      </c>
      <c r="I14" s="247">
        <v>0</v>
      </c>
      <c r="J14" s="247">
        <v>0</v>
      </c>
      <c r="K14" s="247">
        <v>0</v>
      </c>
      <c r="L14" s="248">
        <v>0</v>
      </c>
      <c r="M14" s="249">
        <v>1078</v>
      </c>
      <c r="N14" s="250">
        <v>323</v>
      </c>
      <c r="O14" s="248">
        <v>354</v>
      </c>
      <c r="P14" s="251">
        <f t="shared" si="0"/>
        <v>0.01788232171590664</v>
      </c>
    </row>
    <row r="15" spans="1:16" ht="12.75">
      <c r="A15" s="243" t="s">
        <v>440</v>
      </c>
      <c r="B15" s="810"/>
      <c r="C15" s="244" t="s">
        <v>515</v>
      </c>
      <c r="D15" s="245" t="s">
        <v>517</v>
      </c>
      <c r="E15" s="246">
        <v>270</v>
      </c>
      <c r="F15" s="247">
        <v>337</v>
      </c>
      <c r="G15" s="247">
        <v>234</v>
      </c>
      <c r="H15" s="247">
        <v>301</v>
      </c>
      <c r="I15" s="247">
        <v>0</v>
      </c>
      <c r="J15" s="247">
        <v>0</v>
      </c>
      <c r="K15" s="247">
        <v>0</v>
      </c>
      <c r="L15" s="248">
        <v>0</v>
      </c>
      <c r="M15" s="249">
        <v>1142</v>
      </c>
      <c r="N15" s="250">
        <v>271</v>
      </c>
      <c r="O15" s="248">
        <v>262</v>
      </c>
      <c r="P15" s="251">
        <f t="shared" si="0"/>
        <v>0.018943980890134864</v>
      </c>
    </row>
    <row r="16" spans="1:16" ht="12.75">
      <c r="A16" s="243" t="s">
        <v>440</v>
      </c>
      <c r="B16" s="810"/>
      <c r="C16" s="244" t="s">
        <v>515</v>
      </c>
      <c r="D16" s="245" t="s">
        <v>5</v>
      </c>
      <c r="E16" s="246">
        <v>47</v>
      </c>
      <c r="F16" s="247">
        <v>49</v>
      </c>
      <c r="G16" s="247">
        <v>42</v>
      </c>
      <c r="H16" s="247">
        <v>0</v>
      </c>
      <c r="I16" s="247">
        <v>0</v>
      </c>
      <c r="J16" s="247">
        <v>0</v>
      </c>
      <c r="K16" s="247">
        <v>0</v>
      </c>
      <c r="L16" s="248">
        <v>0</v>
      </c>
      <c r="M16" s="249">
        <v>138</v>
      </c>
      <c r="N16" s="250">
        <v>29</v>
      </c>
      <c r="O16" s="248">
        <v>41</v>
      </c>
      <c r="P16" s="251">
        <f t="shared" si="0"/>
        <v>0.002289202594429607</v>
      </c>
    </row>
    <row r="17" spans="1:16" ht="12.75">
      <c r="A17" s="243" t="s">
        <v>441</v>
      </c>
      <c r="B17" s="810"/>
      <c r="C17" s="244" t="s">
        <v>515</v>
      </c>
      <c r="D17" s="245" t="s">
        <v>517</v>
      </c>
      <c r="E17" s="246">
        <v>237</v>
      </c>
      <c r="F17" s="247">
        <v>169</v>
      </c>
      <c r="G17" s="247">
        <v>379</v>
      </c>
      <c r="H17" s="247">
        <v>517</v>
      </c>
      <c r="I17" s="247">
        <v>0</v>
      </c>
      <c r="J17" s="247">
        <v>0</v>
      </c>
      <c r="K17" s="247">
        <v>0</v>
      </c>
      <c r="L17" s="248">
        <v>0</v>
      </c>
      <c r="M17" s="249">
        <v>1302</v>
      </c>
      <c r="N17" s="250">
        <v>499</v>
      </c>
      <c r="O17" s="248">
        <v>229</v>
      </c>
      <c r="P17" s="251">
        <f t="shared" si="0"/>
        <v>0.021598128825705422</v>
      </c>
    </row>
    <row r="18" spans="1:16" ht="12.75">
      <c r="A18" s="270" t="s">
        <v>506</v>
      </c>
      <c r="B18" s="815"/>
      <c r="C18" s="271" t="s">
        <v>343</v>
      </c>
      <c r="D18" s="272" t="s">
        <v>517</v>
      </c>
      <c r="E18" s="273">
        <v>60</v>
      </c>
      <c r="F18" s="274">
        <v>39</v>
      </c>
      <c r="G18" s="274">
        <v>35</v>
      </c>
      <c r="H18" s="274">
        <v>0</v>
      </c>
      <c r="I18" s="274">
        <v>0</v>
      </c>
      <c r="J18" s="274">
        <v>0</v>
      </c>
      <c r="K18" s="274">
        <v>0</v>
      </c>
      <c r="L18" s="275">
        <v>0</v>
      </c>
      <c r="M18" s="276">
        <v>134</v>
      </c>
      <c r="N18" s="277">
        <v>25</v>
      </c>
      <c r="O18" s="275">
        <v>60</v>
      </c>
      <c r="P18" s="260">
        <f>M18/M$126</f>
        <v>0.03760875666573112</v>
      </c>
    </row>
    <row r="19" spans="1:16" ht="12.75">
      <c r="A19" s="234" t="s">
        <v>531</v>
      </c>
      <c r="B19" s="816" t="s">
        <v>164</v>
      </c>
      <c r="C19" s="235" t="s">
        <v>515</v>
      </c>
      <c r="D19" s="236" t="s">
        <v>517</v>
      </c>
      <c r="E19" s="237">
        <v>8</v>
      </c>
      <c r="F19" s="238">
        <v>8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9">
        <v>0</v>
      </c>
      <c r="M19" s="240">
        <v>16</v>
      </c>
      <c r="N19" s="241">
        <v>4</v>
      </c>
      <c r="O19" s="239">
        <v>8</v>
      </c>
      <c r="P19" s="269">
        <f>M19/M$125</f>
        <v>0.0002654147935570559</v>
      </c>
    </row>
    <row r="20" spans="1:16" ht="12.75">
      <c r="A20" s="234" t="s">
        <v>442</v>
      </c>
      <c r="B20" s="817"/>
      <c r="C20" s="253" t="s">
        <v>515</v>
      </c>
      <c r="D20" s="254" t="s">
        <v>517</v>
      </c>
      <c r="E20" s="237">
        <v>57</v>
      </c>
      <c r="F20" s="238">
        <v>49</v>
      </c>
      <c r="G20" s="238">
        <v>66</v>
      </c>
      <c r="H20" s="238">
        <v>60</v>
      </c>
      <c r="I20" s="238">
        <v>0</v>
      </c>
      <c r="J20" s="238">
        <v>0</v>
      </c>
      <c r="K20" s="238">
        <v>0</v>
      </c>
      <c r="L20" s="239">
        <v>0</v>
      </c>
      <c r="M20" s="240">
        <v>232</v>
      </c>
      <c r="N20" s="241">
        <v>52</v>
      </c>
      <c r="O20" s="239">
        <v>57</v>
      </c>
      <c r="P20" s="278">
        <f>M20/M$125</f>
        <v>0.0038485145065773104</v>
      </c>
    </row>
    <row r="21" spans="1:16" ht="12.75">
      <c r="A21" s="261" t="s">
        <v>443</v>
      </c>
      <c r="B21" s="814" t="s">
        <v>165</v>
      </c>
      <c r="C21" s="262" t="s">
        <v>515</v>
      </c>
      <c r="D21" s="263" t="s">
        <v>517</v>
      </c>
      <c r="E21" s="264">
        <v>72</v>
      </c>
      <c r="F21" s="265">
        <v>54</v>
      </c>
      <c r="G21" s="265">
        <v>38</v>
      </c>
      <c r="H21" s="265">
        <v>0</v>
      </c>
      <c r="I21" s="265">
        <v>0</v>
      </c>
      <c r="J21" s="265">
        <v>0</v>
      </c>
      <c r="K21" s="265">
        <v>0</v>
      </c>
      <c r="L21" s="266">
        <v>0</v>
      </c>
      <c r="M21" s="267">
        <v>164</v>
      </c>
      <c r="N21" s="268">
        <v>36</v>
      </c>
      <c r="O21" s="266">
        <v>71</v>
      </c>
      <c r="P21" s="269">
        <f>M21/M$125</f>
        <v>0.0027205016339598227</v>
      </c>
    </row>
    <row r="22" spans="1:16" ht="12.75">
      <c r="A22" s="243" t="s">
        <v>444</v>
      </c>
      <c r="B22" s="810"/>
      <c r="C22" s="244" t="s">
        <v>515</v>
      </c>
      <c r="D22" s="245" t="s">
        <v>517</v>
      </c>
      <c r="E22" s="246">
        <v>224</v>
      </c>
      <c r="F22" s="247">
        <v>174</v>
      </c>
      <c r="G22" s="247">
        <v>158</v>
      </c>
      <c r="H22" s="247">
        <v>0</v>
      </c>
      <c r="I22" s="247">
        <v>0</v>
      </c>
      <c r="J22" s="247">
        <v>0</v>
      </c>
      <c r="K22" s="247">
        <v>0</v>
      </c>
      <c r="L22" s="248">
        <v>0</v>
      </c>
      <c r="M22" s="249">
        <v>556</v>
      </c>
      <c r="N22" s="250">
        <v>132</v>
      </c>
      <c r="O22" s="248">
        <v>210</v>
      </c>
      <c r="P22" s="251">
        <f>M22/M$125</f>
        <v>0.009223164076107692</v>
      </c>
    </row>
    <row r="23" spans="1:16" ht="12.75">
      <c r="A23" s="243" t="s">
        <v>445</v>
      </c>
      <c r="B23" s="810"/>
      <c r="C23" s="244" t="s">
        <v>515</v>
      </c>
      <c r="D23" s="245" t="s">
        <v>517</v>
      </c>
      <c r="E23" s="246">
        <v>30</v>
      </c>
      <c r="F23" s="247">
        <v>40</v>
      </c>
      <c r="G23" s="247">
        <v>47</v>
      </c>
      <c r="H23" s="247">
        <v>53</v>
      </c>
      <c r="I23" s="247">
        <v>0</v>
      </c>
      <c r="J23" s="247">
        <v>0</v>
      </c>
      <c r="K23" s="247">
        <v>0</v>
      </c>
      <c r="L23" s="248">
        <v>0</v>
      </c>
      <c r="M23" s="249">
        <v>170</v>
      </c>
      <c r="N23" s="250">
        <v>34</v>
      </c>
      <c r="O23" s="248">
        <v>30</v>
      </c>
      <c r="P23" s="251">
        <f>M23/M$125</f>
        <v>0.002820032181543719</v>
      </c>
    </row>
    <row r="24" spans="1:16" ht="12.75">
      <c r="A24" s="270" t="s">
        <v>507</v>
      </c>
      <c r="B24" s="815"/>
      <c r="C24" s="271" t="s">
        <v>343</v>
      </c>
      <c r="D24" s="272" t="s">
        <v>517</v>
      </c>
      <c r="E24" s="273">
        <v>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5">
        <v>0</v>
      </c>
      <c r="M24" s="276">
        <v>0</v>
      </c>
      <c r="N24" s="277">
        <v>0</v>
      </c>
      <c r="O24" s="275">
        <v>0</v>
      </c>
      <c r="P24" s="260">
        <f>M24/M$126</f>
        <v>0</v>
      </c>
    </row>
    <row r="25" spans="1:16" ht="12.75">
      <c r="A25" s="234" t="s">
        <v>446</v>
      </c>
      <c r="B25" s="809" t="s">
        <v>166</v>
      </c>
      <c r="C25" s="235" t="s">
        <v>515</v>
      </c>
      <c r="D25" s="236" t="s">
        <v>517</v>
      </c>
      <c r="E25" s="279">
        <v>9</v>
      </c>
      <c r="F25" s="235">
        <v>4</v>
      </c>
      <c r="G25" s="235">
        <v>6</v>
      </c>
      <c r="H25" s="235">
        <v>0</v>
      </c>
      <c r="I25" s="235">
        <v>0</v>
      </c>
      <c r="J25" s="235">
        <v>0</v>
      </c>
      <c r="K25" s="235">
        <v>0</v>
      </c>
      <c r="L25" s="236">
        <v>0</v>
      </c>
      <c r="M25" s="280">
        <v>19</v>
      </c>
      <c r="N25" s="281">
        <v>4</v>
      </c>
      <c r="O25" s="236">
        <v>9</v>
      </c>
      <c r="P25" s="269">
        <f>M25/M$125</f>
        <v>0.00031518006734900384</v>
      </c>
    </row>
    <row r="26" spans="1:16" ht="12.75">
      <c r="A26" s="243" t="s">
        <v>447</v>
      </c>
      <c r="B26" s="810"/>
      <c r="C26" s="244" t="s">
        <v>515</v>
      </c>
      <c r="D26" s="245" t="s">
        <v>517</v>
      </c>
      <c r="E26" s="282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5">
        <v>0</v>
      </c>
      <c r="M26" s="283">
        <v>0</v>
      </c>
      <c r="N26" s="284">
        <v>0</v>
      </c>
      <c r="O26" s="245">
        <v>0</v>
      </c>
      <c r="P26" s="251">
        <f>M26/M$125</f>
        <v>0</v>
      </c>
    </row>
    <row r="27" spans="1:16" ht="12.75">
      <c r="A27" s="243" t="s">
        <v>448</v>
      </c>
      <c r="B27" s="810"/>
      <c r="C27" s="244" t="s">
        <v>515</v>
      </c>
      <c r="D27" s="245" t="s">
        <v>517</v>
      </c>
      <c r="E27" s="282">
        <v>42</v>
      </c>
      <c r="F27" s="244">
        <v>9</v>
      </c>
      <c r="G27" s="244">
        <v>19</v>
      </c>
      <c r="H27" s="244">
        <v>0</v>
      </c>
      <c r="I27" s="244">
        <v>0</v>
      </c>
      <c r="J27" s="244">
        <v>0</v>
      </c>
      <c r="K27" s="244">
        <v>0</v>
      </c>
      <c r="L27" s="245">
        <v>0</v>
      </c>
      <c r="M27" s="283">
        <v>70</v>
      </c>
      <c r="N27" s="284">
        <v>37</v>
      </c>
      <c r="O27" s="245">
        <v>42</v>
      </c>
      <c r="P27" s="251">
        <f>M27/M$125</f>
        <v>0.0011611897218121196</v>
      </c>
    </row>
    <row r="28" spans="1:16" ht="12.75">
      <c r="A28" s="243" t="s">
        <v>449</v>
      </c>
      <c r="B28" s="810"/>
      <c r="C28" s="244" t="s">
        <v>515</v>
      </c>
      <c r="D28" s="245" t="s">
        <v>517</v>
      </c>
      <c r="E28" s="282">
        <v>119</v>
      </c>
      <c r="F28" s="244">
        <v>121</v>
      </c>
      <c r="G28" s="244">
        <v>87</v>
      </c>
      <c r="H28" s="244">
        <v>92</v>
      </c>
      <c r="I28" s="244">
        <v>0</v>
      </c>
      <c r="J28" s="244">
        <v>0</v>
      </c>
      <c r="K28" s="244">
        <v>0</v>
      </c>
      <c r="L28" s="245">
        <v>0</v>
      </c>
      <c r="M28" s="283">
        <v>419</v>
      </c>
      <c r="N28" s="284">
        <v>69</v>
      </c>
      <c r="O28" s="245">
        <v>119</v>
      </c>
      <c r="P28" s="251">
        <f>M28/M$125</f>
        <v>0.006950549906275401</v>
      </c>
    </row>
    <row r="29" spans="1:16" ht="12.75">
      <c r="A29" s="243" t="s">
        <v>449</v>
      </c>
      <c r="B29" s="810"/>
      <c r="C29" s="244" t="s">
        <v>515</v>
      </c>
      <c r="D29" s="245" t="s">
        <v>5</v>
      </c>
      <c r="E29" s="282">
        <v>0</v>
      </c>
      <c r="F29" s="244">
        <v>0</v>
      </c>
      <c r="G29" s="244">
        <v>0</v>
      </c>
      <c r="H29" s="244">
        <v>2</v>
      </c>
      <c r="I29" s="244">
        <v>0</v>
      </c>
      <c r="J29" s="244">
        <v>0</v>
      </c>
      <c r="K29" s="244">
        <v>0</v>
      </c>
      <c r="L29" s="245">
        <v>0</v>
      </c>
      <c r="M29" s="283">
        <v>2</v>
      </c>
      <c r="N29" s="284">
        <v>0</v>
      </c>
      <c r="O29" s="245">
        <v>0</v>
      </c>
      <c r="P29" s="251">
        <f>M29/M$125</f>
        <v>3.317684919463199E-05</v>
      </c>
    </row>
    <row r="30" spans="1:16" ht="12.75">
      <c r="A30" s="252" t="s">
        <v>508</v>
      </c>
      <c r="B30" s="813"/>
      <c r="C30" s="253" t="s">
        <v>343</v>
      </c>
      <c r="D30" s="254" t="s">
        <v>517</v>
      </c>
      <c r="E30" s="285">
        <v>30</v>
      </c>
      <c r="F30" s="253">
        <v>13</v>
      </c>
      <c r="G30" s="253">
        <v>5</v>
      </c>
      <c r="H30" s="253">
        <v>0</v>
      </c>
      <c r="I30" s="253">
        <v>0</v>
      </c>
      <c r="J30" s="253">
        <v>0</v>
      </c>
      <c r="K30" s="253">
        <v>0</v>
      </c>
      <c r="L30" s="254">
        <v>0</v>
      </c>
      <c r="M30" s="286">
        <v>48</v>
      </c>
      <c r="N30" s="287">
        <v>11</v>
      </c>
      <c r="O30" s="254">
        <v>30</v>
      </c>
      <c r="P30" s="260">
        <f>M30/M$126</f>
        <v>0.013471793432500701</v>
      </c>
    </row>
    <row r="31" spans="1:16" ht="12.75">
      <c r="A31" s="261" t="s">
        <v>450</v>
      </c>
      <c r="B31" s="814" t="s">
        <v>287</v>
      </c>
      <c r="C31" s="262" t="s">
        <v>515</v>
      </c>
      <c r="D31" s="263" t="s">
        <v>517</v>
      </c>
      <c r="E31" s="288">
        <v>6</v>
      </c>
      <c r="F31" s="262">
        <v>0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3">
        <v>0</v>
      </c>
      <c r="M31" s="289">
        <v>6</v>
      </c>
      <c r="N31" s="290">
        <v>0</v>
      </c>
      <c r="O31" s="263">
        <v>6</v>
      </c>
      <c r="P31" s="269">
        <f aca="true" t="shared" si="1" ref="P31:P54">M31/M$125</f>
        <v>9.953054758389596E-05</v>
      </c>
    </row>
    <row r="32" spans="1:16" ht="12.75">
      <c r="A32" s="270" t="s">
        <v>451</v>
      </c>
      <c r="B32" s="815"/>
      <c r="C32" s="271" t="s">
        <v>515</v>
      </c>
      <c r="D32" s="272" t="s">
        <v>517</v>
      </c>
      <c r="E32" s="291">
        <v>0</v>
      </c>
      <c r="F32" s="271">
        <v>4</v>
      </c>
      <c r="G32" s="271">
        <v>3</v>
      </c>
      <c r="H32" s="271">
        <v>0</v>
      </c>
      <c r="I32" s="271">
        <v>0</v>
      </c>
      <c r="J32" s="271">
        <v>0</v>
      </c>
      <c r="K32" s="271">
        <v>0</v>
      </c>
      <c r="L32" s="272">
        <v>0</v>
      </c>
      <c r="M32" s="292">
        <v>7</v>
      </c>
      <c r="N32" s="293">
        <v>0</v>
      </c>
      <c r="O32" s="272">
        <v>0</v>
      </c>
      <c r="P32" s="278">
        <f t="shared" si="1"/>
        <v>0.00011611897218121195</v>
      </c>
    </row>
    <row r="33" spans="1:16" ht="12.75">
      <c r="A33" s="234" t="s">
        <v>452</v>
      </c>
      <c r="B33" s="809" t="s">
        <v>171</v>
      </c>
      <c r="C33" s="235" t="s">
        <v>515</v>
      </c>
      <c r="D33" s="236" t="s">
        <v>517</v>
      </c>
      <c r="E33" s="279">
        <v>20</v>
      </c>
      <c r="F33" s="235">
        <v>10</v>
      </c>
      <c r="G33" s="235">
        <v>9</v>
      </c>
      <c r="H33" s="235">
        <v>0</v>
      </c>
      <c r="I33" s="235">
        <v>0</v>
      </c>
      <c r="J33" s="235">
        <v>0</v>
      </c>
      <c r="K33" s="235">
        <v>0</v>
      </c>
      <c r="L33" s="236">
        <v>0</v>
      </c>
      <c r="M33" s="280">
        <v>39</v>
      </c>
      <c r="N33" s="281">
        <v>7</v>
      </c>
      <c r="O33" s="236">
        <v>16</v>
      </c>
      <c r="P33" s="242">
        <f t="shared" si="1"/>
        <v>0.0006469485592953238</v>
      </c>
    </row>
    <row r="34" spans="1:16" ht="12.75">
      <c r="A34" s="243" t="s">
        <v>453</v>
      </c>
      <c r="B34" s="810"/>
      <c r="C34" s="244" t="s">
        <v>515</v>
      </c>
      <c r="D34" s="245" t="s">
        <v>517</v>
      </c>
      <c r="E34" s="282">
        <v>191</v>
      </c>
      <c r="F34" s="244">
        <v>219</v>
      </c>
      <c r="G34" s="244">
        <v>219</v>
      </c>
      <c r="H34" s="244">
        <v>0</v>
      </c>
      <c r="I34" s="244">
        <v>0</v>
      </c>
      <c r="J34" s="244">
        <v>0</v>
      </c>
      <c r="K34" s="244">
        <v>0</v>
      </c>
      <c r="L34" s="245">
        <v>0</v>
      </c>
      <c r="M34" s="283">
        <v>629</v>
      </c>
      <c r="N34" s="284">
        <v>157</v>
      </c>
      <c r="O34" s="245">
        <v>182</v>
      </c>
      <c r="P34" s="251">
        <f t="shared" si="1"/>
        <v>0.01043411907171176</v>
      </c>
    </row>
    <row r="35" spans="1:16" ht="12.75">
      <c r="A35" s="243" t="s">
        <v>454</v>
      </c>
      <c r="B35" s="810"/>
      <c r="C35" s="244" t="s">
        <v>515</v>
      </c>
      <c r="D35" s="245" t="s">
        <v>517</v>
      </c>
      <c r="E35" s="282">
        <v>27</v>
      </c>
      <c r="F35" s="244">
        <v>32</v>
      </c>
      <c r="G35" s="244">
        <v>14</v>
      </c>
      <c r="H35" s="244">
        <v>23</v>
      </c>
      <c r="I35" s="244">
        <v>0</v>
      </c>
      <c r="J35" s="244">
        <v>0</v>
      </c>
      <c r="K35" s="244">
        <v>0</v>
      </c>
      <c r="L35" s="245">
        <v>0</v>
      </c>
      <c r="M35" s="283">
        <v>96</v>
      </c>
      <c r="N35" s="284">
        <v>34</v>
      </c>
      <c r="O35" s="245">
        <v>26</v>
      </c>
      <c r="P35" s="251">
        <f t="shared" si="1"/>
        <v>0.0015924887613423353</v>
      </c>
    </row>
    <row r="36" spans="1:16" ht="12.75">
      <c r="A36" s="243" t="s">
        <v>454</v>
      </c>
      <c r="B36" s="810"/>
      <c r="C36" s="244" t="s">
        <v>515</v>
      </c>
      <c r="D36" s="245" t="s">
        <v>5</v>
      </c>
      <c r="E36" s="282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  <c r="L36" s="245">
        <v>0</v>
      </c>
      <c r="M36" s="283">
        <v>0</v>
      </c>
      <c r="N36" s="284">
        <v>0</v>
      </c>
      <c r="O36" s="245">
        <v>0</v>
      </c>
      <c r="P36" s="251">
        <f t="shared" si="1"/>
        <v>0</v>
      </c>
    </row>
    <row r="37" spans="1:16" ht="12.75">
      <c r="A37" s="252" t="s">
        <v>455</v>
      </c>
      <c r="B37" s="813"/>
      <c r="C37" s="253" t="s">
        <v>515</v>
      </c>
      <c r="D37" s="254" t="s">
        <v>517</v>
      </c>
      <c r="E37" s="285">
        <v>31</v>
      </c>
      <c r="F37" s="253">
        <v>36</v>
      </c>
      <c r="G37" s="253">
        <v>31</v>
      </c>
      <c r="H37" s="253">
        <v>40</v>
      </c>
      <c r="I37" s="253">
        <v>0</v>
      </c>
      <c r="J37" s="253">
        <v>0</v>
      </c>
      <c r="K37" s="253">
        <v>0</v>
      </c>
      <c r="L37" s="254">
        <v>0</v>
      </c>
      <c r="M37" s="286">
        <v>138</v>
      </c>
      <c r="N37" s="287">
        <v>27</v>
      </c>
      <c r="O37" s="254">
        <v>30</v>
      </c>
      <c r="P37" s="260">
        <f t="shared" si="1"/>
        <v>0.002289202594429607</v>
      </c>
    </row>
    <row r="38" spans="1:16" ht="12.75">
      <c r="A38" s="261" t="s">
        <v>456</v>
      </c>
      <c r="B38" s="818" t="s">
        <v>172</v>
      </c>
      <c r="C38" s="262" t="s">
        <v>515</v>
      </c>
      <c r="D38" s="263" t="s">
        <v>517</v>
      </c>
      <c r="E38" s="288">
        <v>13</v>
      </c>
      <c r="F38" s="262">
        <v>5</v>
      </c>
      <c r="G38" s="262">
        <v>8</v>
      </c>
      <c r="H38" s="262">
        <v>0</v>
      </c>
      <c r="I38" s="262">
        <v>0</v>
      </c>
      <c r="J38" s="262">
        <v>0</v>
      </c>
      <c r="K38" s="262">
        <v>0</v>
      </c>
      <c r="L38" s="263">
        <v>0</v>
      </c>
      <c r="M38" s="289">
        <v>26</v>
      </c>
      <c r="N38" s="290">
        <v>10</v>
      </c>
      <c r="O38" s="263">
        <v>13</v>
      </c>
      <c r="P38" s="269">
        <f t="shared" si="1"/>
        <v>0.0004312990395302158</v>
      </c>
    </row>
    <row r="39" spans="1:16" ht="12.75">
      <c r="A39" s="243" t="s">
        <v>457</v>
      </c>
      <c r="B39" s="819"/>
      <c r="C39" s="244" t="s">
        <v>515</v>
      </c>
      <c r="D39" s="245" t="s">
        <v>517</v>
      </c>
      <c r="E39" s="282">
        <v>48</v>
      </c>
      <c r="F39" s="244">
        <v>0</v>
      </c>
      <c r="G39" s="244">
        <v>0</v>
      </c>
      <c r="H39" s="244">
        <v>0</v>
      </c>
      <c r="I39" s="244">
        <v>0</v>
      </c>
      <c r="J39" s="244">
        <v>0</v>
      </c>
      <c r="K39" s="244">
        <v>0</v>
      </c>
      <c r="L39" s="245">
        <v>0</v>
      </c>
      <c r="M39" s="283">
        <v>48</v>
      </c>
      <c r="N39" s="284">
        <v>50</v>
      </c>
      <c r="O39" s="245">
        <v>47</v>
      </c>
      <c r="P39" s="251">
        <f t="shared" si="1"/>
        <v>0.0007962443806711676</v>
      </c>
    </row>
    <row r="40" spans="1:16" ht="12.75">
      <c r="A40" s="243" t="s">
        <v>458</v>
      </c>
      <c r="B40" s="819"/>
      <c r="C40" s="244" t="s">
        <v>515</v>
      </c>
      <c r="D40" s="245" t="s">
        <v>517</v>
      </c>
      <c r="E40" s="282">
        <v>99</v>
      </c>
      <c r="F40" s="244">
        <v>87</v>
      </c>
      <c r="G40" s="244">
        <v>65</v>
      </c>
      <c r="H40" s="244">
        <v>63</v>
      </c>
      <c r="I40" s="244">
        <v>0</v>
      </c>
      <c r="J40" s="244">
        <v>0</v>
      </c>
      <c r="K40" s="244">
        <v>0</v>
      </c>
      <c r="L40" s="245">
        <v>0</v>
      </c>
      <c r="M40" s="283">
        <v>314</v>
      </c>
      <c r="N40" s="284">
        <v>46</v>
      </c>
      <c r="O40" s="245">
        <v>93</v>
      </c>
      <c r="P40" s="251">
        <f t="shared" si="1"/>
        <v>0.0052087653235572216</v>
      </c>
    </row>
    <row r="41" spans="1:16" ht="12.75">
      <c r="A41" s="270" t="s">
        <v>459</v>
      </c>
      <c r="B41" s="820"/>
      <c r="C41" s="271" t="s">
        <v>515</v>
      </c>
      <c r="D41" s="272" t="s">
        <v>517</v>
      </c>
      <c r="E41" s="291">
        <v>15</v>
      </c>
      <c r="F41" s="271">
        <v>14</v>
      </c>
      <c r="G41" s="271">
        <v>31</v>
      </c>
      <c r="H41" s="271">
        <v>30</v>
      </c>
      <c r="I41" s="271">
        <v>0</v>
      </c>
      <c r="J41" s="271">
        <v>0</v>
      </c>
      <c r="K41" s="271">
        <v>0</v>
      </c>
      <c r="L41" s="272">
        <v>0</v>
      </c>
      <c r="M41" s="292">
        <v>90</v>
      </c>
      <c r="N41" s="293">
        <v>36</v>
      </c>
      <c r="O41" s="272">
        <v>12</v>
      </c>
      <c r="P41" s="278">
        <f t="shared" si="1"/>
        <v>0.0014929582137584393</v>
      </c>
    </row>
    <row r="42" spans="1:16" ht="12.75">
      <c r="A42" s="234" t="s">
        <v>460</v>
      </c>
      <c r="B42" s="809" t="s">
        <v>173</v>
      </c>
      <c r="C42" s="235" t="s">
        <v>515</v>
      </c>
      <c r="D42" s="236" t="s">
        <v>517</v>
      </c>
      <c r="E42" s="237">
        <v>86</v>
      </c>
      <c r="F42" s="238">
        <v>81</v>
      </c>
      <c r="G42" s="238">
        <v>78</v>
      </c>
      <c r="H42" s="238">
        <v>0</v>
      </c>
      <c r="I42" s="238">
        <v>0</v>
      </c>
      <c r="J42" s="238">
        <v>0</v>
      </c>
      <c r="K42" s="238">
        <v>0</v>
      </c>
      <c r="L42" s="239">
        <v>0</v>
      </c>
      <c r="M42" s="240">
        <v>245</v>
      </c>
      <c r="N42" s="241">
        <v>51</v>
      </c>
      <c r="O42" s="239">
        <v>84</v>
      </c>
      <c r="P42" s="242">
        <f t="shared" si="1"/>
        <v>0.004064164026342418</v>
      </c>
    </row>
    <row r="43" spans="1:16" ht="12.75">
      <c r="A43" s="243" t="s">
        <v>461</v>
      </c>
      <c r="B43" s="810"/>
      <c r="C43" s="244" t="s">
        <v>515</v>
      </c>
      <c r="D43" s="245" t="s">
        <v>517</v>
      </c>
      <c r="E43" s="246">
        <v>473</v>
      </c>
      <c r="F43" s="247">
        <v>389</v>
      </c>
      <c r="G43" s="247">
        <v>455</v>
      </c>
      <c r="H43" s="247">
        <v>0</v>
      </c>
      <c r="I43" s="247">
        <v>0</v>
      </c>
      <c r="J43" s="247">
        <v>0</v>
      </c>
      <c r="K43" s="247">
        <v>0</v>
      </c>
      <c r="L43" s="248">
        <v>0</v>
      </c>
      <c r="M43" s="249">
        <v>1317</v>
      </c>
      <c r="N43" s="250">
        <v>303</v>
      </c>
      <c r="O43" s="248">
        <v>444</v>
      </c>
      <c r="P43" s="251">
        <f t="shared" si="1"/>
        <v>0.021846955194665164</v>
      </c>
    </row>
    <row r="44" spans="1:16" ht="12.75">
      <c r="A44" s="243" t="s">
        <v>462</v>
      </c>
      <c r="B44" s="810"/>
      <c r="C44" s="244" t="s">
        <v>515</v>
      </c>
      <c r="D44" s="245" t="s">
        <v>517</v>
      </c>
      <c r="E44" s="246">
        <v>31</v>
      </c>
      <c r="F44" s="247">
        <v>33</v>
      </c>
      <c r="G44" s="247">
        <v>0</v>
      </c>
      <c r="H44" s="247">
        <v>0</v>
      </c>
      <c r="I44" s="247">
        <v>0</v>
      </c>
      <c r="J44" s="247">
        <v>0</v>
      </c>
      <c r="K44" s="247">
        <v>0</v>
      </c>
      <c r="L44" s="248">
        <v>0</v>
      </c>
      <c r="M44" s="249">
        <v>64</v>
      </c>
      <c r="N44" s="250">
        <v>20</v>
      </c>
      <c r="O44" s="248">
        <v>31</v>
      </c>
      <c r="P44" s="251">
        <f t="shared" si="1"/>
        <v>0.0010616591742282236</v>
      </c>
    </row>
    <row r="45" spans="1:16" ht="12.75">
      <c r="A45" s="243" t="s">
        <v>462</v>
      </c>
      <c r="B45" s="810"/>
      <c r="C45" s="244" t="s">
        <v>515</v>
      </c>
      <c r="D45" s="245" t="s">
        <v>5</v>
      </c>
      <c r="E45" s="246">
        <v>29</v>
      </c>
      <c r="F45" s="247">
        <v>15</v>
      </c>
      <c r="G45" s="247">
        <v>14</v>
      </c>
      <c r="H45" s="247">
        <v>0</v>
      </c>
      <c r="I45" s="247">
        <v>0</v>
      </c>
      <c r="J45" s="247">
        <v>0</v>
      </c>
      <c r="K45" s="247">
        <v>0</v>
      </c>
      <c r="L45" s="248">
        <v>0</v>
      </c>
      <c r="M45" s="249">
        <v>58</v>
      </c>
      <c r="N45" s="250">
        <v>11</v>
      </c>
      <c r="O45" s="248">
        <v>29</v>
      </c>
      <c r="P45" s="251">
        <f t="shared" si="1"/>
        <v>0.0009621286266443276</v>
      </c>
    </row>
    <row r="46" spans="1:16" ht="12.75">
      <c r="A46" s="243" t="s">
        <v>463</v>
      </c>
      <c r="B46" s="810"/>
      <c r="C46" s="244" t="s">
        <v>515</v>
      </c>
      <c r="D46" s="245" t="s">
        <v>517</v>
      </c>
      <c r="E46" s="246">
        <v>260</v>
      </c>
      <c r="F46" s="247">
        <v>313</v>
      </c>
      <c r="G46" s="247">
        <v>321</v>
      </c>
      <c r="H46" s="247">
        <v>296</v>
      </c>
      <c r="I46" s="247">
        <v>0</v>
      </c>
      <c r="J46" s="247">
        <v>0</v>
      </c>
      <c r="K46" s="247">
        <v>0</v>
      </c>
      <c r="L46" s="248">
        <v>0</v>
      </c>
      <c r="M46" s="249">
        <v>1190</v>
      </c>
      <c r="N46" s="250">
        <v>293</v>
      </c>
      <c r="O46" s="248">
        <v>250</v>
      </c>
      <c r="P46" s="251">
        <f t="shared" si="1"/>
        <v>0.01974022527080603</v>
      </c>
    </row>
    <row r="47" spans="1:16" ht="12.75">
      <c r="A47" s="243" t="s">
        <v>463</v>
      </c>
      <c r="B47" s="810"/>
      <c r="C47" s="244" t="s">
        <v>515</v>
      </c>
      <c r="D47" s="245" t="s">
        <v>5</v>
      </c>
      <c r="E47" s="246">
        <v>0</v>
      </c>
      <c r="F47" s="247">
        <v>0</v>
      </c>
      <c r="G47" s="247">
        <v>9</v>
      </c>
      <c r="H47" s="247">
        <v>0</v>
      </c>
      <c r="I47" s="247">
        <v>0</v>
      </c>
      <c r="J47" s="247">
        <v>0</v>
      </c>
      <c r="K47" s="247">
        <v>0</v>
      </c>
      <c r="L47" s="248">
        <v>0</v>
      </c>
      <c r="M47" s="249">
        <v>9</v>
      </c>
      <c r="N47" s="250">
        <v>5</v>
      </c>
      <c r="O47" s="248">
        <v>0</v>
      </c>
      <c r="P47" s="251">
        <f t="shared" si="1"/>
        <v>0.00014929582137584394</v>
      </c>
    </row>
    <row r="48" spans="1:16" ht="12.75">
      <c r="A48" s="261" t="s">
        <v>464</v>
      </c>
      <c r="B48" s="814" t="s">
        <v>174</v>
      </c>
      <c r="C48" s="262" t="s">
        <v>515</v>
      </c>
      <c r="D48" s="263" t="s">
        <v>517</v>
      </c>
      <c r="E48" s="264">
        <v>14</v>
      </c>
      <c r="F48" s="265">
        <v>21</v>
      </c>
      <c r="G48" s="265">
        <v>33</v>
      </c>
      <c r="H48" s="265">
        <v>0</v>
      </c>
      <c r="I48" s="265">
        <v>0</v>
      </c>
      <c r="J48" s="265">
        <v>0</v>
      </c>
      <c r="K48" s="265">
        <v>0</v>
      </c>
      <c r="L48" s="266">
        <v>0</v>
      </c>
      <c r="M48" s="267">
        <v>68</v>
      </c>
      <c r="N48" s="268">
        <v>18</v>
      </c>
      <c r="O48" s="266">
        <v>13</v>
      </c>
      <c r="P48" s="269">
        <f t="shared" si="1"/>
        <v>0.0011280128726174875</v>
      </c>
    </row>
    <row r="49" spans="1:16" ht="12.75">
      <c r="A49" s="243" t="s">
        <v>465</v>
      </c>
      <c r="B49" s="810"/>
      <c r="C49" s="244" t="s">
        <v>515</v>
      </c>
      <c r="D49" s="245" t="s">
        <v>517</v>
      </c>
      <c r="E49" s="246">
        <v>51</v>
      </c>
      <c r="F49" s="247">
        <v>28</v>
      </c>
      <c r="G49" s="247">
        <v>0</v>
      </c>
      <c r="H49" s="247">
        <v>25</v>
      </c>
      <c r="I49" s="247">
        <v>0</v>
      </c>
      <c r="J49" s="247">
        <v>0</v>
      </c>
      <c r="K49" s="247">
        <v>0</v>
      </c>
      <c r="L49" s="248">
        <v>0</v>
      </c>
      <c r="M49" s="249">
        <v>104</v>
      </c>
      <c r="N49" s="250">
        <v>20</v>
      </c>
      <c r="O49" s="248">
        <v>49</v>
      </c>
      <c r="P49" s="251">
        <f t="shared" si="1"/>
        <v>0.0017251961581208632</v>
      </c>
    </row>
    <row r="50" spans="1:16" ht="12.75">
      <c r="A50" s="243" t="s">
        <v>465</v>
      </c>
      <c r="B50" s="810"/>
      <c r="C50" s="244" t="s">
        <v>515</v>
      </c>
      <c r="D50" s="245" t="s">
        <v>5</v>
      </c>
      <c r="E50" s="246">
        <v>22</v>
      </c>
      <c r="F50" s="247">
        <v>20</v>
      </c>
      <c r="G50" s="247">
        <v>13</v>
      </c>
      <c r="H50" s="247">
        <v>0</v>
      </c>
      <c r="I50" s="247">
        <v>0</v>
      </c>
      <c r="J50" s="247">
        <v>0</v>
      </c>
      <c r="K50" s="247">
        <v>0</v>
      </c>
      <c r="L50" s="248">
        <v>0</v>
      </c>
      <c r="M50" s="249">
        <v>55</v>
      </c>
      <c r="N50" s="250">
        <v>17</v>
      </c>
      <c r="O50" s="248">
        <v>22</v>
      </c>
      <c r="P50" s="251">
        <f t="shared" si="1"/>
        <v>0.0009123633528523796</v>
      </c>
    </row>
    <row r="51" spans="1:16" ht="12.75">
      <c r="A51" s="243" t="s">
        <v>466</v>
      </c>
      <c r="B51" s="810"/>
      <c r="C51" s="244" t="s">
        <v>515</v>
      </c>
      <c r="D51" s="245" t="s">
        <v>517</v>
      </c>
      <c r="E51" s="246">
        <v>101</v>
      </c>
      <c r="F51" s="247">
        <v>89</v>
      </c>
      <c r="G51" s="247">
        <v>119</v>
      </c>
      <c r="H51" s="247">
        <v>94</v>
      </c>
      <c r="I51" s="247">
        <v>0</v>
      </c>
      <c r="J51" s="247">
        <v>0</v>
      </c>
      <c r="K51" s="247">
        <v>0</v>
      </c>
      <c r="L51" s="248">
        <v>0</v>
      </c>
      <c r="M51" s="249">
        <v>403</v>
      </c>
      <c r="N51" s="250">
        <v>40</v>
      </c>
      <c r="O51" s="248">
        <v>88</v>
      </c>
      <c r="P51" s="251">
        <f t="shared" si="1"/>
        <v>0.006685135112718345</v>
      </c>
    </row>
    <row r="52" spans="1:16" ht="12.75">
      <c r="A52" s="270" t="s">
        <v>466</v>
      </c>
      <c r="B52" s="815"/>
      <c r="C52" s="271" t="s">
        <v>515</v>
      </c>
      <c r="D52" s="272" t="s">
        <v>5</v>
      </c>
      <c r="E52" s="273">
        <v>20</v>
      </c>
      <c r="F52" s="274">
        <v>28</v>
      </c>
      <c r="G52" s="274">
        <v>7</v>
      </c>
      <c r="H52" s="274">
        <v>4</v>
      </c>
      <c r="I52" s="274">
        <v>0</v>
      </c>
      <c r="J52" s="274">
        <v>0</v>
      </c>
      <c r="K52" s="274">
        <v>0</v>
      </c>
      <c r="L52" s="275">
        <v>0</v>
      </c>
      <c r="M52" s="276">
        <v>59</v>
      </c>
      <c r="N52" s="277">
        <v>2</v>
      </c>
      <c r="O52" s="275">
        <v>20</v>
      </c>
      <c r="P52" s="278">
        <f t="shared" si="1"/>
        <v>0.0009787170512416436</v>
      </c>
    </row>
    <row r="53" spans="1:16" ht="12.75">
      <c r="A53" s="234" t="s">
        <v>532</v>
      </c>
      <c r="B53" s="809" t="s">
        <v>175</v>
      </c>
      <c r="C53" s="235" t="s">
        <v>515</v>
      </c>
      <c r="D53" s="236" t="s">
        <v>517</v>
      </c>
      <c r="E53" s="237">
        <v>22</v>
      </c>
      <c r="F53" s="238">
        <v>16</v>
      </c>
      <c r="G53" s="238">
        <v>7</v>
      </c>
      <c r="H53" s="238">
        <v>0</v>
      </c>
      <c r="I53" s="238">
        <v>0</v>
      </c>
      <c r="J53" s="238">
        <v>0</v>
      </c>
      <c r="K53" s="238">
        <v>0</v>
      </c>
      <c r="L53" s="239">
        <v>0</v>
      </c>
      <c r="M53" s="240">
        <v>45</v>
      </c>
      <c r="N53" s="241">
        <v>0</v>
      </c>
      <c r="O53" s="239">
        <v>22</v>
      </c>
      <c r="P53" s="242">
        <f t="shared" si="1"/>
        <v>0.0007464791068792196</v>
      </c>
    </row>
    <row r="54" spans="1:16" ht="12.75">
      <c r="A54" s="294" t="s">
        <v>467</v>
      </c>
      <c r="B54" s="821"/>
      <c r="C54" s="295" t="s">
        <v>515</v>
      </c>
      <c r="D54" s="296" t="s">
        <v>517</v>
      </c>
      <c r="E54" s="297">
        <v>199</v>
      </c>
      <c r="F54" s="298">
        <v>179</v>
      </c>
      <c r="G54" s="298">
        <v>161</v>
      </c>
      <c r="H54" s="298">
        <v>165</v>
      </c>
      <c r="I54" s="298">
        <v>0</v>
      </c>
      <c r="J54" s="298">
        <v>0</v>
      </c>
      <c r="K54" s="298">
        <v>0</v>
      </c>
      <c r="L54" s="299">
        <v>0</v>
      </c>
      <c r="M54" s="300">
        <v>704</v>
      </c>
      <c r="N54" s="301">
        <v>131</v>
      </c>
      <c r="O54" s="299">
        <v>195</v>
      </c>
      <c r="P54" s="302">
        <f t="shared" si="1"/>
        <v>0.011678250916510459</v>
      </c>
    </row>
    <row r="55" spans="1:16" ht="12.75">
      <c r="A55" s="252" t="s">
        <v>533</v>
      </c>
      <c r="B55" s="821"/>
      <c r="C55" s="253" t="s">
        <v>343</v>
      </c>
      <c r="D55" s="254" t="s">
        <v>517</v>
      </c>
      <c r="E55" s="255">
        <v>0</v>
      </c>
      <c r="F55" s="256">
        <v>0</v>
      </c>
      <c r="G55" s="256">
        <v>14</v>
      </c>
      <c r="H55" s="256">
        <v>0</v>
      </c>
      <c r="I55" s="256">
        <v>0</v>
      </c>
      <c r="J55" s="256">
        <v>0</v>
      </c>
      <c r="K55" s="256">
        <v>0</v>
      </c>
      <c r="L55" s="257">
        <v>0</v>
      </c>
      <c r="M55" s="258">
        <v>14</v>
      </c>
      <c r="N55" s="259">
        <v>0</v>
      </c>
      <c r="O55" s="257">
        <v>0</v>
      </c>
      <c r="P55" s="260">
        <f>M55/M$126</f>
        <v>0.003929273084479371</v>
      </c>
    </row>
    <row r="56" spans="1:16" ht="12.75">
      <c r="A56" s="252" t="s">
        <v>533</v>
      </c>
      <c r="B56" s="813"/>
      <c r="C56" s="253" t="s">
        <v>343</v>
      </c>
      <c r="D56" s="254" t="s">
        <v>5</v>
      </c>
      <c r="E56" s="255">
        <v>0</v>
      </c>
      <c r="F56" s="256">
        <v>20</v>
      </c>
      <c r="G56" s="256">
        <v>0</v>
      </c>
      <c r="H56" s="256">
        <v>0</v>
      </c>
      <c r="I56" s="256">
        <v>0</v>
      </c>
      <c r="J56" s="256">
        <v>0</v>
      </c>
      <c r="K56" s="256">
        <v>0</v>
      </c>
      <c r="L56" s="257">
        <v>0</v>
      </c>
      <c r="M56" s="258">
        <v>20</v>
      </c>
      <c r="N56" s="259">
        <v>0</v>
      </c>
      <c r="O56" s="257">
        <v>0</v>
      </c>
      <c r="P56" s="260">
        <f>M56/M$126</f>
        <v>0.005613247263541959</v>
      </c>
    </row>
    <row r="57" spans="1:16" ht="12.75">
      <c r="A57" s="261" t="s">
        <v>468</v>
      </c>
      <c r="B57" s="814" t="s">
        <v>176</v>
      </c>
      <c r="C57" s="262" t="s">
        <v>515</v>
      </c>
      <c r="D57" s="263" t="s">
        <v>517</v>
      </c>
      <c r="E57" s="264">
        <v>28</v>
      </c>
      <c r="F57" s="265">
        <v>46</v>
      </c>
      <c r="G57" s="265">
        <v>41</v>
      </c>
      <c r="H57" s="265">
        <v>0</v>
      </c>
      <c r="I57" s="265">
        <v>0</v>
      </c>
      <c r="J57" s="265">
        <v>0</v>
      </c>
      <c r="K57" s="265">
        <v>0</v>
      </c>
      <c r="L57" s="266">
        <v>0</v>
      </c>
      <c r="M57" s="267">
        <v>115</v>
      </c>
      <c r="N57" s="268">
        <v>52</v>
      </c>
      <c r="O57" s="266">
        <v>28</v>
      </c>
      <c r="P57" s="269">
        <f aca="true" t="shared" si="2" ref="P57:P66">M57/M$125</f>
        <v>0.0019076688286913392</v>
      </c>
    </row>
    <row r="58" spans="1:16" ht="12.75">
      <c r="A58" s="243" t="s">
        <v>469</v>
      </c>
      <c r="B58" s="810"/>
      <c r="C58" s="244" t="s">
        <v>515</v>
      </c>
      <c r="D58" s="245" t="s">
        <v>517</v>
      </c>
      <c r="E58" s="246">
        <v>253</v>
      </c>
      <c r="F58" s="247">
        <v>225</v>
      </c>
      <c r="G58" s="247">
        <v>307</v>
      </c>
      <c r="H58" s="247">
        <v>0</v>
      </c>
      <c r="I58" s="247">
        <v>0</v>
      </c>
      <c r="J58" s="247">
        <v>0</v>
      </c>
      <c r="K58" s="247">
        <v>0</v>
      </c>
      <c r="L58" s="248">
        <v>0</v>
      </c>
      <c r="M58" s="249">
        <v>785</v>
      </c>
      <c r="N58" s="250">
        <v>222</v>
      </c>
      <c r="O58" s="248">
        <v>243</v>
      </c>
      <c r="P58" s="251">
        <f t="shared" si="2"/>
        <v>0.013021913308893055</v>
      </c>
    </row>
    <row r="59" spans="1:16" ht="12.75">
      <c r="A59" s="243" t="s">
        <v>472</v>
      </c>
      <c r="B59" s="810"/>
      <c r="C59" s="244" t="s">
        <v>515</v>
      </c>
      <c r="D59" s="245" t="s">
        <v>517</v>
      </c>
      <c r="E59" s="246">
        <v>27</v>
      </c>
      <c r="F59" s="247">
        <v>41</v>
      </c>
      <c r="G59" s="247">
        <v>0</v>
      </c>
      <c r="H59" s="247">
        <v>8</v>
      </c>
      <c r="I59" s="247">
        <v>0</v>
      </c>
      <c r="J59" s="247">
        <v>0</v>
      </c>
      <c r="K59" s="247">
        <v>0</v>
      </c>
      <c r="L59" s="248">
        <v>0</v>
      </c>
      <c r="M59" s="249">
        <v>76</v>
      </c>
      <c r="N59" s="250">
        <v>20</v>
      </c>
      <c r="O59" s="248">
        <v>26</v>
      </c>
      <c r="P59" s="251">
        <f t="shared" si="2"/>
        <v>0.0012607202693960154</v>
      </c>
    </row>
    <row r="60" spans="1:16" ht="12.75">
      <c r="A60" s="270" t="s">
        <v>473</v>
      </c>
      <c r="B60" s="815"/>
      <c r="C60" s="271" t="s">
        <v>515</v>
      </c>
      <c r="D60" s="272" t="s">
        <v>517</v>
      </c>
      <c r="E60" s="273">
        <v>167</v>
      </c>
      <c r="F60" s="274">
        <v>127</v>
      </c>
      <c r="G60" s="274">
        <v>171</v>
      </c>
      <c r="H60" s="274">
        <v>154</v>
      </c>
      <c r="I60" s="274">
        <v>0</v>
      </c>
      <c r="J60" s="274">
        <v>0</v>
      </c>
      <c r="K60" s="274">
        <v>0</v>
      </c>
      <c r="L60" s="275">
        <v>0</v>
      </c>
      <c r="M60" s="276">
        <v>619</v>
      </c>
      <c r="N60" s="277">
        <v>140</v>
      </c>
      <c r="O60" s="275">
        <v>161</v>
      </c>
      <c r="P60" s="278">
        <f t="shared" si="2"/>
        <v>0.0102682348257386</v>
      </c>
    </row>
    <row r="61" spans="1:16" ht="12.75">
      <c r="A61" s="294" t="s">
        <v>474</v>
      </c>
      <c r="B61" s="303" t="s">
        <v>177</v>
      </c>
      <c r="C61" s="295" t="s">
        <v>515</v>
      </c>
      <c r="D61" s="296" t="s">
        <v>517</v>
      </c>
      <c r="E61" s="297">
        <v>60</v>
      </c>
      <c r="F61" s="298">
        <v>52</v>
      </c>
      <c r="G61" s="298">
        <v>49</v>
      </c>
      <c r="H61" s="298">
        <v>60</v>
      </c>
      <c r="I61" s="298">
        <v>0</v>
      </c>
      <c r="J61" s="298">
        <v>0</v>
      </c>
      <c r="K61" s="298">
        <v>0</v>
      </c>
      <c r="L61" s="299">
        <v>0</v>
      </c>
      <c r="M61" s="300">
        <v>221</v>
      </c>
      <c r="N61" s="301">
        <v>38</v>
      </c>
      <c r="O61" s="299">
        <v>59</v>
      </c>
      <c r="P61" s="302">
        <f t="shared" si="2"/>
        <v>0.0036660418360068346</v>
      </c>
    </row>
    <row r="62" spans="1:16" ht="12.75">
      <c r="A62" s="261" t="s">
        <v>475</v>
      </c>
      <c r="B62" s="814" t="s">
        <v>178</v>
      </c>
      <c r="C62" s="262" t="s">
        <v>515</v>
      </c>
      <c r="D62" s="263" t="s">
        <v>517</v>
      </c>
      <c r="E62" s="264">
        <v>38</v>
      </c>
      <c r="F62" s="265">
        <v>31</v>
      </c>
      <c r="G62" s="265">
        <v>44</v>
      </c>
      <c r="H62" s="265">
        <v>0</v>
      </c>
      <c r="I62" s="265">
        <v>0</v>
      </c>
      <c r="J62" s="265">
        <v>0</v>
      </c>
      <c r="K62" s="265">
        <v>0</v>
      </c>
      <c r="L62" s="266">
        <v>0</v>
      </c>
      <c r="M62" s="267">
        <v>113</v>
      </c>
      <c r="N62" s="268">
        <v>25</v>
      </c>
      <c r="O62" s="266">
        <v>38</v>
      </c>
      <c r="P62" s="269">
        <f t="shared" si="2"/>
        <v>0.001874491979496707</v>
      </c>
    </row>
    <row r="63" spans="1:16" ht="12.75">
      <c r="A63" s="243" t="s">
        <v>475</v>
      </c>
      <c r="B63" s="810"/>
      <c r="C63" s="244" t="s">
        <v>515</v>
      </c>
      <c r="D63" s="245" t="s">
        <v>5</v>
      </c>
      <c r="E63" s="246">
        <v>0</v>
      </c>
      <c r="F63" s="247">
        <v>0</v>
      </c>
      <c r="G63" s="247">
        <v>14</v>
      </c>
      <c r="H63" s="247">
        <v>0</v>
      </c>
      <c r="I63" s="247">
        <v>0</v>
      </c>
      <c r="J63" s="247">
        <v>0</v>
      </c>
      <c r="K63" s="247">
        <v>0</v>
      </c>
      <c r="L63" s="248">
        <v>0</v>
      </c>
      <c r="M63" s="249">
        <v>14</v>
      </c>
      <c r="N63" s="250">
        <v>0</v>
      </c>
      <c r="O63" s="248">
        <v>0</v>
      </c>
      <c r="P63" s="251">
        <f t="shared" si="2"/>
        <v>0.0002322379443624239</v>
      </c>
    </row>
    <row r="64" spans="1:16" ht="12.75">
      <c r="A64" s="243" t="s">
        <v>476</v>
      </c>
      <c r="B64" s="810"/>
      <c r="C64" s="244" t="s">
        <v>515</v>
      </c>
      <c r="D64" s="245" t="s">
        <v>517</v>
      </c>
      <c r="E64" s="246">
        <v>21</v>
      </c>
      <c r="F64" s="247">
        <v>9</v>
      </c>
      <c r="G64" s="247">
        <v>0</v>
      </c>
      <c r="H64" s="247">
        <v>0</v>
      </c>
      <c r="I64" s="247">
        <v>0</v>
      </c>
      <c r="J64" s="247">
        <v>0</v>
      </c>
      <c r="K64" s="247">
        <v>0</v>
      </c>
      <c r="L64" s="248">
        <v>0</v>
      </c>
      <c r="M64" s="249">
        <v>30</v>
      </c>
      <c r="N64" s="250">
        <v>5</v>
      </c>
      <c r="O64" s="248">
        <v>20</v>
      </c>
      <c r="P64" s="251">
        <f t="shared" si="2"/>
        <v>0.0004976527379194798</v>
      </c>
    </row>
    <row r="65" spans="1:16" ht="12.75">
      <c r="A65" s="243" t="s">
        <v>477</v>
      </c>
      <c r="B65" s="810"/>
      <c r="C65" s="244" t="s">
        <v>515</v>
      </c>
      <c r="D65" s="245" t="s">
        <v>517</v>
      </c>
      <c r="E65" s="246">
        <v>417</v>
      </c>
      <c r="F65" s="247">
        <v>443</v>
      </c>
      <c r="G65" s="247">
        <v>428</v>
      </c>
      <c r="H65" s="247">
        <v>422</v>
      </c>
      <c r="I65" s="247">
        <v>0</v>
      </c>
      <c r="J65" s="247">
        <v>0</v>
      </c>
      <c r="K65" s="247">
        <v>0</v>
      </c>
      <c r="L65" s="248">
        <v>0</v>
      </c>
      <c r="M65" s="249">
        <v>1710</v>
      </c>
      <c r="N65" s="250">
        <v>381</v>
      </c>
      <c r="O65" s="248">
        <v>390</v>
      </c>
      <c r="P65" s="251">
        <f t="shared" si="2"/>
        <v>0.028366206061410347</v>
      </c>
    </row>
    <row r="66" spans="1:16" ht="12.75">
      <c r="A66" s="243" t="s">
        <v>477</v>
      </c>
      <c r="B66" s="810"/>
      <c r="C66" s="244" t="s">
        <v>515</v>
      </c>
      <c r="D66" s="245" t="s">
        <v>5</v>
      </c>
      <c r="E66" s="246">
        <v>49</v>
      </c>
      <c r="F66" s="247">
        <v>0</v>
      </c>
      <c r="G66" s="247">
        <v>0</v>
      </c>
      <c r="H66" s="247">
        <v>11</v>
      </c>
      <c r="I66" s="247">
        <v>7</v>
      </c>
      <c r="J66" s="247">
        <v>0</v>
      </c>
      <c r="K66" s="247">
        <v>0</v>
      </c>
      <c r="L66" s="248">
        <v>0</v>
      </c>
      <c r="M66" s="249">
        <v>67</v>
      </c>
      <c r="N66" s="250">
        <v>10</v>
      </c>
      <c r="O66" s="248">
        <v>49</v>
      </c>
      <c r="P66" s="251">
        <f t="shared" si="2"/>
        <v>0.0011114244480201715</v>
      </c>
    </row>
    <row r="67" spans="1:16" ht="12.75">
      <c r="A67" s="243" t="s">
        <v>509</v>
      </c>
      <c r="B67" s="810"/>
      <c r="C67" s="244" t="s">
        <v>343</v>
      </c>
      <c r="D67" s="245" t="s">
        <v>517</v>
      </c>
      <c r="E67" s="246">
        <v>370</v>
      </c>
      <c r="F67" s="247">
        <v>307</v>
      </c>
      <c r="G67" s="247">
        <v>257</v>
      </c>
      <c r="H67" s="247">
        <v>104</v>
      </c>
      <c r="I67" s="247">
        <v>0</v>
      </c>
      <c r="J67" s="247">
        <v>0</v>
      </c>
      <c r="K67" s="247">
        <v>0</v>
      </c>
      <c r="L67" s="248">
        <v>0</v>
      </c>
      <c r="M67" s="249">
        <v>1038</v>
      </c>
      <c r="N67" s="250">
        <v>250</v>
      </c>
      <c r="O67" s="248">
        <v>345</v>
      </c>
      <c r="P67" s="260">
        <f>M67/M$126</f>
        <v>0.29132753297782765</v>
      </c>
    </row>
    <row r="68" spans="1:16" ht="12.75">
      <c r="A68" s="270" t="s">
        <v>509</v>
      </c>
      <c r="B68" s="815"/>
      <c r="C68" s="271" t="s">
        <v>343</v>
      </c>
      <c r="D68" s="272" t="s">
        <v>5</v>
      </c>
      <c r="E68" s="273">
        <v>135</v>
      </c>
      <c r="F68" s="274">
        <v>61</v>
      </c>
      <c r="G68" s="274">
        <v>26</v>
      </c>
      <c r="H68" s="274">
        <v>0</v>
      </c>
      <c r="I68" s="274">
        <v>0</v>
      </c>
      <c r="J68" s="274">
        <v>0</v>
      </c>
      <c r="K68" s="274">
        <v>0</v>
      </c>
      <c r="L68" s="275">
        <v>0</v>
      </c>
      <c r="M68" s="276">
        <v>222</v>
      </c>
      <c r="N68" s="277">
        <v>23</v>
      </c>
      <c r="O68" s="275">
        <v>121</v>
      </c>
      <c r="P68" s="260">
        <f>M68/M$126</f>
        <v>0.06230704462531574</v>
      </c>
    </row>
    <row r="69" spans="1:16" ht="12.75">
      <c r="A69" s="243" t="s">
        <v>478</v>
      </c>
      <c r="B69" s="810" t="s">
        <v>179</v>
      </c>
      <c r="C69" s="244" t="s">
        <v>515</v>
      </c>
      <c r="D69" s="245" t="s">
        <v>517</v>
      </c>
      <c r="E69" s="246">
        <v>12</v>
      </c>
      <c r="F69" s="247">
        <v>23</v>
      </c>
      <c r="G69" s="247">
        <v>0</v>
      </c>
      <c r="H69" s="247">
        <v>0</v>
      </c>
      <c r="I69" s="247">
        <v>0</v>
      </c>
      <c r="J69" s="247">
        <v>0</v>
      </c>
      <c r="K69" s="247">
        <v>0</v>
      </c>
      <c r="L69" s="248">
        <v>0</v>
      </c>
      <c r="M69" s="249">
        <v>35</v>
      </c>
      <c r="N69" s="250">
        <v>15</v>
      </c>
      <c r="O69" s="248">
        <v>12</v>
      </c>
      <c r="P69" s="251">
        <f>M69/M$125</f>
        <v>0.0005805948609060598</v>
      </c>
    </row>
    <row r="70" spans="1:16" ht="12.75">
      <c r="A70" s="243" t="s">
        <v>479</v>
      </c>
      <c r="B70" s="810"/>
      <c r="C70" s="244" t="s">
        <v>515</v>
      </c>
      <c r="D70" s="245" t="s">
        <v>517</v>
      </c>
      <c r="E70" s="246">
        <v>0</v>
      </c>
      <c r="F70" s="247">
        <v>12</v>
      </c>
      <c r="G70" s="247">
        <v>0</v>
      </c>
      <c r="H70" s="247">
        <v>32</v>
      </c>
      <c r="I70" s="247">
        <v>0</v>
      </c>
      <c r="J70" s="247">
        <v>0</v>
      </c>
      <c r="K70" s="247">
        <v>0</v>
      </c>
      <c r="L70" s="248">
        <v>0</v>
      </c>
      <c r="M70" s="249">
        <v>44</v>
      </c>
      <c r="N70" s="250">
        <v>31</v>
      </c>
      <c r="O70" s="248">
        <v>0</v>
      </c>
      <c r="P70" s="251">
        <f>M70/M$125</f>
        <v>0.0007298906822819037</v>
      </c>
    </row>
    <row r="71" spans="1:16" ht="12.75">
      <c r="A71" s="243" t="s">
        <v>479</v>
      </c>
      <c r="B71" s="810"/>
      <c r="C71" s="244" t="s">
        <v>515</v>
      </c>
      <c r="D71" s="245" t="s">
        <v>5</v>
      </c>
      <c r="E71" s="246">
        <v>0</v>
      </c>
      <c r="F71" s="247">
        <v>53</v>
      </c>
      <c r="G71" s="247">
        <v>42</v>
      </c>
      <c r="H71" s="247">
        <v>0</v>
      </c>
      <c r="I71" s="247">
        <v>0</v>
      </c>
      <c r="J71" s="247">
        <v>0</v>
      </c>
      <c r="K71" s="247">
        <v>0</v>
      </c>
      <c r="L71" s="248">
        <v>0</v>
      </c>
      <c r="M71" s="249">
        <v>95</v>
      </c>
      <c r="N71" s="250">
        <v>57</v>
      </c>
      <c r="O71" s="248">
        <v>0</v>
      </c>
      <c r="P71" s="251">
        <f>M71/M$125</f>
        <v>0.0015759003367450193</v>
      </c>
    </row>
    <row r="72" spans="1:16" ht="12.75">
      <c r="A72" s="243" t="s">
        <v>480</v>
      </c>
      <c r="B72" s="810"/>
      <c r="C72" s="244" t="s">
        <v>515</v>
      </c>
      <c r="D72" s="245" t="s">
        <v>517</v>
      </c>
      <c r="E72" s="246">
        <v>782</v>
      </c>
      <c r="F72" s="247">
        <v>809</v>
      </c>
      <c r="G72" s="247">
        <v>1113</v>
      </c>
      <c r="H72" s="247">
        <v>1057</v>
      </c>
      <c r="I72" s="247">
        <v>0</v>
      </c>
      <c r="J72" s="247">
        <v>0</v>
      </c>
      <c r="K72" s="247">
        <v>0</v>
      </c>
      <c r="L72" s="248">
        <v>0</v>
      </c>
      <c r="M72" s="249">
        <v>3761</v>
      </c>
      <c r="N72" s="250">
        <v>813</v>
      </c>
      <c r="O72" s="248">
        <v>761</v>
      </c>
      <c r="P72" s="251">
        <f>M72/M$125</f>
        <v>0.06238906491050545</v>
      </c>
    </row>
    <row r="73" spans="1:16" ht="12.75">
      <c r="A73" s="243" t="s">
        <v>480</v>
      </c>
      <c r="B73" s="810"/>
      <c r="C73" s="244" t="s">
        <v>515</v>
      </c>
      <c r="D73" s="245" t="s">
        <v>5</v>
      </c>
      <c r="E73" s="246">
        <v>88</v>
      </c>
      <c r="F73" s="247">
        <v>79</v>
      </c>
      <c r="G73" s="247">
        <v>63</v>
      </c>
      <c r="H73" s="247">
        <v>67</v>
      </c>
      <c r="I73" s="247">
        <v>62</v>
      </c>
      <c r="J73" s="247">
        <v>0</v>
      </c>
      <c r="K73" s="247">
        <v>0</v>
      </c>
      <c r="L73" s="248">
        <v>0</v>
      </c>
      <c r="M73" s="249">
        <v>359</v>
      </c>
      <c r="N73" s="250">
        <v>48</v>
      </c>
      <c r="O73" s="248">
        <v>84</v>
      </c>
      <c r="P73" s="251">
        <f>M73/M$125</f>
        <v>0.005955244430436442</v>
      </c>
    </row>
    <row r="74" spans="1:16" ht="12.75">
      <c r="A74" s="243" t="s">
        <v>510</v>
      </c>
      <c r="B74" s="810"/>
      <c r="C74" s="244" t="s">
        <v>343</v>
      </c>
      <c r="D74" s="245" t="s">
        <v>517</v>
      </c>
      <c r="E74" s="246">
        <v>139</v>
      </c>
      <c r="F74" s="247">
        <v>100</v>
      </c>
      <c r="G74" s="247">
        <v>111</v>
      </c>
      <c r="H74" s="247">
        <v>0</v>
      </c>
      <c r="I74" s="247">
        <v>0</v>
      </c>
      <c r="J74" s="247">
        <v>0</v>
      </c>
      <c r="K74" s="247">
        <v>0</v>
      </c>
      <c r="L74" s="248">
        <v>0</v>
      </c>
      <c r="M74" s="249">
        <v>350</v>
      </c>
      <c r="N74" s="250">
        <v>81</v>
      </c>
      <c r="O74" s="248">
        <v>136</v>
      </c>
      <c r="P74" s="260">
        <f>M74/M$126</f>
        <v>0.09823182711198428</v>
      </c>
    </row>
    <row r="75" spans="1:16" ht="12.75">
      <c r="A75" s="252" t="s">
        <v>510</v>
      </c>
      <c r="B75" s="813"/>
      <c r="C75" s="253" t="s">
        <v>343</v>
      </c>
      <c r="D75" s="254" t="s">
        <v>5</v>
      </c>
      <c r="E75" s="255">
        <v>70</v>
      </c>
      <c r="F75" s="256">
        <v>48</v>
      </c>
      <c r="G75" s="256">
        <v>17</v>
      </c>
      <c r="H75" s="256">
        <v>0</v>
      </c>
      <c r="I75" s="256">
        <v>0</v>
      </c>
      <c r="J75" s="256">
        <v>0</v>
      </c>
      <c r="K75" s="256">
        <v>0</v>
      </c>
      <c r="L75" s="257">
        <v>0</v>
      </c>
      <c r="M75" s="258">
        <v>135</v>
      </c>
      <c r="N75" s="259">
        <v>13</v>
      </c>
      <c r="O75" s="257">
        <v>69</v>
      </c>
      <c r="P75" s="260">
        <f>M75/M$126</f>
        <v>0.037889419028908224</v>
      </c>
    </row>
    <row r="76" spans="1:16" ht="12.75">
      <c r="A76" s="261" t="s">
        <v>481</v>
      </c>
      <c r="B76" s="814" t="s">
        <v>180</v>
      </c>
      <c r="C76" s="262" t="s">
        <v>515</v>
      </c>
      <c r="D76" s="263" t="s">
        <v>517</v>
      </c>
      <c r="E76" s="264">
        <v>613</v>
      </c>
      <c r="F76" s="265">
        <v>453</v>
      </c>
      <c r="G76" s="265">
        <v>0</v>
      </c>
      <c r="H76" s="265">
        <v>0</v>
      </c>
      <c r="I76" s="265">
        <v>0</v>
      </c>
      <c r="J76" s="265">
        <v>0</v>
      </c>
      <c r="K76" s="265">
        <v>0</v>
      </c>
      <c r="L76" s="266">
        <v>0</v>
      </c>
      <c r="M76" s="267">
        <v>1066</v>
      </c>
      <c r="N76" s="268">
        <v>328</v>
      </c>
      <c r="O76" s="266">
        <v>587</v>
      </c>
      <c r="P76" s="269">
        <f>M76/M$125</f>
        <v>0.01768326062073885</v>
      </c>
    </row>
    <row r="77" spans="1:16" ht="12.75">
      <c r="A77" s="243" t="s">
        <v>481</v>
      </c>
      <c r="B77" s="810"/>
      <c r="C77" s="244" t="s">
        <v>515</v>
      </c>
      <c r="D77" s="245" t="s">
        <v>5</v>
      </c>
      <c r="E77" s="246">
        <v>452</v>
      </c>
      <c r="F77" s="247">
        <v>340</v>
      </c>
      <c r="G77" s="247">
        <v>278</v>
      </c>
      <c r="H77" s="247">
        <v>0</v>
      </c>
      <c r="I77" s="247">
        <v>0</v>
      </c>
      <c r="J77" s="247">
        <v>0</v>
      </c>
      <c r="K77" s="247">
        <v>0</v>
      </c>
      <c r="L77" s="248">
        <v>0</v>
      </c>
      <c r="M77" s="249">
        <v>1070</v>
      </c>
      <c r="N77" s="250">
        <v>220</v>
      </c>
      <c r="O77" s="248">
        <v>441</v>
      </c>
      <c r="P77" s="251">
        <f>M77/M$125</f>
        <v>0.017749614319128113</v>
      </c>
    </row>
    <row r="78" spans="1:16" ht="12.75">
      <c r="A78" s="243" t="s">
        <v>482</v>
      </c>
      <c r="B78" s="810"/>
      <c r="C78" s="244" t="s">
        <v>515</v>
      </c>
      <c r="D78" s="245" t="s">
        <v>517</v>
      </c>
      <c r="E78" s="246">
        <v>0</v>
      </c>
      <c r="F78" s="247">
        <v>0</v>
      </c>
      <c r="G78" s="247">
        <v>0</v>
      </c>
      <c r="H78" s="247">
        <v>90</v>
      </c>
      <c r="I78" s="247">
        <v>0</v>
      </c>
      <c r="J78" s="247">
        <v>0</v>
      </c>
      <c r="K78" s="247">
        <v>0</v>
      </c>
      <c r="L78" s="248">
        <v>0</v>
      </c>
      <c r="M78" s="249">
        <v>90</v>
      </c>
      <c r="N78" s="250">
        <v>140</v>
      </c>
      <c r="O78" s="248">
        <v>0</v>
      </c>
      <c r="P78" s="251">
        <f>M78/M$125</f>
        <v>0.0014929582137584393</v>
      </c>
    </row>
    <row r="79" spans="1:16" ht="12.75">
      <c r="A79" s="270" t="s">
        <v>511</v>
      </c>
      <c r="B79" s="815"/>
      <c r="C79" s="271" t="s">
        <v>343</v>
      </c>
      <c r="D79" s="272" t="s">
        <v>517</v>
      </c>
      <c r="E79" s="273">
        <v>30</v>
      </c>
      <c r="F79" s="274">
        <v>13</v>
      </c>
      <c r="G79" s="274">
        <v>0</v>
      </c>
      <c r="H79" s="274">
        <v>0</v>
      </c>
      <c r="I79" s="274">
        <v>0</v>
      </c>
      <c r="J79" s="274">
        <v>0</v>
      </c>
      <c r="K79" s="274">
        <v>0</v>
      </c>
      <c r="L79" s="275">
        <v>0</v>
      </c>
      <c r="M79" s="276">
        <v>43</v>
      </c>
      <c r="N79" s="277">
        <v>11</v>
      </c>
      <c r="O79" s="275">
        <v>30</v>
      </c>
      <c r="P79" s="260">
        <f>M79/M$126</f>
        <v>0.012068481616615213</v>
      </c>
    </row>
    <row r="80" spans="1:16" ht="12.75">
      <c r="A80" s="234" t="s">
        <v>483</v>
      </c>
      <c r="B80" s="809" t="s">
        <v>181</v>
      </c>
      <c r="C80" s="235" t="s">
        <v>515</v>
      </c>
      <c r="D80" s="236" t="s">
        <v>517</v>
      </c>
      <c r="E80" s="237">
        <v>91</v>
      </c>
      <c r="F80" s="238">
        <v>79</v>
      </c>
      <c r="G80" s="238">
        <v>67</v>
      </c>
      <c r="H80" s="238">
        <v>0</v>
      </c>
      <c r="I80" s="238">
        <v>0</v>
      </c>
      <c r="J80" s="238">
        <v>0</v>
      </c>
      <c r="K80" s="238">
        <v>0</v>
      </c>
      <c r="L80" s="239">
        <v>0</v>
      </c>
      <c r="M80" s="240">
        <v>237</v>
      </c>
      <c r="N80" s="241">
        <v>61</v>
      </c>
      <c r="O80" s="239">
        <v>90</v>
      </c>
      <c r="P80" s="269">
        <f>M80/M$125</f>
        <v>0.0039314566295638904</v>
      </c>
    </row>
    <row r="81" spans="1:16" ht="12.75">
      <c r="A81" s="243" t="s">
        <v>484</v>
      </c>
      <c r="B81" s="810"/>
      <c r="C81" s="244" t="s">
        <v>515</v>
      </c>
      <c r="D81" s="245" t="s">
        <v>517</v>
      </c>
      <c r="E81" s="246">
        <v>660</v>
      </c>
      <c r="F81" s="247">
        <v>588</v>
      </c>
      <c r="G81" s="247">
        <v>604</v>
      </c>
      <c r="H81" s="247">
        <v>0</v>
      </c>
      <c r="I81" s="247">
        <v>0</v>
      </c>
      <c r="J81" s="247">
        <v>0</v>
      </c>
      <c r="K81" s="247">
        <v>0</v>
      </c>
      <c r="L81" s="248">
        <v>0</v>
      </c>
      <c r="M81" s="249">
        <v>1852</v>
      </c>
      <c r="N81" s="250">
        <v>543</v>
      </c>
      <c r="O81" s="248">
        <v>628</v>
      </c>
      <c r="P81" s="251">
        <f>M81/M$125</f>
        <v>0.03072176235422922</v>
      </c>
    </row>
    <row r="82" spans="1:16" ht="12.75">
      <c r="A82" s="243" t="s">
        <v>485</v>
      </c>
      <c r="B82" s="810"/>
      <c r="C82" s="244" t="s">
        <v>515</v>
      </c>
      <c r="D82" s="245" t="s">
        <v>517</v>
      </c>
      <c r="E82" s="246">
        <v>94</v>
      </c>
      <c r="F82" s="247">
        <v>56</v>
      </c>
      <c r="G82" s="247">
        <v>26</v>
      </c>
      <c r="H82" s="247">
        <v>12</v>
      </c>
      <c r="I82" s="247">
        <v>0</v>
      </c>
      <c r="J82" s="247">
        <v>0</v>
      </c>
      <c r="K82" s="247">
        <v>0</v>
      </c>
      <c r="L82" s="248">
        <v>0</v>
      </c>
      <c r="M82" s="249">
        <v>188</v>
      </c>
      <c r="N82" s="250">
        <v>41</v>
      </c>
      <c r="O82" s="248">
        <v>90</v>
      </c>
      <c r="P82" s="251">
        <f>M82/M$125</f>
        <v>0.0031186238242954067</v>
      </c>
    </row>
    <row r="83" spans="1:16" ht="12.75">
      <c r="A83" s="243" t="s">
        <v>485</v>
      </c>
      <c r="B83" s="810"/>
      <c r="C83" s="244" t="s">
        <v>515</v>
      </c>
      <c r="D83" s="245" t="s">
        <v>5</v>
      </c>
      <c r="E83" s="246">
        <v>23</v>
      </c>
      <c r="F83" s="247">
        <v>0</v>
      </c>
      <c r="G83" s="247">
        <v>1</v>
      </c>
      <c r="H83" s="247">
        <v>0</v>
      </c>
      <c r="I83" s="247">
        <v>0</v>
      </c>
      <c r="J83" s="247">
        <v>0</v>
      </c>
      <c r="K83" s="247">
        <v>0</v>
      </c>
      <c r="L83" s="248">
        <v>0</v>
      </c>
      <c r="M83" s="249">
        <v>24</v>
      </c>
      <c r="N83" s="250">
        <v>0</v>
      </c>
      <c r="O83" s="248">
        <v>23</v>
      </c>
      <c r="P83" s="251">
        <f>M83/M$125</f>
        <v>0.0003981221903355838</v>
      </c>
    </row>
    <row r="84" spans="1:16" ht="12.75">
      <c r="A84" s="252" t="s">
        <v>486</v>
      </c>
      <c r="B84" s="813"/>
      <c r="C84" s="253" t="s">
        <v>515</v>
      </c>
      <c r="D84" s="254" t="s">
        <v>517</v>
      </c>
      <c r="E84" s="255">
        <v>382</v>
      </c>
      <c r="F84" s="256">
        <v>363</v>
      </c>
      <c r="G84" s="256">
        <v>398</v>
      </c>
      <c r="H84" s="256">
        <v>421</v>
      </c>
      <c r="I84" s="256">
        <v>0</v>
      </c>
      <c r="J84" s="256">
        <v>0</v>
      </c>
      <c r="K84" s="256">
        <v>0</v>
      </c>
      <c r="L84" s="257">
        <v>0</v>
      </c>
      <c r="M84" s="258">
        <v>1564</v>
      </c>
      <c r="N84" s="259">
        <v>375</v>
      </c>
      <c r="O84" s="257">
        <v>371</v>
      </c>
      <c r="P84" s="251">
        <f>M84/M$125</f>
        <v>0.025944296070202214</v>
      </c>
    </row>
    <row r="85" spans="1:16" ht="12.75">
      <c r="A85" s="252" t="s">
        <v>581</v>
      </c>
      <c r="B85" s="813"/>
      <c r="C85" s="253" t="s">
        <v>343</v>
      </c>
      <c r="D85" s="254" t="s">
        <v>517</v>
      </c>
      <c r="E85" s="255">
        <v>41</v>
      </c>
      <c r="F85" s="256">
        <v>27</v>
      </c>
      <c r="G85" s="256">
        <v>0</v>
      </c>
      <c r="H85" s="256">
        <v>0</v>
      </c>
      <c r="I85" s="256">
        <v>0</v>
      </c>
      <c r="J85" s="256">
        <v>0</v>
      </c>
      <c r="K85" s="256">
        <v>0</v>
      </c>
      <c r="L85" s="257">
        <v>0</v>
      </c>
      <c r="M85" s="258">
        <v>68</v>
      </c>
      <c r="N85" s="259">
        <v>0</v>
      </c>
      <c r="O85" s="257">
        <v>40</v>
      </c>
      <c r="P85" s="260">
        <f>M85/M$126</f>
        <v>0.019085040696042662</v>
      </c>
    </row>
    <row r="86" spans="1:16" ht="12.75">
      <c r="A86" s="261" t="s">
        <v>487</v>
      </c>
      <c r="B86" s="814" t="s">
        <v>182</v>
      </c>
      <c r="C86" s="262" t="s">
        <v>515</v>
      </c>
      <c r="D86" s="263" t="s">
        <v>517</v>
      </c>
      <c r="E86" s="264">
        <v>11</v>
      </c>
      <c r="F86" s="265">
        <v>18</v>
      </c>
      <c r="G86" s="265">
        <v>13</v>
      </c>
      <c r="H86" s="265">
        <v>0</v>
      </c>
      <c r="I86" s="265">
        <v>0</v>
      </c>
      <c r="J86" s="265">
        <v>0</v>
      </c>
      <c r="K86" s="265">
        <v>0</v>
      </c>
      <c r="L86" s="266">
        <v>0</v>
      </c>
      <c r="M86" s="267">
        <v>42</v>
      </c>
      <c r="N86" s="268">
        <v>4</v>
      </c>
      <c r="O86" s="266">
        <v>11</v>
      </c>
      <c r="P86" s="269">
        <f aca="true" t="shared" si="3" ref="P86:P92">M86/M$125</f>
        <v>0.0006967138330872716</v>
      </c>
    </row>
    <row r="87" spans="1:16" ht="12.75">
      <c r="A87" s="243" t="s">
        <v>488</v>
      </c>
      <c r="B87" s="810"/>
      <c r="C87" s="244" t="s">
        <v>515</v>
      </c>
      <c r="D87" s="245" t="s">
        <v>517</v>
      </c>
      <c r="E87" s="246">
        <v>217</v>
      </c>
      <c r="F87" s="247">
        <v>175</v>
      </c>
      <c r="G87" s="247">
        <v>163</v>
      </c>
      <c r="H87" s="247">
        <v>0</v>
      </c>
      <c r="I87" s="247">
        <v>0</v>
      </c>
      <c r="J87" s="247">
        <v>0</v>
      </c>
      <c r="K87" s="247">
        <v>0</v>
      </c>
      <c r="L87" s="248">
        <v>0</v>
      </c>
      <c r="M87" s="249">
        <v>555</v>
      </c>
      <c r="N87" s="250">
        <v>166</v>
      </c>
      <c r="O87" s="248">
        <v>196</v>
      </c>
      <c r="P87" s="251">
        <f t="shared" si="3"/>
        <v>0.009206575651510377</v>
      </c>
    </row>
    <row r="88" spans="1:16" ht="12.75">
      <c r="A88" s="243" t="s">
        <v>488</v>
      </c>
      <c r="B88" s="810"/>
      <c r="C88" s="244" t="s">
        <v>515</v>
      </c>
      <c r="D88" s="245" t="s">
        <v>5</v>
      </c>
      <c r="E88" s="246">
        <v>30</v>
      </c>
      <c r="F88" s="247">
        <v>24</v>
      </c>
      <c r="G88" s="247">
        <v>27</v>
      </c>
      <c r="H88" s="247">
        <v>0</v>
      </c>
      <c r="I88" s="247">
        <v>0</v>
      </c>
      <c r="J88" s="247">
        <v>0</v>
      </c>
      <c r="K88" s="247">
        <v>0</v>
      </c>
      <c r="L88" s="248">
        <v>0</v>
      </c>
      <c r="M88" s="249">
        <v>81</v>
      </c>
      <c r="N88" s="250">
        <v>14</v>
      </c>
      <c r="O88" s="248">
        <v>29</v>
      </c>
      <c r="P88" s="251">
        <f t="shared" si="3"/>
        <v>0.0013436623923825954</v>
      </c>
    </row>
    <row r="89" spans="1:16" ht="12.75">
      <c r="A89" s="243" t="s">
        <v>489</v>
      </c>
      <c r="B89" s="810"/>
      <c r="C89" s="244" t="s">
        <v>515</v>
      </c>
      <c r="D89" s="245" t="s">
        <v>517</v>
      </c>
      <c r="E89" s="246">
        <v>77</v>
      </c>
      <c r="F89" s="247">
        <v>78</v>
      </c>
      <c r="G89" s="247">
        <v>89</v>
      </c>
      <c r="H89" s="247">
        <v>72</v>
      </c>
      <c r="I89" s="247">
        <v>0</v>
      </c>
      <c r="J89" s="247">
        <v>0</v>
      </c>
      <c r="K89" s="247">
        <v>0</v>
      </c>
      <c r="L89" s="248">
        <v>0</v>
      </c>
      <c r="M89" s="249">
        <v>316</v>
      </c>
      <c r="N89" s="250">
        <v>59</v>
      </c>
      <c r="O89" s="248">
        <v>69</v>
      </c>
      <c r="P89" s="251">
        <f t="shared" si="3"/>
        <v>0.005241942172751854</v>
      </c>
    </row>
    <row r="90" spans="1:16" ht="12.75">
      <c r="A90" s="243" t="s">
        <v>489</v>
      </c>
      <c r="B90" s="810"/>
      <c r="C90" s="244" t="s">
        <v>515</v>
      </c>
      <c r="D90" s="245" t="s">
        <v>5</v>
      </c>
      <c r="E90" s="246">
        <v>44</v>
      </c>
      <c r="F90" s="247">
        <v>21</v>
      </c>
      <c r="G90" s="247">
        <v>34</v>
      </c>
      <c r="H90" s="247">
        <v>0</v>
      </c>
      <c r="I90" s="247">
        <v>0</v>
      </c>
      <c r="J90" s="247">
        <v>0</v>
      </c>
      <c r="K90" s="247">
        <v>0</v>
      </c>
      <c r="L90" s="248">
        <v>0</v>
      </c>
      <c r="M90" s="249">
        <v>99</v>
      </c>
      <c r="N90" s="250">
        <v>27</v>
      </c>
      <c r="O90" s="248">
        <v>39</v>
      </c>
      <c r="P90" s="251">
        <f t="shared" si="3"/>
        <v>0.0016422540351342834</v>
      </c>
    </row>
    <row r="91" spans="1:16" ht="12.75">
      <c r="A91" s="243" t="s">
        <v>490</v>
      </c>
      <c r="B91" s="810"/>
      <c r="C91" s="244" t="s">
        <v>515</v>
      </c>
      <c r="D91" s="245" t="s">
        <v>517</v>
      </c>
      <c r="E91" s="246">
        <v>15</v>
      </c>
      <c r="F91" s="247">
        <v>8</v>
      </c>
      <c r="G91" s="247">
        <v>10</v>
      </c>
      <c r="H91" s="247">
        <v>19</v>
      </c>
      <c r="I91" s="247">
        <v>0</v>
      </c>
      <c r="J91" s="247">
        <v>0</v>
      </c>
      <c r="K91" s="247">
        <v>0</v>
      </c>
      <c r="L91" s="248">
        <v>0</v>
      </c>
      <c r="M91" s="249">
        <v>52</v>
      </c>
      <c r="N91" s="250">
        <v>14</v>
      </c>
      <c r="O91" s="248">
        <v>13</v>
      </c>
      <c r="P91" s="251">
        <f t="shared" si="3"/>
        <v>0.0008625980790604316</v>
      </c>
    </row>
    <row r="92" spans="1:16" ht="12.75">
      <c r="A92" s="252" t="s">
        <v>490</v>
      </c>
      <c r="B92" s="813"/>
      <c r="C92" s="253" t="s">
        <v>515</v>
      </c>
      <c r="D92" s="254" t="s">
        <v>5</v>
      </c>
      <c r="E92" s="255">
        <v>20</v>
      </c>
      <c r="F92" s="256">
        <v>9</v>
      </c>
      <c r="G92" s="256">
        <v>6</v>
      </c>
      <c r="H92" s="256">
        <v>8</v>
      </c>
      <c r="I92" s="256">
        <v>15</v>
      </c>
      <c r="J92" s="256">
        <v>0</v>
      </c>
      <c r="K92" s="256">
        <v>0</v>
      </c>
      <c r="L92" s="257">
        <v>0</v>
      </c>
      <c r="M92" s="258">
        <v>58</v>
      </c>
      <c r="N92" s="259">
        <v>8</v>
      </c>
      <c r="O92" s="257">
        <v>19</v>
      </c>
      <c r="P92" s="251">
        <f t="shared" si="3"/>
        <v>0.0009621286266443276</v>
      </c>
    </row>
    <row r="93" spans="1:16" ht="12.75">
      <c r="A93" s="270" t="s">
        <v>525</v>
      </c>
      <c r="B93" s="815"/>
      <c r="C93" s="271" t="s">
        <v>343</v>
      </c>
      <c r="D93" s="272" t="s">
        <v>517</v>
      </c>
      <c r="E93" s="273">
        <v>36</v>
      </c>
      <c r="F93" s="274">
        <v>29</v>
      </c>
      <c r="G93" s="274">
        <v>7</v>
      </c>
      <c r="H93" s="274">
        <v>0</v>
      </c>
      <c r="I93" s="274">
        <v>0</v>
      </c>
      <c r="J93" s="274">
        <v>0</v>
      </c>
      <c r="K93" s="274">
        <v>0</v>
      </c>
      <c r="L93" s="275">
        <v>0</v>
      </c>
      <c r="M93" s="276">
        <v>72</v>
      </c>
      <c r="N93" s="277">
        <v>3</v>
      </c>
      <c r="O93" s="275">
        <v>36</v>
      </c>
      <c r="P93" s="260">
        <f>M93/M$126</f>
        <v>0.020207690148751054</v>
      </c>
    </row>
    <row r="94" spans="1:16" ht="12.75">
      <c r="A94" s="234" t="s">
        <v>503</v>
      </c>
      <c r="B94" s="809" t="s">
        <v>183</v>
      </c>
      <c r="C94" s="235" t="s">
        <v>515</v>
      </c>
      <c r="D94" s="236" t="s">
        <v>5</v>
      </c>
      <c r="E94" s="237">
        <v>29</v>
      </c>
      <c r="F94" s="238">
        <v>20</v>
      </c>
      <c r="G94" s="238">
        <v>20</v>
      </c>
      <c r="H94" s="238">
        <v>0</v>
      </c>
      <c r="I94" s="238">
        <v>0</v>
      </c>
      <c r="J94" s="238">
        <v>0</v>
      </c>
      <c r="K94" s="238">
        <v>0</v>
      </c>
      <c r="L94" s="239">
        <v>0</v>
      </c>
      <c r="M94" s="240">
        <v>69</v>
      </c>
      <c r="N94" s="241">
        <v>25</v>
      </c>
      <c r="O94" s="239">
        <v>28</v>
      </c>
      <c r="P94" s="269">
        <f>M94/M$125</f>
        <v>0.0011446012972148034</v>
      </c>
    </row>
    <row r="95" spans="1:16" ht="12.75">
      <c r="A95" s="243" t="s">
        <v>491</v>
      </c>
      <c r="B95" s="810"/>
      <c r="C95" s="244" t="s">
        <v>515</v>
      </c>
      <c r="D95" s="245" t="s">
        <v>517</v>
      </c>
      <c r="E95" s="246">
        <v>93</v>
      </c>
      <c r="F95" s="247">
        <v>84</v>
      </c>
      <c r="G95" s="247">
        <v>86</v>
      </c>
      <c r="H95" s="247">
        <v>82</v>
      </c>
      <c r="I95" s="247">
        <v>0</v>
      </c>
      <c r="J95" s="247">
        <v>0</v>
      </c>
      <c r="K95" s="247">
        <v>0</v>
      </c>
      <c r="L95" s="248">
        <v>0</v>
      </c>
      <c r="M95" s="249">
        <v>345</v>
      </c>
      <c r="N95" s="250">
        <v>81</v>
      </c>
      <c r="O95" s="248">
        <v>92</v>
      </c>
      <c r="P95" s="251">
        <f>M95/M$125</f>
        <v>0.005723006486074018</v>
      </c>
    </row>
    <row r="96" spans="1:16" ht="12.75">
      <c r="A96" s="243" t="s">
        <v>491</v>
      </c>
      <c r="B96" s="810"/>
      <c r="C96" s="244" t="s">
        <v>515</v>
      </c>
      <c r="D96" s="245" t="s">
        <v>5</v>
      </c>
      <c r="E96" s="246">
        <v>1</v>
      </c>
      <c r="F96" s="247">
        <v>1</v>
      </c>
      <c r="G96" s="247">
        <v>0</v>
      </c>
      <c r="H96" s="247">
        <v>17</v>
      </c>
      <c r="I96" s="247">
        <v>0</v>
      </c>
      <c r="J96" s="247">
        <v>0</v>
      </c>
      <c r="K96" s="247">
        <v>0</v>
      </c>
      <c r="L96" s="248">
        <v>0</v>
      </c>
      <c r="M96" s="249">
        <v>19</v>
      </c>
      <c r="N96" s="250">
        <v>6</v>
      </c>
      <c r="O96" s="248">
        <v>1</v>
      </c>
      <c r="P96" s="251">
        <f>M96/M$125</f>
        <v>0.00031518006734900384</v>
      </c>
    </row>
    <row r="97" spans="1:16" ht="12.75">
      <c r="A97" s="243" t="s">
        <v>512</v>
      </c>
      <c r="B97" s="810"/>
      <c r="C97" s="244" t="s">
        <v>343</v>
      </c>
      <c r="D97" s="245" t="s">
        <v>517</v>
      </c>
      <c r="E97" s="246">
        <v>131</v>
      </c>
      <c r="F97" s="247">
        <v>119</v>
      </c>
      <c r="G97" s="247">
        <v>161</v>
      </c>
      <c r="H97" s="247">
        <v>0</v>
      </c>
      <c r="I97" s="247">
        <v>0</v>
      </c>
      <c r="J97" s="247">
        <v>0</v>
      </c>
      <c r="K97" s="247">
        <v>0</v>
      </c>
      <c r="L97" s="248">
        <v>0</v>
      </c>
      <c r="M97" s="249">
        <v>411</v>
      </c>
      <c r="N97" s="250">
        <v>154</v>
      </c>
      <c r="O97" s="248">
        <v>127</v>
      </c>
      <c r="P97" s="260">
        <f>M97/M$126</f>
        <v>0.11535223126578725</v>
      </c>
    </row>
    <row r="98" spans="1:16" ht="12.75">
      <c r="A98" s="252" t="s">
        <v>512</v>
      </c>
      <c r="B98" s="813"/>
      <c r="C98" s="253" t="s">
        <v>343</v>
      </c>
      <c r="D98" s="254" t="s">
        <v>5</v>
      </c>
      <c r="E98" s="255">
        <v>71</v>
      </c>
      <c r="F98" s="256">
        <v>83</v>
      </c>
      <c r="G98" s="256">
        <v>80</v>
      </c>
      <c r="H98" s="256">
        <v>75</v>
      </c>
      <c r="I98" s="256">
        <v>0</v>
      </c>
      <c r="J98" s="256">
        <v>0</v>
      </c>
      <c r="K98" s="256">
        <v>0</v>
      </c>
      <c r="L98" s="257">
        <v>0</v>
      </c>
      <c r="M98" s="258">
        <v>309</v>
      </c>
      <c r="N98" s="259">
        <v>95</v>
      </c>
      <c r="O98" s="257">
        <v>71</v>
      </c>
      <c r="P98" s="260">
        <f>M98/M$126</f>
        <v>0.08672467022172327</v>
      </c>
    </row>
    <row r="99" spans="1:16" ht="12.75">
      <c r="A99" s="261" t="s">
        <v>492</v>
      </c>
      <c r="B99" s="814" t="s">
        <v>299</v>
      </c>
      <c r="C99" s="262" t="s">
        <v>515</v>
      </c>
      <c r="D99" s="263" t="s">
        <v>517</v>
      </c>
      <c r="E99" s="264">
        <v>8</v>
      </c>
      <c r="F99" s="265">
        <v>33</v>
      </c>
      <c r="G99" s="265">
        <v>23</v>
      </c>
      <c r="H99" s="265">
        <v>0</v>
      </c>
      <c r="I99" s="265">
        <v>0</v>
      </c>
      <c r="J99" s="265">
        <v>0</v>
      </c>
      <c r="K99" s="265">
        <v>0</v>
      </c>
      <c r="L99" s="266">
        <v>0</v>
      </c>
      <c r="M99" s="267">
        <v>64</v>
      </c>
      <c r="N99" s="268">
        <v>30</v>
      </c>
      <c r="O99" s="266">
        <v>8</v>
      </c>
      <c r="P99" s="269">
        <f>M99/M$125</f>
        <v>0.0010616591742282236</v>
      </c>
    </row>
    <row r="100" spans="1:16" ht="12.75">
      <c r="A100" s="243" t="s">
        <v>493</v>
      </c>
      <c r="B100" s="810"/>
      <c r="C100" s="244" t="s">
        <v>515</v>
      </c>
      <c r="D100" s="245" t="s">
        <v>517</v>
      </c>
      <c r="E100" s="246">
        <v>269</v>
      </c>
      <c r="F100" s="247">
        <v>279</v>
      </c>
      <c r="G100" s="247">
        <v>307</v>
      </c>
      <c r="H100" s="247">
        <v>0</v>
      </c>
      <c r="I100" s="247">
        <v>0</v>
      </c>
      <c r="J100" s="247">
        <v>0</v>
      </c>
      <c r="K100" s="247">
        <v>0</v>
      </c>
      <c r="L100" s="248">
        <v>0</v>
      </c>
      <c r="M100" s="249">
        <v>855</v>
      </c>
      <c r="N100" s="250">
        <v>241</v>
      </c>
      <c r="O100" s="248">
        <v>247</v>
      </c>
      <c r="P100" s="251">
        <f>M100/M$125</f>
        <v>0.014183103030705174</v>
      </c>
    </row>
    <row r="101" spans="1:16" ht="12.75">
      <c r="A101" s="270" t="s">
        <v>494</v>
      </c>
      <c r="B101" s="815"/>
      <c r="C101" s="271" t="s">
        <v>515</v>
      </c>
      <c r="D101" s="272" t="s">
        <v>517</v>
      </c>
      <c r="E101" s="273">
        <v>139</v>
      </c>
      <c r="F101" s="274">
        <v>116</v>
      </c>
      <c r="G101" s="274">
        <v>121</v>
      </c>
      <c r="H101" s="274">
        <v>115</v>
      </c>
      <c r="I101" s="274">
        <v>0</v>
      </c>
      <c r="J101" s="274">
        <v>0</v>
      </c>
      <c r="K101" s="274">
        <v>0</v>
      </c>
      <c r="L101" s="275">
        <v>0</v>
      </c>
      <c r="M101" s="276">
        <v>491</v>
      </c>
      <c r="N101" s="277">
        <v>88</v>
      </c>
      <c r="O101" s="275">
        <v>136</v>
      </c>
      <c r="P101" s="278">
        <f>M101/M$125</f>
        <v>0.008144916477282153</v>
      </c>
    </row>
    <row r="102" spans="1:16" ht="12.75">
      <c r="A102" s="234" t="s">
        <v>495</v>
      </c>
      <c r="B102" s="809" t="s">
        <v>184</v>
      </c>
      <c r="C102" s="235" t="s">
        <v>515</v>
      </c>
      <c r="D102" s="236" t="s">
        <v>517</v>
      </c>
      <c r="E102" s="237">
        <v>32</v>
      </c>
      <c r="F102" s="238">
        <v>62</v>
      </c>
      <c r="G102" s="238">
        <v>63</v>
      </c>
      <c r="H102" s="238">
        <v>77</v>
      </c>
      <c r="I102" s="238">
        <v>0</v>
      </c>
      <c r="J102" s="238">
        <v>0</v>
      </c>
      <c r="K102" s="238">
        <v>0</v>
      </c>
      <c r="L102" s="239">
        <v>0</v>
      </c>
      <c r="M102" s="240">
        <v>234</v>
      </c>
      <c r="N102" s="241">
        <v>83</v>
      </c>
      <c r="O102" s="239">
        <v>30</v>
      </c>
      <c r="P102" s="242">
        <f>M102/M$125</f>
        <v>0.0038816913557719423</v>
      </c>
    </row>
    <row r="103" spans="1:16" ht="12.75">
      <c r="A103" s="252" t="s">
        <v>513</v>
      </c>
      <c r="B103" s="813"/>
      <c r="C103" s="253" t="s">
        <v>343</v>
      </c>
      <c r="D103" s="254" t="s">
        <v>517</v>
      </c>
      <c r="E103" s="255">
        <v>40</v>
      </c>
      <c r="F103" s="256">
        <v>30</v>
      </c>
      <c r="G103" s="256">
        <v>21</v>
      </c>
      <c r="H103" s="256">
        <v>0</v>
      </c>
      <c r="I103" s="256">
        <v>0</v>
      </c>
      <c r="J103" s="256">
        <v>0</v>
      </c>
      <c r="K103" s="256">
        <v>0</v>
      </c>
      <c r="L103" s="257">
        <v>0</v>
      </c>
      <c r="M103" s="258">
        <v>91</v>
      </c>
      <c r="N103" s="259">
        <v>20</v>
      </c>
      <c r="O103" s="257">
        <v>40</v>
      </c>
      <c r="P103" s="260">
        <f>M103/M$126</f>
        <v>0.025540275049115914</v>
      </c>
    </row>
    <row r="104" spans="1:16" ht="12.75">
      <c r="A104" s="261" t="s">
        <v>504</v>
      </c>
      <c r="B104" s="814" t="s">
        <v>185</v>
      </c>
      <c r="C104" s="262" t="s">
        <v>515</v>
      </c>
      <c r="D104" s="263" t="s">
        <v>5</v>
      </c>
      <c r="E104" s="264">
        <v>32</v>
      </c>
      <c r="F104" s="265">
        <v>0</v>
      </c>
      <c r="G104" s="265">
        <v>0</v>
      </c>
      <c r="H104" s="265">
        <v>0</v>
      </c>
      <c r="I104" s="265">
        <v>0</v>
      </c>
      <c r="J104" s="265">
        <v>0</v>
      </c>
      <c r="K104" s="265">
        <v>0</v>
      </c>
      <c r="L104" s="266">
        <v>0</v>
      </c>
      <c r="M104" s="267">
        <v>32</v>
      </c>
      <c r="N104" s="268">
        <v>24</v>
      </c>
      <c r="O104" s="266">
        <v>32</v>
      </c>
      <c r="P104" s="269">
        <f>M104/M$125</f>
        <v>0.0005308295871141118</v>
      </c>
    </row>
    <row r="105" spans="1:16" ht="12.75">
      <c r="A105" s="243" t="s">
        <v>496</v>
      </c>
      <c r="B105" s="810"/>
      <c r="C105" s="244" t="s">
        <v>515</v>
      </c>
      <c r="D105" s="245" t="s">
        <v>517</v>
      </c>
      <c r="E105" s="246">
        <v>356</v>
      </c>
      <c r="F105" s="247">
        <v>323</v>
      </c>
      <c r="G105" s="247">
        <v>301</v>
      </c>
      <c r="H105" s="247">
        <v>275</v>
      </c>
      <c r="I105" s="247">
        <v>0</v>
      </c>
      <c r="J105" s="247">
        <v>0</v>
      </c>
      <c r="K105" s="247">
        <v>0</v>
      </c>
      <c r="L105" s="248">
        <v>0</v>
      </c>
      <c r="M105" s="249">
        <v>1255</v>
      </c>
      <c r="N105" s="250">
        <v>241</v>
      </c>
      <c r="O105" s="248">
        <v>340</v>
      </c>
      <c r="P105" s="251">
        <f>M105/M$125</f>
        <v>0.020818472869631573</v>
      </c>
    </row>
    <row r="106" spans="1:16" ht="12.75">
      <c r="A106" s="252" t="s">
        <v>496</v>
      </c>
      <c r="B106" s="813"/>
      <c r="C106" s="253" t="s">
        <v>515</v>
      </c>
      <c r="D106" s="254" t="s">
        <v>5</v>
      </c>
      <c r="E106" s="255">
        <v>28</v>
      </c>
      <c r="F106" s="256">
        <v>40</v>
      </c>
      <c r="G106" s="256">
        <v>0</v>
      </c>
      <c r="H106" s="256">
        <v>0</v>
      </c>
      <c r="I106" s="256">
        <v>0</v>
      </c>
      <c r="J106" s="256">
        <v>0</v>
      </c>
      <c r="K106" s="256">
        <v>0</v>
      </c>
      <c r="L106" s="257">
        <v>0</v>
      </c>
      <c r="M106" s="258">
        <v>68</v>
      </c>
      <c r="N106" s="259">
        <v>0</v>
      </c>
      <c r="O106" s="257">
        <v>27</v>
      </c>
      <c r="P106" s="251">
        <f>M106/M$126</f>
        <v>0.019085040696042662</v>
      </c>
    </row>
    <row r="107" spans="1:16" ht="12.75">
      <c r="A107" s="252" t="s">
        <v>514</v>
      </c>
      <c r="B107" s="813"/>
      <c r="C107" s="253" t="s">
        <v>343</v>
      </c>
      <c r="D107" s="254" t="s">
        <v>517</v>
      </c>
      <c r="E107" s="255">
        <v>99</v>
      </c>
      <c r="F107" s="256">
        <v>86</v>
      </c>
      <c r="G107" s="256">
        <v>88</v>
      </c>
      <c r="H107" s="256">
        <v>0</v>
      </c>
      <c r="I107" s="256">
        <v>0</v>
      </c>
      <c r="J107" s="256">
        <v>0</v>
      </c>
      <c r="K107" s="256">
        <v>0</v>
      </c>
      <c r="L107" s="257">
        <v>0</v>
      </c>
      <c r="M107" s="258">
        <v>273</v>
      </c>
      <c r="N107" s="259">
        <v>51</v>
      </c>
      <c r="O107" s="257">
        <v>98</v>
      </c>
      <c r="P107" s="260">
        <f>M107/M$126</f>
        <v>0.07662082514734773</v>
      </c>
    </row>
    <row r="108" spans="1:16" ht="12.75">
      <c r="A108" s="270" t="s">
        <v>514</v>
      </c>
      <c r="B108" s="815"/>
      <c r="C108" s="271" t="s">
        <v>343</v>
      </c>
      <c r="D108" s="272" t="s">
        <v>5</v>
      </c>
      <c r="E108" s="273">
        <v>64</v>
      </c>
      <c r="F108" s="274">
        <v>40</v>
      </c>
      <c r="G108" s="274">
        <v>30</v>
      </c>
      <c r="H108" s="274">
        <v>26</v>
      </c>
      <c r="I108" s="274">
        <v>0</v>
      </c>
      <c r="J108" s="274">
        <v>0</v>
      </c>
      <c r="K108" s="274">
        <v>0</v>
      </c>
      <c r="L108" s="275">
        <v>0</v>
      </c>
      <c r="M108" s="276">
        <v>160</v>
      </c>
      <c r="N108" s="277">
        <v>27</v>
      </c>
      <c r="O108" s="275">
        <v>59</v>
      </c>
      <c r="P108" s="260">
        <f>M108/M$126</f>
        <v>0.04490597810833567</v>
      </c>
    </row>
    <row r="109" spans="1:16" ht="12.75">
      <c r="A109" s="234" t="s">
        <v>497</v>
      </c>
      <c r="B109" s="809" t="s">
        <v>186</v>
      </c>
      <c r="C109" s="235" t="s">
        <v>515</v>
      </c>
      <c r="D109" s="236" t="s">
        <v>517</v>
      </c>
      <c r="E109" s="237">
        <v>111</v>
      </c>
      <c r="F109" s="238">
        <v>51</v>
      </c>
      <c r="G109" s="238">
        <v>0</v>
      </c>
      <c r="H109" s="238">
        <v>0</v>
      </c>
      <c r="I109" s="238">
        <v>0</v>
      </c>
      <c r="J109" s="238">
        <v>0</v>
      </c>
      <c r="K109" s="238">
        <v>0</v>
      </c>
      <c r="L109" s="239">
        <v>0</v>
      </c>
      <c r="M109" s="240">
        <v>162</v>
      </c>
      <c r="N109" s="241">
        <v>44</v>
      </c>
      <c r="O109" s="239">
        <v>76</v>
      </c>
      <c r="P109" s="242">
        <f aca="true" t="shared" si="4" ref="P109:P116">M109/M$125</f>
        <v>0.002687324784765191</v>
      </c>
    </row>
    <row r="110" spans="1:16" ht="12.75">
      <c r="A110" s="252" t="s">
        <v>498</v>
      </c>
      <c r="B110" s="813"/>
      <c r="C110" s="253" t="s">
        <v>515</v>
      </c>
      <c r="D110" s="254" t="s">
        <v>517</v>
      </c>
      <c r="E110" s="255">
        <v>497</v>
      </c>
      <c r="F110" s="256">
        <v>631</v>
      </c>
      <c r="G110" s="256">
        <v>725</v>
      </c>
      <c r="H110" s="256">
        <v>830</v>
      </c>
      <c r="I110" s="256">
        <v>0</v>
      </c>
      <c r="J110" s="256">
        <v>0</v>
      </c>
      <c r="K110" s="256">
        <v>0</v>
      </c>
      <c r="L110" s="257">
        <v>0</v>
      </c>
      <c r="M110" s="258">
        <v>2683</v>
      </c>
      <c r="N110" s="259">
        <v>774</v>
      </c>
      <c r="O110" s="257">
        <v>494</v>
      </c>
      <c r="P110" s="260">
        <f t="shared" si="4"/>
        <v>0.04450674319459881</v>
      </c>
    </row>
    <row r="111" spans="1:16" ht="12.75">
      <c r="A111" s="261" t="s">
        <v>499</v>
      </c>
      <c r="B111" s="814" t="s">
        <v>187</v>
      </c>
      <c r="C111" s="262" t="s">
        <v>515</v>
      </c>
      <c r="D111" s="263" t="s">
        <v>517</v>
      </c>
      <c r="E111" s="264">
        <v>2869</v>
      </c>
      <c r="F111" s="265">
        <v>2901</v>
      </c>
      <c r="G111" s="265">
        <v>2914</v>
      </c>
      <c r="H111" s="265">
        <v>3029</v>
      </c>
      <c r="I111" s="265">
        <v>1195</v>
      </c>
      <c r="J111" s="265">
        <v>1100</v>
      </c>
      <c r="K111" s="265">
        <v>1096</v>
      </c>
      <c r="L111" s="266">
        <v>1174</v>
      </c>
      <c r="M111" s="267">
        <v>16278</v>
      </c>
      <c r="N111" s="268">
        <v>3029</v>
      </c>
      <c r="O111" s="266">
        <v>2851</v>
      </c>
      <c r="P111" s="269">
        <f t="shared" si="4"/>
        <v>0.2700263755951097</v>
      </c>
    </row>
    <row r="112" spans="1:16" ht="12.75">
      <c r="A112" s="270" t="s">
        <v>499</v>
      </c>
      <c r="B112" s="815"/>
      <c r="C112" s="271" t="s">
        <v>515</v>
      </c>
      <c r="D112" s="272" t="s">
        <v>5</v>
      </c>
      <c r="E112" s="273">
        <v>0</v>
      </c>
      <c r="F112" s="274">
        <v>0</v>
      </c>
      <c r="G112" s="274">
        <v>11</v>
      </c>
      <c r="H112" s="274">
        <v>34</v>
      </c>
      <c r="I112" s="274">
        <v>17</v>
      </c>
      <c r="J112" s="274">
        <v>0</v>
      </c>
      <c r="K112" s="274">
        <v>0</v>
      </c>
      <c r="L112" s="275">
        <v>0</v>
      </c>
      <c r="M112" s="276">
        <v>62</v>
      </c>
      <c r="N112" s="277">
        <v>9</v>
      </c>
      <c r="O112" s="275">
        <v>0</v>
      </c>
      <c r="P112" s="278">
        <f t="shared" si="4"/>
        <v>0.0010284823250335915</v>
      </c>
    </row>
    <row r="113" spans="1:16" ht="12.75">
      <c r="A113" s="234" t="s">
        <v>500</v>
      </c>
      <c r="B113" s="809" t="s">
        <v>294</v>
      </c>
      <c r="C113" s="235" t="s">
        <v>515</v>
      </c>
      <c r="D113" s="236" t="s">
        <v>517</v>
      </c>
      <c r="E113" s="237">
        <v>24</v>
      </c>
      <c r="F113" s="238">
        <v>19</v>
      </c>
      <c r="G113" s="238">
        <v>33</v>
      </c>
      <c r="H113" s="238">
        <v>0</v>
      </c>
      <c r="I113" s="238">
        <v>0</v>
      </c>
      <c r="J113" s="238">
        <v>0</v>
      </c>
      <c r="K113" s="238">
        <v>0</v>
      </c>
      <c r="L113" s="239">
        <v>0</v>
      </c>
      <c r="M113" s="240">
        <v>76</v>
      </c>
      <c r="N113" s="241">
        <v>30</v>
      </c>
      <c r="O113" s="239">
        <v>23</v>
      </c>
      <c r="P113" s="242">
        <f>M113/M$125</f>
        <v>0.0012607202693960154</v>
      </c>
    </row>
    <row r="114" spans="1:16" ht="12.75">
      <c r="A114" s="243" t="s">
        <v>501</v>
      </c>
      <c r="B114" s="810"/>
      <c r="C114" s="244" t="s">
        <v>515</v>
      </c>
      <c r="D114" s="245" t="s">
        <v>517</v>
      </c>
      <c r="E114" s="246">
        <v>32</v>
      </c>
      <c r="F114" s="247">
        <v>36</v>
      </c>
      <c r="G114" s="247">
        <v>17</v>
      </c>
      <c r="H114" s="247">
        <v>41</v>
      </c>
      <c r="I114" s="247">
        <v>0</v>
      </c>
      <c r="J114" s="247">
        <v>0</v>
      </c>
      <c r="K114" s="247">
        <v>0</v>
      </c>
      <c r="L114" s="248">
        <v>0</v>
      </c>
      <c r="M114" s="249">
        <v>126</v>
      </c>
      <c r="N114" s="250">
        <v>35</v>
      </c>
      <c r="O114" s="248">
        <v>31</v>
      </c>
      <c r="P114" s="251">
        <f t="shared" si="4"/>
        <v>0.0020901414992618153</v>
      </c>
    </row>
    <row r="115" spans="1:16" ht="12.75">
      <c r="A115" s="243" t="s">
        <v>502</v>
      </c>
      <c r="B115" s="810"/>
      <c r="C115" s="244" t="s">
        <v>515</v>
      </c>
      <c r="D115" s="245" t="s">
        <v>517</v>
      </c>
      <c r="E115" s="246">
        <v>287</v>
      </c>
      <c r="F115" s="247">
        <v>238</v>
      </c>
      <c r="G115" s="247">
        <v>255</v>
      </c>
      <c r="H115" s="247">
        <v>232</v>
      </c>
      <c r="I115" s="247">
        <v>0</v>
      </c>
      <c r="J115" s="247">
        <v>0</v>
      </c>
      <c r="K115" s="247">
        <v>0</v>
      </c>
      <c r="L115" s="248">
        <v>0</v>
      </c>
      <c r="M115" s="249">
        <v>1012</v>
      </c>
      <c r="N115" s="250">
        <v>167</v>
      </c>
      <c r="O115" s="248">
        <v>280</v>
      </c>
      <c r="P115" s="251">
        <f t="shared" si="4"/>
        <v>0.016787485692483783</v>
      </c>
    </row>
    <row r="116" spans="1:16" ht="12.75">
      <c r="A116" s="243" t="s">
        <v>505</v>
      </c>
      <c r="B116" s="810"/>
      <c r="C116" s="244" t="s">
        <v>516</v>
      </c>
      <c r="D116" s="245" t="s">
        <v>517</v>
      </c>
      <c r="E116" s="246">
        <v>83</v>
      </c>
      <c r="F116" s="247">
        <v>75</v>
      </c>
      <c r="G116" s="247">
        <v>93</v>
      </c>
      <c r="H116" s="247">
        <v>87</v>
      </c>
      <c r="I116" s="247">
        <v>63</v>
      </c>
      <c r="J116" s="247">
        <v>65</v>
      </c>
      <c r="K116" s="247">
        <v>19</v>
      </c>
      <c r="L116" s="248">
        <v>14</v>
      </c>
      <c r="M116" s="249">
        <v>499</v>
      </c>
      <c r="N116" s="250">
        <v>53</v>
      </c>
      <c r="O116" s="248">
        <v>82</v>
      </c>
      <c r="P116" s="251">
        <f t="shared" si="4"/>
        <v>0.008277623874060681</v>
      </c>
    </row>
    <row r="117" spans="1:16" ht="12.75">
      <c r="A117" s="252" t="s">
        <v>505</v>
      </c>
      <c r="B117" s="813"/>
      <c r="C117" s="253" t="s">
        <v>516</v>
      </c>
      <c r="D117" s="254" t="s">
        <v>5</v>
      </c>
      <c r="E117" s="255">
        <v>0</v>
      </c>
      <c r="F117" s="256">
        <v>0</v>
      </c>
      <c r="G117" s="256">
        <v>0</v>
      </c>
      <c r="H117" s="256">
        <v>1</v>
      </c>
      <c r="I117" s="256">
        <v>3</v>
      </c>
      <c r="J117" s="256">
        <v>2</v>
      </c>
      <c r="K117" s="256">
        <v>0</v>
      </c>
      <c r="L117" s="257">
        <v>0</v>
      </c>
      <c r="M117" s="258">
        <v>6</v>
      </c>
      <c r="N117" s="259">
        <v>1</v>
      </c>
      <c r="O117" s="257">
        <v>0</v>
      </c>
      <c r="P117" s="251">
        <f>M117/M$126</f>
        <v>0.0016839741790625876</v>
      </c>
    </row>
    <row r="118" spans="1:16" ht="13.5" thickBot="1">
      <c r="A118" s="304" t="s">
        <v>505</v>
      </c>
      <c r="B118" s="822"/>
      <c r="C118" s="305" t="s">
        <v>343</v>
      </c>
      <c r="D118" s="306" t="s">
        <v>517</v>
      </c>
      <c r="E118" s="307">
        <v>51</v>
      </c>
      <c r="F118" s="308">
        <v>41</v>
      </c>
      <c r="G118" s="308">
        <v>47</v>
      </c>
      <c r="H118" s="308">
        <v>0</v>
      </c>
      <c r="I118" s="308">
        <v>0</v>
      </c>
      <c r="J118" s="308">
        <v>0</v>
      </c>
      <c r="K118" s="308">
        <v>0</v>
      </c>
      <c r="L118" s="309">
        <v>0</v>
      </c>
      <c r="M118" s="310">
        <v>139</v>
      </c>
      <c r="N118" s="311">
        <v>36</v>
      </c>
      <c r="O118" s="309">
        <v>48</v>
      </c>
      <c r="P118" s="260">
        <f>M118/M$126</f>
        <v>0.03901206848161662</v>
      </c>
    </row>
    <row r="119" spans="1:16" ht="12.75">
      <c r="A119" s="312"/>
      <c r="B119" s="313" t="s">
        <v>214</v>
      </c>
      <c r="C119" s="314" t="s">
        <v>515</v>
      </c>
      <c r="D119" s="315" t="s">
        <v>517</v>
      </c>
      <c r="E119" s="316">
        <v>14439</v>
      </c>
      <c r="F119" s="317">
        <v>14605</v>
      </c>
      <c r="G119" s="317">
        <v>13436</v>
      </c>
      <c r="H119" s="317">
        <v>9527</v>
      </c>
      <c r="I119" s="317">
        <v>1133</v>
      </c>
      <c r="J119" s="317">
        <v>1348</v>
      </c>
      <c r="K119" s="317">
        <v>1181</v>
      </c>
      <c r="L119" s="318">
        <v>1144</v>
      </c>
      <c r="M119" s="319">
        <v>56813</v>
      </c>
      <c r="N119" s="320">
        <v>12623</v>
      </c>
      <c r="O119" s="318">
        <v>13979</v>
      </c>
      <c r="P119" s="321">
        <f>M119/M$125</f>
        <v>0.9424381666473135</v>
      </c>
    </row>
    <row r="120" spans="1:16" ht="12.75">
      <c r="A120" s="312"/>
      <c r="B120" s="322" t="s">
        <v>214</v>
      </c>
      <c r="C120" s="314" t="s">
        <v>515</v>
      </c>
      <c r="D120" s="315" t="s">
        <v>5</v>
      </c>
      <c r="E120" s="316">
        <v>1166</v>
      </c>
      <c r="F120" s="317">
        <v>749</v>
      </c>
      <c r="G120" s="317">
        <v>810</v>
      </c>
      <c r="H120" s="317">
        <v>107</v>
      </c>
      <c r="I120" s="317">
        <v>133</v>
      </c>
      <c r="J120" s="317">
        <v>0</v>
      </c>
      <c r="K120" s="317">
        <v>0</v>
      </c>
      <c r="L120" s="318">
        <v>0</v>
      </c>
      <c r="M120" s="319">
        <v>2965</v>
      </c>
      <c r="N120" s="320">
        <v>554</v>
      </c>
      <c r="O120" s="318">
        <v>1129</v>
      </c>
      <c r="P120" s="323">
        <f>M120/M$125</f>
        <v>0.04918467893104192</v>
      </c>
    </row>
    <row r="121" spans="1:16" ht="12.75">
      <c r="A121" s="324"/>
      <c r="B121" s="325" t="s">
        <v>214</v>
      </c>
      <c r="C121" s="326" t="s">
        <v>516</v>
      </c>
      <c r="D121" s="327" t="s">
        <v>517</v>
      </c>
      <c r="E121" s="328">
        <v>68</v>
      </c>
      <c r="F121" s="329">
        <v>93</v>
      </c>
      <c r="G121" s="329">
        <v>91</v>
      </c>
      <c r="H121" s="329">
        <v>87</v>
      </c>
      <c r="I121" s="329">
        <v>65</v>
      </c>
      <c r="J121" s="329">
        <v>68</v>
      </c>
      <c r="K121" s="329">
        <v>14</v>
      </c>
      <c r="L121" s="330">
        <v>19</v>
      </c>
      <c r="M121" s="331">
        <v>505</v>
      </c>
      <c r="N121" s="332">
        <v>65</v>
      </c>
      <c r="O121" s="330">
        <v>66</v>
      </c>
      <c r="P121" s="323">
        <f>M121/M$125</f>
        <v>0.008377154421644576</v>
      </c>
    </row>
    <row r="122" spans="1:16" ht="12.75">
      <c r="A122" s="324"/>
      <c r="B122" s="325" t="s">
        <v>214</v>
      </c>
      <c r="C122" s="326" t="s">
        <v>516</v>
      </c>
      <c r="D122" s="327" t="s">
        <v>5</v>
      </c>
      <c r="E122" s="328">
        <v>0</v>
      </c>
      <c r="F122" s="329">
        <v>0</v>
      </c>
      <c r="G122" s="329">
        <v>1</v>
      </c>
      <c r="H122" s="329">
        <v>4</v>
      </c>
      <c r="I122" s="329">
        <v>2</v>
      </c>
      <c r="J122" s="329">
        <v>1</v>
      </c>
      <c r="K122" s="329">
        <v>0</v>
      </c>
      <c r="L122" s="330">
        <v>0</v>
      </c>
      <c r="M122" s="331">
        <v>8</v>
      </c>
      <c r="N122" s="332">
        <v>0</v>
      </c>
      <c r="O122" s="330">
        <v>0</v>
      </c>
      <c r="P122" s="323">
        <f>M122/M$125</f>
        <v>0.00013270739677852795</v>
      </c>
    </row>
    <row r="123" spans="1:16" ht="12.75">
      <c r="A123" s="324"/>
      <c r="B123" s="333" t="s">
        <v>214</v>
      </c>
      <c r="C123" s="326" t="s">
        <v>343</v>
      </c>
      <c r="D123" s="327" t="s">
        <v>517</v>
      </c>
      <c r="E123" s="328">
        <v>1083</v>
      </c>
      <c r="F123" s="329">
        <v>840</v>
      </c>
      <c r="G123" s="329">
        <v>661</v>
      </c>
      <c r="H123" s="329">
        <v>119</v>
      </c>
      <c r="I123" s="329"/>
      <c r="J123" s="329"/>
      <c r="K123" s="329"/>
      <c r="L123" s="330"/>
      <c r="M123" s="331">
        <v>2703</v>
      </c>
      <c r="N123" s="332">
        <v>598</v>
      </c>
      <c r="O123" s="330">
        <v>1067</v>
      </c>
      <c r="P123" s="323">
        <f>M123/M$126</f>
        <v>0.7586303676676958</v>
      </c>
    </row>
    <row r="124" spans="1:16" ht="12.75">
      <c r="A124" s="334"/>
      <c r="B124" s="333" t="s">
        <v>214</v>
      </c>
      <c r="C124" s="326" t="s">
        <v>343</v>
      </c>
      <c r="D124" s="327" t="s">
        <v>5</v>
      </c>
      <c r="E124" s="328">
        <v>406</v>
      </c>
      <c r="F124" s="329">
        <v>175</v>
      </c>
      <c r="G124" s="329">
        <v>156</v>
      </c>
      <c r="H124" s="329">
        <v>123</v>
      </c>
      <c r="I124" s="329"/>
      <c r="J124" s="329"/>
      <c r="K124" s="329"/>
      <c r="L124" s="330"/>
      <c r="M124" s="331">
        <v>860</v>
      </c>
      <c r="N124" s="332">
        <v>108</v>
      </c>
      <c r="O124" s="330">
        <v>396</v>
      </c>
      <c r="P124" s="335">
        <f>M124/M$126</f>
        <v>0.24136963233230424</v>
      </c>
    </row>
    <row r="125" spans="1:16" ht="12.75">
      <c r="A125" s="336"/>
      <c r="B125" s="337" t="s">
        <v>214</v>
      </c>
      <c r="C125" s="338" t="s">
        <v>302</v>
      </c>
      <c r="D125" s="339"/>
      <c r="E125" s="340">
        <f>E119+E120+E121</f>
        <v>15673</v>
      </c>
      <c r="F125" s="341">
        <f aca="true" t="shared" si="5" ref="F125:O125">F119+F120+F121</f>
        <v>15447</v>
      </c>
      <c r="G125" s="341">
        <f t="shared" si="5"/>
        <v>14337</v>
      </c>
      <c r="H125" s="341">
        <f t="shared" si="5"/>
        <v>9721</v>
      </c>
      <c r="I125" s="341">
        <f t="shared" si="5"/>
        <v>1331</v>
      </c>
      <c r="J125" s="341">
        <f t="shared" si="5"/>
        <v>1416</v>
      </c>
      <c r="K125" s="341">
        <f t="shared" si="5"/>
        <v>1195</v>
      </c>
      <c r="L125" s="342">
        <f t="shared" si="5"/>
        <v>1163</v>
      </c>
      <c r="M125" s="343">
        <f t="shared" si="5"/>
        <v>60283</v>
      </c>
      <c r="N125" s="344">
        <f>N119+N120+N121</f>
        <v>13242</v>
      </c>
      <c r="O125" s="342">
        <f t="shared" si="5"/>
        <v>15174</v>
      </c>
      <c r="P125" s="345">
        <f>M125/M$125</f>
        <v>1</v>
      </c>
    </row>
    <row r="126" spans="1:16" ht="12.75">
      <c r="A126" s="346"/>
      <c r="B126" s="347" t="s">
        <v>214</v>
      </c>
      <c r="C126" s="348" t="s">
        <v>343</v>
      </c>
      <c r="D126" s="349"/>
      <c r="E126" s="350">
        <f>E123+E124</f>
        <v>1489</v>
      </c>
      <c r="F126" s="351">
        <f aca="true" t="shared" si="6" ref="F126:O126">F123+F124</f>
        <v>1015</v>
      </c>
      <c r="G126" s="351">
        <f t="shared" si="6"/>
        <v>817</v>
      </c>
      <c r="H126" s="351">
        <f t="shared" si="6"/>
        <v>242</v>
      </c>
      <c r="I126" s="351">
        <f t="shared" si="6"/>
        <v>0</v>
      </c>
      <c r="J126" s="351">
        <f t="shared" si="6"/>
        <v>0</v>
      </c>
      <c r="K126" s="351">
        <f t="shared" si="6"/>
        <v>0</v>
      </c>
      <c r="L126" s="352">
        <f t="shared" si="6"/>
        <v>0</v>
      </c>
      <c r="M126" s="353">
        <f t="shared" si="6"/>
        <v>3563</v>
      </c>
      <c r="N126" s="354">
        <f t="shared" si="6"/>
        <v>706</v>
      </c>
      <c r="O126" s="352">
        <f t="shared" si="6"/>
        <v>1463</v>
      </c>
      <c r="P126" s="355">
        <f>M126/M$126</f>
        <v>1</v>
      </c>
    </row>
    <row r="127" spans="1:16" ht="13.5" thickBot="1">
      <c r="A127" s="356"/>
      <c r="B127" s="357" t="s">
        <v>188</v>
      </c>
      <c r="C127" s="358"/>
      <c r="D127" s="359"/>
      <c r="E127" s="360">
        <f>SUM(E125:E126)</f>
        <v>17162</v>
      </c>
      <c r="F127" s="361">
        <f aca="true" t="shared" si="7" ref="F127:O127">SUM(F125:F126)</f>
        <v>16462</v>
      </c>
      <c r="G127" s="361">
        <f t="shared" si="7"/>
        <v>15154</v>
      </c>
      <c r="H127" s="361">
        <f t="shared" si="7"/>
        <v>9963</v>
      </c>
      <c r="I127" s="361">
        <f t="shared" si="7"/>
        <v>1331</v>
      </c>
      <c r="J127" s="361">
        <f t="shared" si="7"/>
        <v>1416</v>
      </c>
      <c r="K127" s="361">
        <f t="shared" si="7"/>
        <v>1195</v>
      </c>
      <c r="L127" s="362">
        <f t="shared" si="7"/>
        <v>1163</v>
      </c>
      <c r="M127" s="363">
        <f t="shared" si="7"/>
        <v>63846</v>
      </c>
      <c r="N127" s="360">
        <f t="shared" si="7"/>
        <v>13948</v>
      </c>
      <c r="O127" s="362">
        <f t="shared" si="7"/>
        <v>16637</v>
      </c>
      <c r="P127" s="364"/>
    </row>
    <row r="129" spans="1:8" ht="12.75">
      <c r="A129" s="114" t="s">
        <v>300</v>
      </c>
      <c r="B129" s="114" t="s">
        <v>301</v>
      </c>
      <c r="G129" s="114" t="s">
        <v>303</v>
      </c>
      <c r="H129" s="114" t="s">
        <v>0</v>
      </c>
    </row>
    <row r="130" spans="1:8" ht="12.75">
      <c r="A130" s="114" t="s">
        <v>297</v>
      </c>
      <c r="B130" s="114" t="s">
        <v>298</v>
      </c>
      <c r="H130" s="114" t="s">
        <v>167</v>
      </c>
    </row>
    <row r="131" spans="1:2" ht="12.75">
      <c r="A131" s="114" t="s">
        <v>295</v>
      </c>
      <c r="B131" s="114" t="s">
        <v>296</v>
      </c>
    </row>
    <row r="132" spans="1:13" ht="12.75">
      <c r="A132" s="114" t="s">
        <v>292</v>
      </c>
      <c r="B132" s="114" t="s">
        <v>293</v>
      </c>
      <c r="M132" s="114"/>
    </row>
    <row r="133" spans="1:13" ht="12.75">
      <c r="A133" s="114" t="s">
        <v>288</v>
      </c>
      <c r="B133" s="114" t="s">
        <v>289</v>
      </c>
      <c r="M133" s="114"/>
    </row>
    <row r="134" spans="1:2" ht="12.75">
      <c r="A134" s="114" t="s">
        <v>290</v>
      </c>
      <c r="B134" s="114" t="s">
        <v>291</v>
      </c>
    </row>
    <row r="135" spans="14:15" ht="12.75">
      <c r="N135" s="170"/>
      <c r="O135" s="170"/>
    </row>
    <row r="136" ht="12.75">
      <c r="M136" s="114"/>
    </row>
    <row r="137" ht="12.75">
      <c r="M137" s="114"/>
    </row>
  </sheetData>
  <sheetProtection/>
  <mergeCells count="32">
    <mergeCell ref="B111:B112"/>
    <mergeCell ref="B48:B52"/>
    <mergeCell ref="B53:B56"/>
    <mergeCell ref="B57:B60"/>
    <mergeCell ref="B62:B68"/>
    <mergeCell ref="B113:B118"/>
    <mergeCell ref="B94:B98"/>
    <mergeCell ref="B99:B101"/>
    <mergeCell ref="B102:B103"/>
    <mergeCell ref="B104:B108"/>
    <mergeCell ref="B109:B110"/>
    <mergeCell ref="B80:B85"/>
    <mergeCell ref="B86:B93"/>
    <mergeCell ref="B69:B75"/>
    <mergeCell ref="B76:B79"/>
    <mergeCell ref="B21:B24"/>
    <mergeCell ref="B25:B30"/>
    <mergeCell ref="B31:B32"/>
    <mergeCell ref="B33:B37"/>
    <mergeCell ref="B38:B41"/>
    <mergeCell ref="B42:B47"/>
    <mergeCell ref="O3:O4"/>
    <mergeCell ref="P3:P4"/>
    <mergeCell ref="B7:B12"/>
    <mergeCell ref="B13:B18"/>
    <mergeCell ref="B19:B20"/>
    <mergeCell ref="A3:A4"/>
    <mergeCell ref="B3:B4"/>
    <mergeCell ref="C3:C4"/>
    <mergeCell ref="D3:D4"/>
    <mergeCell ref="E3:M3"/>
    <mergeCell ref="N3:N4"/>
  </mergeCells>
  <printOptions/>
  <pageMargins left="0.6979166666666666" right="0.3937007874015748" top="0.6458333333333334" bottom="0.553125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2"/>
  <sheetViews>
    <sheetView zoomScaleSheetLayoutView="100" workbookViewId="0" topLeftCell="A1">
      <selection activeCell="J42" sqref="J42"/>
    </sheetView>
  </sheetViews>
  <sheetFormatPr defaultColWidth="9.140625" defaultRowHeight="12.75"/>
  <cols>
    <col min="1" max="1" width="42.57421875" style="599" customWidth="1"/>
    <col min="2" max="2" width="6.00390625" style="368" customWidth="1"/>
    <col min="3" max="3" width="9.421875" style="367" customWidth="1"/>
    <col min="4" max="4" width="8.8515625" style="367" customWidth="1"/>
    <col min="5" max="5" width="10.140625" style="367" bestFit="1" customWidth="1"/>
    <col min="6" max="6" width="6.28125" style="367" customWidth="1"/>
    <col min="7" max="7" width="8.421875" style="367" customWidth="1"/>
    <col min="8" max="8" width="8.00390625" style="368" customWidth="1"/>
    <col min="9" max="16384" width="9.140625" style="367" customWidth="1"/>
  </cols>
  <sheetData>
    <row r="1" spans="1:7" ht="15" customHeight="1">
      <c r="A1" s="408" t="s">
        <v>679</v>
      </c>
      <c r="B1" s="407"/>
      <c r="C1" s="406"/>
      <c r="D1" s="406"/>
      <c r="E1" s="406"/>
      <c r="F1" s="406"/>
      <c r="G1" s="406"/>
    </row>
    <row r="2" spans="1:7" ht="15" customHeight="1">
      <c r="A2" s="408"/>
      <c r="B2" s="407"/>
      <c r="C2" s="406"/>
      <c r="D2" s="406"/>
      <c r="E2" s="406"/>
      <c r="F2" s="406"/>
      <c r="G2" s="406"/>
    </row>
    <row r="3" spans="1:7" ht="12.75" customHeight="1" thickBot="1">
      <c r="A3" s="371" t="s">
        <v>264</v>
      </c>
      <c r="B3" s="407"/>
      <c r="C3" s="406"/>
      <c r="D3" s="406"/>
      <c r="E3" s="406"/>
      <c r="F3" s="406"/>
      <c r="G3" s="406"/>
    </row>
    <row r="4" spans="1:8" ht="12.75" customHeight="1">
      <c r="A4" s="823" t="s">
        <v>226</v>
      </c>
      <c r="B4" s="825" t="s">
        <v>65</v>
      </c>
      <c r="C4" s="825" t="s">
        <v>10</v>
      </c>
      <c r="D4" s="825" t="s">
        <v>11</v>
      </c>
      <c r="E4" s="833" t="s">
        <v>12</v>
      </c>
      <c r="F4" s="825" t="s">
        <v>13</v>
      </c>
      <c r="G4" s="825" t="s">
        <v>678</v>
      </c>
      <c r="H4" s="831" t="s">
        <v>677</v>
      </c>
    </row>
    <row r="5" spans="1:9" ht="34.5" customHeight="1" thickBot="1">
      <c r="A5" s="824"/>
      <c r="B5" s="826"/>
      <c r="C5" s="826"/>
      <c r="D5" s="826"/>
      <c r="E5" s="834"/>
      <c r="F5" s="826"/>
      <c r="G5" s="826"/>
      <c r="H5" s="832"/>
      <c r="I5" s="377"/>
    </row>
    <row r="6" spans="1:8" ht="12.75" thickBot="1">
      <c r="A6" s="398" t="s">
        <v>310</v>
      </c>
      <c r="B6" s="395"/>
      <c r="C6" s="405"/>
      <c r="D6" s="403"/>
      <c r="E6" s="404"/>
      <c r="F6" s="403"/>
      <c r="G6" s="402"/>
      <c r="H6" s="401"/>
    </row>
    <row r="7" spans="1:9" ht="12">
      <c r="A7" s="597" t="s">
        <v>49</v>
      </c>
      <c r="B7" s="390" t="s">
        <v>14</v>
      </c>
      <c r="C7" s="625">
        <v>42</v>
      </c>
      <c r="D7" s="625">
        <v>35</v>
      </c>
      <c r="E7" s="389">
        <f>D7/C7</f>
        <v>0.8333333333333334</v>
      </c>
      <c r="F7" s="624">
        <v>6</v>
      </c>
      <c r="G7" s="623">
        <f>D7/F7</f>
        <v>5.833333333333333</v>
      </c>
      <c r="H7" s="622">
        <v>0</v>
      </c>
      <c r="I7" s="601"/>
    </row>
    <row r="8" spans="1:8" ht="12">
      <c r="A8" s="400" t="s">
        <v>50</v>
      </c>
      <c r="B8" s="388" t="s">
        <v>14</v>
      </c>
      <c r="C8" s="621">
        <v>80</v>
      </c>
      <c r="D8" s="621">
        <v>60</v>
      </c>
      <c r="E8" s="387">
        <f>D8/C8</f>
        <v>0.75</v>
      </c>
      <c r="F8" s="620">
        <v>7</v>
      </c>
      <c r="G8" s="623">
        <f>D8/F8</f>
        <v>8.571428571428571</v>
      </c>
      <c r="H8" s="618">
        <v>4</v>
      </c>
    </row>
    <row r="9" spans="1:8" ht="12">
      <c r="A9" s="829" t="s">
        <v>432</v>
      </c>
      <c r="B9" s="388" t="s">
        <v>265</v>
      </c>
      <c r="C9" s="621">
        <v>18</v>
      </c>
      <c r="D9" s="621">
        <v>0</v>
      </c>
      <c r="E9" s="387">
        <v>0</v>
      </c>
      <c r="F9" s="620">
        <v>0</v>
      </c>
      <c r="G9" s="623">
        <v>0</v>
      </c>
      <c r="H9" s="618">
        <v>0</v>
      </c>
    </row>
    <row r="10" spans="1:8" ht="12">
      <c r="A10" s="827"/>
      <c r="B10" s="386" t="s">
        <v>14</v>
      </c>
      <c r="C10" s="617">
        <v>105</v>
      </c>
      <c r="D10" s="617">
        <v>59</v>
      </c>
      <c r="E10" s="385">
        <f>D10/C10</f>
        <v>0.5619047619047619</v>
      </c>
      <c r="F10" s="616">
        <v>7</v>
      </c>
      <c r="G10" s="623">
        <f>D10/F10</f>
        <v>8.428571428571429</v>
      </c>
      <c r="H10" s="614">
        <v>2</v>
      </c>
    </row>
    <row r="11" spans="1:11" ht="12.75" thickBot="1">
      <c r="A11" s="827"/>
      <c r="B11" s="386" t="s">
        <v>515</v>
      </c>
      <c r="C11" s="617">
        <v>12</v>
      </c>
      <c r="D11" s="617">
        <v>9</v>
      </c>
      <c r="E11" s="385">
        <f>D11/C11</f>
        <v>0.75</v>
      </c>
      <c r="F11" s="616">
        <v>2</v>
      </c>
      <c r="G11" s="623">
        <f>D11/F11</f>
        <v>4.5</v>
      </c>
      <c r="H11" s="614">
        <v>0</v>
      </c>
      <c r="K11" s="637"/>
    </row>
    <row r="12" spans="1:8" ht="12.75" thickBot="1">
      <c r="A12" s="398" t="s">
        <v>311</v>
      </c>
      <c r="B12" s="395"/>
      <c r="C12" s="394"/>
      <c r="D12" s="394"/>
      <c r="E12" s="393"/>
      <c r="F12" s="392"/>
      <c r="G12" s="397"/>
      <c r="H12" s="391"/>
    </row>
    <row r="13" spans="1:8" ht="12">
      <c r="A13" s="827" t="s">
        <v>240</v>
      </c>
      <c r="B13" s="390" t="s">
        <v>14</v>
      </c>
      <c r="C13" s="625">
        <v>214</v>
      </c>
      <c r="D13" s="625">
        <v>116</v>
      </c>
      <c r="E13" s="389">
        <f aca="true" t="shared" si="0" ref="E13:E31">D13/C13</f>
        <v>0.5420560747663551</v>
      </c>
      <c r="F13" s="624">
        <v>13</v>
      </c>
      <c r="G13" s="623">
        <f aca="true" t="shared" si="1" ref="G13:G31">D13/F13</f>
        <v>8.923076923076923</v>
      </c>
      <c r="H13" s="622">
        <v>16</v>
      </c>
    </row>
    <row r="14" spans="1:8" ht="12">
      <c r="A14" s="828"/>
      <c r="B14" s="388" t="s">
        <v>515</v>
      </c>
      <c r="C14" s="621">
        <v>24</v>
      </c>
      <c r="D14" s="621">
        <v>9</v>
      </c>
      <c r="E14" s="387">
        <f t="shared" si="0"/>
        <v>0.375</v>
      </c>
      <c r="F14" s="620">
        <v>1</v>
      </c>
      <c r="G14" s="619">
        <f t="shared" si="1"/>
        <v>9</v>
      </c>
      <c r="H14" s="618">
        <v>0</v>
      </c>
    </row>
    <row r="15" spans="1:8" ht="12">
      <c r="A15" s="829" t="s">
        <v>51</v>
      </c>
      <c r="B15" s="388" t="s">
        <v>18</v>
      </c>
      <c r="C15" s="621">
        <v>12</v>
      </c>
      <c r="D15" s="621">
        <v>12</v>
      </c>
      <c r="E15" s="387">
        <f t="shared" si="0"/>
        <v>1</v>
      </c>
      <c r="F15" s="620">
        <v>2</v>
      </c>
      <c r="G15" s="619">
        <f t="shared" si="1"/>
        <v>6</v>
      </c>
      <c r="H15" s="618">
        <v>0</v>
      </c>
    </row>
    <row r="16" spans="1:8" ht="12">
      <c r="A16" s="827"/>
      <c r="B16" s="388" t="s">
        <v>14</v>
      </c>
      <c r="C16" s="621">
        <v>76</v>
      </c>
      <c r="D16" s="621">
        <v>65</v>
      </c>
      <c r="E16" s="387">
        <f t="shared" si="0"/>
        <v>0.8552631578947368</v>
      </c>
      <c r="F16" s="620">
        <v>10</v>
      </c>
      <c r="G16" s="619">
        <f t="shared" si="1"/>
        <v>6.5</v>
      </c>
      <c r="H16" s="618">
        <v>0</v>
      </c>
    </row>
    <row r="17" spans="1:8" ht="12">
      <c r="A17" s="828"/>
      <c r="B17" s="388" t="s">
        <v>515</v>
      </c>
      <c r="C17" s="621">
        <v>12</v>
      </c>
      <c r="D17" s="621">
        <v>6</v>
      </c>
      <c r="E17" s="387">
        <f t="shared" si="0"/>
        <v>0.5</v>
      </c>
      <c r="F17" s="620">
        <v>1</v>
      </c>
      <c r="G17" s="619">
        <f t="shared" si="1"/>
        <v>6</v>
      </c>
      <c r="H17" s="618">
        <v>0</v>
      </c>
    </row>
    <row r="18" spans="1:12" ht="12">
      <c r="A18" s="829" t="s">
        <v>52</v>
      </c>
      <c r="B18" s="388" t="s">
        <v>18</v>
      </c>
      <c r="C18" s="621">
        <v>20</v>
      </c>
      <c r="D18" s="621">
        <v>20</v>
      </c>
      <c r="E18" s="387">
        <f t="shared" si="0"/>
        <v>1</v>
      </c>
      <c r="F18" s="620">
        <v>2</v>
      </c>
      <c r="G18" s="619">
        <f t="shared" si="1"/>
        <v>10</v>
      </c>
      <c r="H18" s="618">
        <v>0</v>
      </c>
      <c r="L18" s="367" t="s">
        <v>676</v>
      </c>
    </row>
    <row r="19" spans="1:8" ht="12">
      <c r="A19" s="828"/>
      <c r="B19" s="388" t="s">
        <v>14</v>
      </c>
      <c r="C19" s="621">
        <v>20</v>
      </c>
      <c r="D19" s="621">
        <v>20</v>
      </c>
      <c r="E19" s="387">
        <f t="shared" si="0"/>
        <v>1</v>
      </c>
      <c r="F19" s="620">
        <v>3</v>
      </c>
      <c r="G19" s="619">
        <f t="shared" si="1"/>
        <v>6.666666666666667</v>
      </c>
      <c r="H19" s="618">
        <v>0</v>
      </c>
    </row>
    <row r="20" spans="1:8" ht="12">
      <c r="A20" s="829" t="s">
        <v>53</v>
      </c>
      <c r="B20" s="388" t="s">
        <v>18</v>
      </c>
      <c r="C20" s="621">
        <v>70</v>
      </c>
      <c r="D20" s="621">
        <v>36</v>
      </c>
      <c r="E20" s="387">
        <f t="shared" si="0"/>
        <v>0.5142857142857142</v>
      </c>
      <c r="F20" s="620">
        <v>4</v>
      </c>
      <c r="G20" s="619">
        <f t="shared" si="1"/>
        <v>9</v>
      </c>
      <c r="H20" s="618">
        <v>4</v>
      </c>
    </row>
    <row r="21" spans="1:8" ht="12">
      <c r="A21" s="828"/>
      <c r="B21" s="388" t="s">
        <v>14</v>
      </c>
      <c r="C21" s="621">
        <v>174</v>
      </c>
      <c r="D21" s="621">
        <v>119</v>
      </c>
      <c r="E21" s="387">
        <f t="shared" si="0"/>
        <v>0.6839080459770115</v>
      </c>
      <c r="F21" s="620">
        <v>18</v>
      </c>
      <c r="G21" s="619">
        <f t="shared" si="1"/>
        <v>6.611111111111111</v>
      </c>
      <c r="H21" s="618">
        <v>8</v>
      </c>
    </row>
    <row r="22" spans="1:8" ht="12">
      <c r="A22" s="598" t="s">
        <v>23</v>
      </c>
      <c r="B22" s="388" t="s">
        <v>14</v>
      </c>
      <c r="C22" s="621">
        <v>160</v>
      </c>
      <c r="D22" s="621">
        <v>47</v>
      </c>
      <c r="E22" s="387">
        <f t="shared" si="0"/>
        <v>0.29375</v>
      </c>
      <c r="F22" s="620">
        <v>8</v>
      </c>
      <c r="G22" s="619">
        <f t="shared" si="1"/>
        <v>5.875</v>
      </c>
      <c r="H22" s="618">
        <v>0</v>
      </c>
    </row>
    <row r="23" spans="1:11" ht="12">
      <c r="A23" s="400" t="s">
        <v>24</v>
      </c>
      <c r="B23" s="388" t="s">
        <v>14</v>
      </c>
      <c r="C23" s="621">
        <v>198</v>
      </c>
      <c r="D23" s="621">
        <v>110</v>
      </c>
      <c r="E23" s="387">
        <f t="shared" si="0"/>
        <v>0.5555555555555556</v>
      </c>
      <c r="F23" s="620">
        <v>14</v>
      </c>
      <c r="G23" s="619">
        <f t="shared" si="1"/>
        <v>7.857142857142857</v>
      </c>
      <c r="H23" s="618">
        <v>12</v>
      </c>
      <c r="K23" s="637"/>
    </row>
    <row r="24" spans="1:8" ht="12">
      <c r="A24" s="400" t="s">
        <v>540</v>
      </c>
      <c r="B24" s="388" t="s">
        <v>14</v>
      </c>
      <c r="C24" s="621">
        <v>162</v>
      </c>
      <c r="D24" s="621">
        <v>109</v>
      </c>
      <c r="E24" s="387">
        <f t="shared" si="0"/>
        <v>0.6728395061728395</v>
      </c>
      <c r="F24" s="620">
        <v>13</v>
      </c>
      <c r="G24" s="619">
        <f t="shared" si="1"/>
        <v>8.384615384615385</v>
      </c>
      <c r="H24" s="618">
        <v>11</v>
      </c>
    </row>
    <row r="25" spans="1:8" ht="12">
      <c r="A25" s="829" t="s">
        <v>54</v>
      </c>
      <c r="B25" s="388" t="s">
        <v>18</v>
      </c>
      <c r="C25" s="621">
        <v>24</v>
      </c>
      <c r="D25" s="621">
        <v>13</v>
      </c>
      <c r="E25" s="387">
        <f t="shared" si="0"/>
        <v>0.5416666666666666</v>
      </c>
      <c r="F25" s="620">
        <v>2</v>
      </c>
      <c r="G25" s="619">
        <f t="shared" si="1"/>
        <v>6.5</v>
      </c>
      <c r="H25" s="618">
        <v>1</v>
      </c>
    </row>
    <row r="26" spans="1:8" ht="12">
      <c r="A26" s="828"/>
      <c r="B26" s="388" t="s">
        <v>14</v>
      </c>
      <c r="C26" s="621">
        <v>128</v>
      </c>
      <c r="D26" s="621">
        <v>34</v>
      </c>
      <c r="E26" s="387">
        <f t="shared" si="0"/>
        <v>0.265625</v>
      </c>
      <c r="F26" s="620">
        <v>8</v>
      </c>
      <c r="G26" s="619">
        <f t="shared" si="1"/>
        <v>4.25</v>
      </c>
      <c r="H26" s="618">
        <v>0</v>
      </c>
    </row>
    <row r="27" spans="1:8" ht="12">
      <c r="A27" s="829" t="s">
        <v>539</v>
      </c>
      <c r="B27" s="388" t="s">
        <v>18</v>
      </c>
      <c r="C27" s="621">
        <v>14</v>
      </c>
      <c r="D27" s="621">
        <v>14</v>
      </c>
      <c r="E27" s="387">
        <f t="shared" si="0"/>
        <v>1</v>
      </c>
      <c r="F27" s="620">
        <v>2</v>
      </c>
      <c r="G27" s="619">
        <f t="shared" si="1"/>
        <v>7</v>
      </c>
      <c r="H27" s="618">
        <v>0</v>
      </c>
    </row>
    <row r="28" spans="1:8" ht="12">
      <c r="A28" s="830"/>
      <c r="B28" s="388" t="s">
        <v>14</v>
      </c>
      <c r="C28" s="621">
        <v>136</v>
      </c>
      <c r="D28" s="621">
        <v>61</v>
      </c>
      <c r="E28" s="387">
        <f t="shared" si="0"/>
        <v>0.4485294117647059</v>
      </c>
      <c r="F28" s="620">
        <v>7</v>
      </c>
      <c r="G28" s="619">
        <f t="shared" si="1"/>
        <v>8.714285714285714</v>
      </c>
      <c r="H28" s="618">
        <v>21</v>
      </c>
    </row>
    <row r="29" spans="1:8" ht="12">
      <c r="A29" s="829" t="s">
        <v>55</v>
      </c>
      <c r="B29" s="388" t="s">
        <v>18</v>
      </c>
      <c r="C29" s="621">
        <v>75</v>
      </c>
      <c r="D29" s="621">
        <v>60</v>
      </c>
      <c r="E29" s="387">
        <f t="shared" si="0"/>
        <v>0.8</v>
      </c>
      <c r="F29" s="620">
        <v>7</v>
      </c>
      <c r="G29" s="619">
        <f t="shared" si="1"/>
        <v>8.571428571428571</v>
      </c>
      <c r="H29" s="618">
        <v>0</v>
      </c>
    </row>
    <row r="30" spans="1:8" ht="12">
      <c r="A30" s="827"/>
      <c r="B30" s="388" t="s">
        <v>14</v>
      </c>
      <c r="C30" s="621">
        <v>106</v>
      </c>
      <c r="D30" s="621">
        <v>81</v>
      </c>
      <c r="E30" s="387">
        <f t="shared" si="0"/>
        <v>0.7641509433962265</v>
      </c>
      <c r="F30" s="620">
        <v>11</v>
      </c>
      <c r="G30" s="619">
        <f t="shared" si="1"/>
        <v>7.363636363636363</v>
      </c>
      <c r="H30" s="618">
        <v>0</v>
      </c>
    </row>
    <row r="31" spans="1:12" ht="12.75" thickBot="1">
      <c r="A31" s="827"/>
      <c r="B31" s="386" t="s">
        <v>515</v>
      </c>
      <c r="C31" s="617">
        <v>30</v>
      </c>
      <c r="D31" s="617">
        <v>17</v>
      </c>
      <c r="E31" s="385">
        <f t="shared" si="0"/>
        <v>0.5666666666666667</v>
      </c>
      <c r="F31" s="616">
        <v>3</v>
      </c>
      <c r="G31" s="615">
        <f t="shared" si="1"/>
        <v>5.666666666666667</v>
      </c>
      <c r="H31" s="614">
        <v>0</v>
      </c>
      <c r="L31" s="377"/>
    </row>
    <row r="32" spans="1:8" ht="12.75" thickBot="1">
      <c r="A32" s="398" t="s">
        <v>312</v>
      </c>
      <c r="B32" s="395"/>
      <c r="C32" s="394"/>
      <c r="D32" s="394"/>
      <c r="E32" s="393"/>
      <c r="F32" s="392"/>
      <c r="G32" s="392"/>
      <c r="H32" s="391"/>
    </row>
    <row r="33" spans="1:8" ht="12">
      <c r="A33" s="827" t="s">
        <v>538</v>
      </c>
      <c r="B33" s="390" t="s">
        <v>18</v>
      </c>
      <c r="C33" s="625">
        <v>30</v>
      </c>
      <c r="D33" s="625">
        <v>21</v>
      </c>
      <c r="E33" s="389">
        <f aca="true" t="shared" si="2" ref="E33:E38">D33/C33</f>
        <v>0.7</v>
      </c>
      <c r="F33" s="624">
        <v>2</v>
      </c>
      <c r="G33" s="623">
        <f>D33/F33</f>
        <v>10.5</v>
      </c>
      <c r="H33" s="622">
        <v>0</v>
      </c>
    </row>
    <row r="34" spans="1:8" ht="12">
      <c r="A34" s="828"/>
      <c r="B34" s="388" t="s">
        <v>14</v>
      </c>
      <c r="C34" s="621">
        <v>92</v>
      </c>
      <c r="D34" s="621">
        <v>53</v>
      </c>
      <c r="E34" s="387">
        <f t="shared" si="2"/>
        <v>0.5760869565217391</v>
      </c>
      <c r="F34" s="620">
        <v>9</v>
      </c>
      <c r="G34" s="619">
        <f>D34/F34</f>
        <v>5.888888888888889</v>
      </c>
      <c r="H34" s="618">
        <v>0</v>
      </c>
    </row>
    <row r="35" spans="1:8" ht="12">
      <c r="A35" s="829" t="s">
        <v>587</v>
      </c>
      <c r="B35" s="388" t="s">
        <v>18</v>
      </c>
      <c r="C35" s="621">
        <v>10</v>
      </c>
      <c r="D35" s="621">
        <v>0</v>
      </c>
      <c r="E35" s="387">
        <f t="shared" si="2"/>
        <v>0</v>
      </c>
      <c r="F35" s="620">
        <v>0</v>
      </c>
      <c r="G35" s="619">
        <v>0</v>
      </c>
      <c r="H35" s="618">
        <v>0</v>
      </c>
    </row>
    <row r="36" spans="1:8" ht="12">
      <c r="A36" s="828"/>
      <c r="B36" s="388" t="s">
        <v>14</v>
      </c>
      <c r="C36" s="621">
        <v>285</v>
      </c>
      <c r="D36" s="621">
        <v>80</v>
      </c>
      <c r="E36" s="387">
        <f t="shared" si="2"/>
        <v>0.2807017543859649</v>
      </c>
      <c r="F36" s="620">
        <v>10</v>
      </c>
      <c r="G36" s="619">
        <v>8.55</v>
      </c>
      <c r="H36" s="618">
        <v>3</v>
      </c>
    </row>
    <row r="37" spans="1:8" ht="12">
      <c r="A37" s="400" t="s">
        <v>58</v>
      </c>
      <c r="B37" s="388" t="s">
        <v>14</v>
      </c>
      <c r="C37" s="621">
        <v>57</v>
      </c>
      <c r="D37" s="621">
        <v>39</v>
      </c>
      <c r="E37" s="387">
        <f t="shared" si="2"/>
        <v>0.6842105263157895</v>
      </c>
      <c r="F37" s="620">
        <v>4</v>
      </c>
      <c r="G37" s="619">
        <v>7.8</v>
      </c>
      <c r="H37" s="618">
        <v>4</v>
      </c>
    </row>
    <row r="38" spans="1:8" ht="15" customHeight="1" thickBot="1">
      <c r="A38" s="598" t="s">
        <v>56</v>
      </c>
      <c r="B38" s="386" t="s">
        <v>14</v>
      </c>
      <c r="C38" s="617">
        <v>99</v>
      </c>
      <c r="D38" s="617">
        <v>48</v>
      </c>
      <c r="E38" s="385">
        <f t="shared" si="2"/>
        <v>0.48484848484848486</v>
      </c>
      <c r="F38" s="616">
        <v>9</v>
      </c>
      <c r="G38" s="615">
        <f>D38/F38</f>
        <v>5.333333333333333</v>
      </c>
      <c r="H38" s="614">
        <v>3</v>
      </c>
    </row>
    <row r="39" spans="1:8" ht="12.75" thickBot="1">
      <c r="A39" s="398" t="s">
        <v>313</v>
      </c>
      <c r="B39" s="399"/>
      <c r="C39" s="394"/>
      <c r="D39" s="394"/>
      <c r="E39" s="393"/>
      <c r="F39" s="392"/>
      <c r="G39" s="397"/>
      <c r="H39" s="391"/>
    </row>
    <row r="40" spans="1:9" ht="12">
      <c r="A40" s="597" t="s">
        <v>28</v>
      </c>
      <c r="B40" s="390" t="s">
        <v>14</v>
      </c>
      <c r="C40" s="625">
        <v>128</v>
      </c>
      <c r="D40" s="625">
        <v>60</v>
      </c>
      <c r="E40" s="389">
        <f>D40/C40</f>
        <v>0.46875</v>
      </c>
      <c r="F40" s="624">
        <v>9</v>
      </c>
      <c r="G40" s="623">
        <f>D40/F40</f>
        <v>6.666666666666667</v>
      </c>
      <c r="H40" s="622">
        <v>2</v>
      </c>
      <c r="I40" s="638"/>
    </row>
    <row r="41" spans="1:15" ht="12">
      <c r="A41" s="827" t="s">
        <v>675</v>
      </c>
      <c r="B41" s="388" t="s">
        <v>14</v>
      </c>
      <c r="C41" s="621">
        <v>118</v>
      </c>
      <c r="D41" s="621">
        <v>73</v>
      </c>
      <c r="E41" s="387">
        <f>D41/C41</f>
        <v>0.6186440677966102</v>
      </c>
      <c r="F41" s="620">
        <v>9</v>
      </c>
      <c r="G41" s="619">
        <f>D41/F41</f>
        <v>8.11111111111111</v>
      </c>
      <c r="H41" s="618">
        <v>2</v>
      </c>
      <c r="O41" s="637"/>
    </row>
    <row r="42" spans="1:8" ht="12">
      <c r="A42" s="828"/>
      <c r="B42" s="388" t="s">
        <v>515</v>
      </c>
      <c r="C42" s="621">
        <v>10</v>
      </c>
      <c r="D42" s="621">
        <v>6</v>
      </c>
      <c r="E42" s="387">
        <f>D42/C42</f>
        <v>0.6</v>
      </c>
      <c r="F42" s="620">
        <v>1</v>
      </c>
      <c r="G42" s="619">
        <f>D42/F42</f>
        <v>6</v>
      </c>
      <c r="H42" s="618">
        <v>0</v>
      </c>
    </row>
    <row r="43" spans="1:8" ht="12">
      <c r="A43" s="829" t="s">
        <v>537</v>
      </c>
      <c r="B43" s="388" t="s">
        <v>266</v>
      </c>
      <c r="C43" s="621">
        <v>65</v>
      </c>
      <c r="D43" s="621">
        <v>39</v>
      </c>
      <c r="E43" s="387">
        <f>D43/C43</f>
        <v>0.6</v>
      </c>
      <c r="F43" s="620">
        <v>4</v>
      </c>
      <c r="G43" s="619">
        <f>D43/F43</f>
        <v>9.75</v>
      </c>
      <c r="H43" s="618">
        <v>0</v>
      </c>
    </row>
    <row r="44" spans="1:8" ht="12.75" thickBot="1">
      <c r="A44" s="827"/>
      <c r="B44" s="386" t="s">
        <v>267</v>
      </c>
      <c r="C44" s="617">
        <v>143</v>
      </c>
      <c r="D44" s="617">
        <v>69</v>
      </c>
      <c r="E44" s="385">
        <f>D44/C44</f>
        <v>0.4825174825174825</v>
      </c>
      <c r="F44" s="616">
        <v>9</v>
      </c>
      <c r="G44" s="615">
        <f>D44/F44</f>
        <v>7.666666666666667</v>
      </c>
      <c r="H44" s="614">
        <v>1</v>
      </c>
    </row>
    <row r="45" spans="1:8" ht="12.75" thickBot="1">
      <c r="A45" s="398" t="s">
        <v>314</v>
      </c>
      <c r="B45" s="395"/>
      <c r="C45" s="394"/>
      <c r="D45" s="394"/>
      <c r="E45" s="393"/>
      <c r="F45" s="392"/>
      <c r="G45" s="397"/>
      <c r="H45" s="391"/>
    </row>
    <row r="46" spans="1:8" ht="12">
      <c r="A46" s="827" t="s">
        <v>62</v>
      </c>
      <c r="B46" s="390" t="s">
        <v>266</v>
      </c>
      <c r="C46" s="625">
        <v>20</v>
      </c>
      <c r="D46" s="625">
        <v>0</v>
      </c>
      <c r="E46" s="389">
        <f>D46/C46</f>
        <v>0</v>
      </c>
      <c r="F46" s="624">
        <v>0</v>
      </c>
      <c r="G46" s="623">
        <v>0</v>
      </c>
      <c r="H46" s="622">
        <v>0</v>
      </c>
    </row>
    <row r="47" spans="1:8" ht="12">
      <c r="A47" s="828"/>
      <c r="B47" s="390" t="s">
        <v>29</v>
      </c>
      <c r="C47" s="625">
        <v>216</v>
      </c>
      <c r="D47" s="625">
        <v>138</v>
      </c>
      <c r="E47" s="389">
        <f>D47/C47</f>
        <v>0.6388888888888888</v>
      </c>
      <c r="F47" s="624">
        <v>15</v>
      </c>
      <c r="G47" s="623">
        <f>D47/F47</f>
        <v>9.2</v>
      </c>
      <c r="H47" s="622">
        <v>29</v>
      </c>
    </row>
    <row r="48" spans="1:8" ht="12">
      <c r="A48" s="829" t="s">
        <v>63</v>
      </c>
      <c r="B48" s="390" t="s">
        <v>266</v>
      </c>
      <c r="C48" s="625">
        <v>36</v>
      </c>
      <c r="D48" s="625">
        <v>6</v>
      </c>
      <c r="E48" s="389">
        <f>D48/C48</f>
        <v>0.16666666666666666</v>
      </c>
      <c r="F48" s="624">
        <v>1</v>
      </c>
      <c r="G48" s="623">
        <f>D48/F48</f>
        <v>6</v>
      </c>
      <c r="H48" s="622">
        <v>0</v>
      </c>
    </row>
    <row r="49" spans="1:8" ht="12.75" customHeight="1">
      <c r="A49" s="828"/>
      <c r="B49" s="388" t="s">
        <v>29</v>
      </c>
      <c r="C49" s="621">
        <v>184</v>
      </c>
      <c r="D49" s="621">
        <v>120</v>
      </c>
      <c r="E49" s="387">
        <f>D49/C49</f>
        <v>0.6521739130434783</v>
      </c>
      <c r="F49" s="620">
        <v>14</v>
      </c>
      <c r="G49" s="619">
        <f>D49/F49</f>
        <v>8.571428571428571</v>
      </c>
      <c r="H49" s="618">
        <v>8</v>
      </c>
    </row>
    <row r="50" spans="1:8" ht="12">
      <c r="A50" s="829" t="s">
        <v>268</v>
      </c>
      <c r="B50" s="388" t="s">
        <v>18</v>
      </c>
      <c r="C50" s="621">
        <v>20</v>
      </c>
      <c r="D50" s="621">
        <v>0</v>
      </c>
      <c r="E50" s="387">
        <v>0</v>
      </c>
      <c r="F50" s="620">
        <v>0</v>
      </c>
      <c r="G50" s="619">
        <v>0</v>
      </c>
      <c r="H50" s="618">
        <v>0</v>
      </c>
    </row>
    <row r="51" spans="1:8" ht="12.75" customHeight="1">
      <c r="A51" s="828"/>
      <c r="B51" s="388" t="s">
        <v>14</v>
      </c>
      <c r="C51" s="621">
        <v>135</v>
      </c>
      <c r="D51" s="621">
        <v>77</v>
      </c>
      <c r="E51" s="387">
        <f aca="true" t="shared" si="3" ref="E51:E57">D51/C51</f>
        <v>0.5703703703703704</v>
      </c>
      <c r="F51" s="620">
        <v>9</v>
      </c>
      <c r="G51" s="619">
        <f>D51/F51</f>
        <v>8.555555555555555</v>
      </c>
      <c r="H51" s="618">
        <v>9</v>
      </c>
    </row>
    <row r="52" spans="1:8" ht="12">
      <c r="A52" s="829" t="s">
        <v>536</v>
      </c>
      <c r="B52" s="388" t="s">
        <v>18</v>
      </c>
      <c r="C52" s="621">
        <v>16</v>
      </c>
      <c r="D52" s="621">
        <v>14</v>
      </c>
      <c r="E52" s="387">
        <f t="shared" si="3"/>
        <v>0.875</v>
      </c>
      <c r="F52" s="620">
        <v>2</v>
      </c>
      <c r="G52" s="619">
        <f>D52/F52</f>
        <v>7</v>
      </c>
      <c r="H52" s="618">
        <v>0</v>
      </c>
    </row>
    <row r="53" spans="1:8" ht="12">
      <c r="A53" s="828"/>
      <c r="B53" s="388" t="s">
        <v>14</v>
      </c>
      <c r="C53" s="621">
        <v>96</v>
      </c>
      <c r="D53" s="621">
        <v>93</v>
      </c>
      <c r="E53" s="387">
        <f t="shared" si="3"/>
        <v>0.96875</v>
      </c>
      <c r="F53" s="620">
        <v>12</v>
      </c>
      <c r="G53" s="619">
        <f>D53/F53</f>
        <v>7.75</v>
      </c>
      <c r="H53" s="618">
        <v>7</v>
      </c>
    </row>
    <row r="54" spans="1:8" ht="12">
      <c r="A54" s="837" t="s">
        <v>60</v>
      </c>
      <c r="B54" s="388" t="s">
        <v>18</v>
      </c>
      <c r="C54" s="621">
        <v>10</v>
      </c>
      <c r="D54" s="621">
        <v>0</v>
      </c>
      <c r="E54" s="387">
        <f t="shared" si="3"/>
        <v>0</v>
      </c>
      <c r="F54" s="620">
        <v>0</v>
      </c>
      <c r="G54" s="619">
        <v>0</v>
      </c>
      <c r="H54" s="618">
        <v>0</v>
      </c>
    </row>
    <row r="55" spans="1:8" ht="12">
      <c r="A55" s="838"/>
      <c r="B55" s="388" t="s">
        <v>14</v>
      </c>
      <c r="C55" s="621">
        <v>50</v>
      </c>
      <c r="D55" s="621">
        <v>46</v>
      </c>
      <c r="E55" s="387">
        <f t="shared" si="3"/>
        <v>0.92</v>
      </c>
      <c r="F55" s="620">
        <v>9</v>
      </c>
      <c r="G55" s="619">
        <f>D55/F55</f>
        <v>5.111111111111111</v>
      </c>
      <c r="H55" s="618">
        <v>0</v>
      </c>
    </row>
    <row r="56" spans="1:8" ht="12">
      <c r="A56" s="839"/>
      <c r="B56" s="388" t="s">
        <v>515</v>
      </c>
      <c r="C56" s="621">
        <v>10</v>
      </c>
      <c r="D56" s="621">
        <v>8</v>
      </c>
      <c r="E56" s="387">
        <f t="shared" si="3"/>
        <v>0.8</v>
      </c>
      <c r="F56" s="620">
        <v>1</v>
      </c>
      <c r="G56" s="619">
        <f>D56/F56</f>
        <v>8</v>
      </c>
      <c r="H56" s="618">
        <v>0</v>
      </c>
    </row>
    <row r="57" spans="1:8" ht="12.75" customHeight="1" thickBot="1">
      <c r="A57" s="565" t="s">
        <v>674</v>
      </c>
      <c r="B57" s="566" t="s">
        <v>18</v>
      </c>
      <c r="C57" s="617">
        <v>58</v>
      </c>
      <c r="D57" s="617">
        <v>58</v>
      </c>
      <c r="E57" s="385">
        <f t="shared" si="3"/>
        <v>1</v>
      </c>
      <c r="F57" s="616">
        <v>4</v>
      </c>
      <c r="G57" s="615">
        <f>D57/F57</f>
        <v>14.5</v>
      </c>
      <c r="H57" s="614">
        <v>5</v>
      </c>
    </row>
    <row r="58" spans="1:8" ht="12" customHeight="1" thickBot="1">
      <c r="A58" s="396" t="s">
        <v>315</v>
      </c>
      <c r="B58" s="395"/>
      <c r="C58" s="394"/>
      <c r="D58" s="394"/>
      <c r="E58" s="393"/>
      <c r="F58" s="392"/>
      <c r="G58" s="392"/>
      <c r="H58" s="391"/>
    </row>
    <row r="59" spans="1:8" ht="12" customHeight="1">
      <c r="A59" s="840" t="s">
        <v>599</v>
      </c>
      <c r="B59" s="636" t="s">
        <v>266</v>
      </c>
      <c r="C59" s="635">
        <v>43</v>
      </c>
      <c r="D59" s="635">
        <v>20</v>
      </c>
      <c r="E59" s="634">
        <f aca="true" t="shared" si="4" ref="E59:E64">D59/C59</f>
        <v>0.46511627906976744</v>
      </c>
      <c r="F59" s="633">
        <v>2</v>
      </c>
      <c r="G59" s="632">
        <f>D59/F59</f>
        <v>10</v>
      </c>
      <c r="H59" s="631">
        <v>0</v>
      </c>
    </row>
    <row r="60" spans="1:8" ht="12.75" customHeight="1">
      <c r="A60" s="827"/>
      <c r="B60" s="388" t="s">
        <v>29</v>
      </c>
      <c r="C60" s="621">
        <v>219</v>
      </c>
      <c r="D60" s="621">
        <v>77</v>
      </c>
      <c r="E60" s="387">
        <f t="shared" si="4"/>
        <v>0.3515981735159817</v>
      </c>
      <c r="F60" s="620">
        <v>8</v>
      </c>
      <c r="G60" s="619">
        <f>D60/F60</f>
        <v>9.625</v>
      </c>
      <c r="H60" s="618">
        <v>3</v>
      </c>
    </row>
    <row r="61" spans="1:8" ht="12.75" customHeight="1">
      <c r="A61" s="828"/>
      <c r="B61" s="388" t="s">
        <v>515</v>
      </c>
      <c r="C61" s="621">
        <v>14</v>
      </c>
      <c r="D61" s="621">
        <v>11</v>
      </c>
      <c r="E61" s="387">
        <f t="shared" si="4"/>
        <v>0.7857142857142857</v>
      </c>
      <c r="F61" s="620">
        <v>1</v>
      </c>
      <c r="G61" s="619">
        <f>D61/F61</f>
        <v>11</v>
      </c>
      <c r="H61" s="618">
        <v>0</v>
      </c>
    </row>
    <row r="62" spans="1:8" ht="12">
      <c r="A62" s="838" t="s">
        <v>273</v>
      </c>
      <c r="B62" s="388" t="s">
        <v>14</v>
      </c>
      <c r="C62" s="621">
        <v>28</v>
      </c>
      <c r="D62" s="621">
        <v>0</v>
      </c>
      <c r="E62" s="387">
        <f t="shared" si="4"/>
        <v>0</v>
      </c>
      <c r="F62" s="620">
        <v>0</v>
      </c>
      <c r="G62" s="619">
        <v>0</v>
      </c>
      <c r="H62" s="618">
        <v>0</v>
      </c>
    </row>
    <row r="63" spans="1:8" ht="12">
      <c r="A63" s="839"/>
      <c r="B63" s="388" t="s">
        <v>515</v>
      </c>
      <c r="C63" s="621">
        <v>192</v>
      </c>
      <c r="D63" s="621">
        <v>71</v>
      </c>
      <c r="E63" s="387">
        <f t="shared" si="4"/>
        <v>0.3697916666666667</v>
      </c>
      <c r="F63" s="620">
        <v>12</v>
      </c>
      <c r="G63" s="619">
        <f>D63/F63</f>
        <v>5.916666666666667</v>
      </c>
      <c r="H63" s="618">
        <v>19</v>
      </c>
    </row>
    <row r="64" spans="1:8" ht="15" customHeight="1" thickBot="1">
      <c r="A64" s="630" t="s">
        <v>61</v>
      </c>
      <c r="B64" s="566" t="s">
        <v>14</v>
      </c>
      <c r="C64" s="629">
        <v>74</v>
      </c>
      <c r="D64" s="629">
        <v>49</v>
      </c>
      <c r="E64" s="567">
        <f t="shared" si="4"/>
        <v>0.6621621621621622</v>
      </c>
      <c r="F64" s="628">
        <v>6</v>
      </c>
      <c r="G64" s="627">
        <f>D64/F64</f>
        <v>8.166666666666666</v>
      </c>
      <c r="H64" s="626">
        <v>4</v>
      </c>
    </row>
    <row r="65" spans="1:8" ht="13.5" customHeight="1" thickBot="1">
      <c r="A65" s="396" t="s">
        <v>316</v>
      </c>
      <c r="B65" s="395"/>
      <c r="C65" s="394"/>
      <c r="D65" s="394"/>
      <c r="E65" s="393"/>
      <c r="F65" s="392"/>
      <c r="G65" s="392"/>
      <c r="H65" s="391"/>
    </row>
    <row r="66" spans="1:8" ht="12">
      <c r="A66" s="838" t="s">
        <v>64</v>
      </c>
      <c r="B66" s="390" t="s">
        <v>266</v>
      </c>
      <c r="C66" s="625">
        <v>50</v>
      </c>
      <c r="D66" s="625">
        <v>35</v>
      </c>
      <c r="E66" s="389">
        <f>D66/C66</f>
        <v>0.7</v>
      </c>
      <c r="F66" s="624">
        <v>3</v>
      </c>
      <c r="G66" s="623">
        <f>D66/F66</f>
        <v>11.666666666666666</v>
      </c>
      <c r="H66" s="622">
        <v>2</v>
      </c>
    </row>
    <row r="67" spans="1:8" ht="12">
      <c r="A67" s="838"/>
      <c r="B67" s="390" t="s">
        <v>29</v>
      </c>
      <c r="C67" s="625">
        <v>297</v>
      </c>
      <c r="D67" s="625">
        <v>178</v>
      </c>
      <c r="E67" s="389">
        <f>D67/C67</f>
        <v>0.5993265993265994</v>
      </c>
      <c r="F67" s="624">
        <v>22</v>
      </c>
      <c r="G67" s="623">
        <f>D67/F67</f>
        <v>8.090909090909092</v>
      </c>
      <c r="H67" s="622">
        <v>2</v>
      </c>
    </row>
    <row r="68" spans="1:8" ht="12">
      <c r="A68" s="839"/>
      <c r="B68" s="388" t="s">
        <v>515</v>
      </c>
      <c r="C68" s="621">
        <v>40</v>
      </c>
      <c r="D68" s="621">
        <v>30</v>
      </c>
      <c r="E68" s="387">
        <f>D68/C68</f>
        <v>0.75</v>
      </c>
      <c r="F68" s="620">
        <v>4</v>
      </c>
      <c r="G68" s="619">
        <f>D68/F68</f>
        <v>7.5</v>
      </c>
      <c r="H68" s="618">
        <v>0</v>
      </c>
    </row>
    <row r="69" spans="1:8" ht="12.75" thickBot="1">
      <c r="A69" s="600" t="s">
        <v>40</v>
      </c>
      <c r="B69" s="386" t="s">
        <v>14</v>
      </c>
      <c r="C69" s="617">
        <v>58</v>
      </c>
      <c r="D69" s="617">
        <v>25</v>
      </c>
      <c r="E69" s="385">
        <f>D69/C69</f>
        <v>0.43103448275862066</v>
      </c>
      <c r="F69" s="616">
        <v>3</v>
      </c>
      <c r="G69" s="615">
        <f>D69/F69</f>
        <v>8.333333333333334</v>
      </c>
      <c r="H69" s="614">
        <v>3</v>
      </c>
    </row>
    <row r="70" spans="1:8" ht="12.75" thickBot="1">
      <c r="A70" s="384" t="s">
        <v>214</v>
      </c>
      <c r="B70" s="383"/>
      <c r="C70" s="381">
        <f>SUM(C7:C69)</f>
        <v>4815</v>
      </c>
      <c r="D70" s="381">
        <f>SUM(D7:D69)</f>
        <v>2656</v>
      </c>
      <c r="E70" s="382">
        <v>0.58</v>
      </c>
      <c r="F70" s="381">
        <f>SUM(F7:F69)</f>
        <v>345</v>
      </c>
      <c r="G70" s="380">
        <f>D70/F70</f>
        <v>7.698550724637681</v>
      </c>
      <c r="H70" s="379">
        <f>SUM(H7:H69)</f>
        <v>185</v>
      </c>
    </row>
    <row r="71" spans="2:5" ht="12">
      <c r="B71" s="369"/>
      <c r="C71" s="378"/>
      <c r="D71" s="374"/>
      <c r="E71" s="372"/>
    </row>
    <row r="72" spans="1:5" ht="12.75">
      <c r="A72" s="376" t="s">
        <v>535</v>
      </c>
      <c r="E72" s="372"/>
    </row>
    <row r="73" spans="1:8" ht="12.75">
      <c r="A73" s="376" t="s">
        <v>427</v>
      </c>
      <c r="E73" s="372"/>
      <c r="H73" s="613"/>
    </row>
    <row r="74" spans="1:5" ht="12">
      <c r="A74" s="375"/>
      <c r="E74" s="372"/>
    </row>
    <row r="75" ht="12">
      <c r="E75" s="372"/>
    </row>
    <row r="76" spans="1:8" ht="12">
      <c r="A76" s="835" t="s">
        <v>673</v>
      </c>
      <c r="B76" s="836"/>
      <c r="C76" s="836"/>
      <c r="D76" s="836"/>
      <c r="E76" s="836"/>
      <c r="F76" s="836"/>
      <c r="G76" s="836"/>
      <c r="H76" s="836"/>
    </row>
    <row r="77" spans="1:8" ht="12">
      <c r="A77" s="836"/>
      <c r="B77" s="836"/>
      <c r="C77" s="836"/>
      <c r="D77" s="836"/>
      <c r="E77" s="836"/>
      <c r="F77" s="836"/>
      <c r="G77" s="836"/>
      <c r="H77" s="836"/>
    </row>
    <row r="78" spans="1:8" ht="12">
      <c r="A78" s="836"/>
      <c r="B78" s="836"/>
      <c r="C78" s="836"/>
      <c r="D78" s="836"/>
      <c r="E78" s="836"/>
      <c r="F78" s="836"/>
      <c r="G78" s="836"/>
      <c r="H78" s="836"/>
    </row>
    <row r="79" spans="1:8" ht="12">
      <c r="A79" s="836"/>
      <c r="B79" s="836"/>
      <c r="C79" s="836"/>
      <c r="D79" s="836"/>
      <c r="E79" s="836"/>
      <c r="F79" s="836"/>
      <c r="G79" s="836"/>
      <c r="H79" s="836"/>
    </row>
    <row r="80" spans="1:8" ht="12">
      <c r="A80" s="836"/>
      <c r="B80" s="836"/>
      <c r="C80" s="836"/>
      <c r="D80" s="836"/>
      <c r="E80" s="836"/>
      <c r="F80" s="836"/>
      <c r="G80" s="836"/>
      <c r="H80" s="836"/>
    </row>
    <row r="81" spans="1:8" ht="12">
      <c r="A81" s="836"/>
      <c r="B81" s="836"/>
      <c r="C81" s="836"/>
      <c r="D81" s="836"/>
      <c r="E81" s="836"/>
      <c r="F81" s="836"/>
      <c r="G81" s="836"/>
      <c r="H81" s="836"/>
    </row>
    <row r="82" spans="1:8" ht="12">
      <c r="A82" s="836"/>
      <c r="B82" s="836"/>
      <c r="C82" s="836"/>
      <c r="D82" s="836"/>
      <c r="E82" s="836"/>
      <c r="F82" s="836"/>
      <c r="G82" s="836"/>
      <c r="H82" s="836"/>
    </row>
    <row r="83" spans="1:8" ht="12">
      <c r="A83" s="836"/>
      <c r="B83" s="836"/>
      <c r="C83" s="836"/>
      <c r="D83" s="836"/>
      <c r="E83" s="836"/>
      <c r="F83" s="836"/>
      <c r="G83" s="836"/>
      <c r="H83" s="836"/>
    </row>
    <row r="84" spans="1:8" ht="12">
      <c r="A84" s="836"/>
      <c r="B84" s="836"/>
      <c r="C84" s="836"/>
      <c r="D84" s="836"/>
      <c r="E84" s="836"/>
      <c r="F84" s="836"/>
      <c r="G84" s="836"/>
      <c r="H84" s="836"/>
    </row>
    <row r="85" spans="1:8" ht="12">
      <c r="A85" s="836"/>
      <c r="B85" s="836"/>
      <c r="C85" s="836"/>
      <c r="D85" s="836"/>
      <c r="E85" s="836"/>
      <c r="F85" s="836"/>
      <c r="G85" s="836"/>
      <c r="H85" s="836"/>
    </row>
    <row r="86" spans="1:9" ht="12">
      <c r="A86" s="836"/>
      <c r="B86" s="836"/>
      <c r="C86" s="836"/>
      <c r="D86" s="836"/>
      <c r="E86" s="836"/>
      <c r="F86" s="836"/>
      <c r="G86" s="836"/>
      <c r="H86" s="836"/>
      <c r="I86" s="374"/>
    </row>
    <row r="87" spans="2:6" ht="12">
      <c r="B87" s="369"/>
      <c r="C87" s="369"/>
      <c r="D87" s="369"/>
      <c r="E87" s="370"/>
      <c r="F87" s="369"/>
    </row>
    <row r="88" spans="1:6" ht="12">
      <c r="A88" s="612"/>
      <c r="B88" s="367"/>
      <c r="D88" s="369"/>
      <c r="E88" s="370"/>
      <c r="F88" s="369"/>
    </row>
    <row r="89" spans="1:5" ht="12">
      <c r="A89" s="612"/>
      <c r="B89" s="367"/>
      <c r="E89" s="372"/>
    </row>
    <row r="90" spans="1:5" ht="12">
      <c r="A90" s="612"/>
      <c r="B90" s="367"/>
      <c r="E90" s="372"/>
    </row>
    <row r="91" spans="1:5" ht="12">
      <c r="A91" s="612"/>
      <c r="B91" s="367"/>
      <c r="E91" s="372"/>
    </row>
    <row r="92" spans="1:5" ht="12">
      <c r="A92" s="612"/>
      <c r="B92" s="367"/>
      <c r="E92" s="372"/>
    </row>
    <row r="93" spans="1:5" ht="12">
      <c r="A93" s="611"/>
      <c r="B93" s="367"/>
      <c r="E93" s="372"/>
    </row>
    <row r="94" ht="12">
      <c r="E94" s="372"/>
    </row>
    <row r="95" ht="12">
      <c r="E95" s="372"/>
    </row>
    <row r="96" ht="12">
      <c r="E96" s="372"/>
    </row>
    <row r="97" spans="1:5" s="367" customFormat="1" ht="12">
      <c r="A97" s="599"/>
      <c r="B97" s="368"/>
      <c r="E97" s="372"/>
    </row>
    <row r="98" spans="1:5" s="367" customFormat="1" ht="12">
      <c r="A98" s="599"/>
      <c r="B98" s="368"/>
      <c r="E98" s="372"/>
    </row>
    <row r="99" spans="1:5" s="367" customFormat="1" ht="12">
      <c r="A99" s="373"/>
      <c r="B99" s="368"/>
      <c r="E99" s="372"/>
    </row>
    <row r="100" spans="1:7" s="367" customFormat="1" ht="12">
      <c r="A100" s="371"/>
      <c r="B100" s="369"/>
      <c r="C100" s="369"/>
      <c r="D100" s="369"/>
      <c r="E100" s="370"/>
      <c r="F100" s="369"/>
      <c r="G100" s="369"/>
    </row>
    <row r="101" spans="1:7" s="367" customFormat="1" ht="12">
      <c r="A101" s="371"/>
      <c r="B101" s="369"/>
      <c r="C101" s="369"/>
      <c r="D101" s="369"/>
      <c r="E101" s="370"/>
      <c r="F101" s="369"/>
      <c r="G101" s="369"/>
    </row>
    <row r="102" spans="1:7" s="367" customFormat="1" ht="12">
      <c r="A102" s="371"/>
      <c r="B102" s="369"/>
      <c r="C102" s="369"/>
      <c r="D102" s="369"/>
      <c r="E102" s="370"/>
      <c r="F102" s="369"/>
      <c r="G102" s="369"/>
    </row>
  </sheetData>
  <sheetProtection/>
  <mergeCells count="29">
    <mergeCell ref="A76:H86"/>
    <mergeCell ref="A43:A44"/>
    <mergeCell ref="A52:A53"/>
    <mergeCell ref="A54:A56"/>
    <mergeCell ref="A66:A68"/>
    <mergeCell ref="A62:A63"/>
    <mergeCell ref="A46:A47"/>
    <mergeCell ref="A48:A49"/>
    <mergeCell ref="A50:A51"/>
    <mergeCell ref="A59:A61"/>
    <mergeCell ref="H4:H5"/>
    <mergeCell ref="A9:A11"/>
    <mergeCell ref="A29:A31"/>
    <mergeCell ref="A25:A26"/>
    <mergeCell ref="A20:A21"/>
    <mergeCell ref="A15:A17"/>
    <mergeCell ref="D4:D5"/>
    <mergeCell ref="E4:E5"/>
    <mergeCell ref="F4:F5"/>
    <mergeCell ref="G4:G5"/>
    <mergeCell ref="A4:A5"/>
    <mergeCell ref="B4:B5"/>
    <mergeCell ref="C4:C5"/>
    <mergeCell ref="A33:A34"/>
    <mergeCell ref="A35:A36"/>
    <mergeCell ref="A41:A42"/>
    <mergeCell ref="A18:A19"/>
    <mergeCell ref="A27:A28"/>
    <mergeCell ref="A13:A14"/>
  </mergeCells>
  <printOptions/>
  <pageMargins left="0.7086614173228347" right="0.7086614173228347" top="0.7480314960629921" bottom="0.6692913385826772" header="0.31496062992125984" footer="0.31496062992125984"/>
  <pageSetup horizontalDpi="600" verticalDpi="600" orientation="portrait" paperSize="9" scale="89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workbookViewId="0" topLeftCell="A1">
      <selection activeCell="A33" sqref="A33"/>
    </sheetView>
  </sheetViews>
  <sheetFormatPr defaultColWidth="9.140625" defaultRowHeight="12.75"/>
  <cols>
    <col min="1" max="1" width="36.7109375" style="409" customWidth="1"/>
    <col min="2" max="2" width="9.57421875" style="409" customWidth="1"/>
    <col min="3" max="3" width="13.8515625" style="409" customWidth="1"/>
    <col min="4" max="4" width="9.140625" style="409" customWidth="1"/>
    <col min="5" max="5" width="10.00390625" style="409" customWidth="1"/>
    <col min="6" max="16384" width="9.140625" style="409" customWidth="1"/>
  </cols>
  <sheetData>
    <row r="1" ht="15">
      <c r="A1" s="433" t="s">
        <v>680</v>
      </c>
    </row>
    <row r="2" ht="13.5" thickBot="1">
      <c r="A2" s="432"/>
    </row>
    <row r="3" spans="1:6" ht="41.25" customHeight="1" thickBot="1">
      <c r="A3" s="431" t="s">
        <v>226</v>
      </c>
      <c r="B3" s="430" t="s">
        <v>65</v>
      </c>
      <c r="C3" s="429" t="s">
        <v>681</v>
      </c>
      <c r="D3" s="428" t="s">
        <v>13</v>
      </c>
      <c r="E3" s="427" t="s">
        <v>682</v>
      </c>
      <c r="F3" s="426"/>
    </row>
    <row r="4" spans="1:7" ht="14.25" customHeight="1" thickBot="1">
      <c r="A4" s="425" t="s">
        <v>310</v>
      </c>
      <c r="B4" s="424"/>
      <c r="C4" s="424"/>
      <c r="D4" s="424"/>
      <c r="E4" s="423"/>
      <c r="F4" s="639"/>
      <c r="G4"/>
    </row>
    <row r="5" spans="1:6" ht="12.75">
      <c r="A5" s="841" t="s">
        <v>683</v>
      </c>
      <c r="B5" s="415" t="s">
        <v>18</v>
      </c>
      <c r="C5" s="640">
        <v>15</v>
      </c>
      <c r="D5" s="641">
        <v>1</v>
      </c>
      <c r="E5" s="642">
        <v>9</v>
      </c>
      <c r="F5" s="643"/>
    </row>
    <row r="6" spans="1:6" ht="12.75">
      <c r="A6" s="842"/>
      <c r="B6" s="418" t="s">
        <v>14</v>
      </c>
      <c r="C6" s="644">
        <v>30</v>
      </c>
      <c r="D6" s="645">
        <v>2</v>
      </c>
      <c r="E6" s="646">
        <v>26</v>
      </c>
      <c r="F6"/>
    </row>
    <row r="7" spans="1:6" ht="25.5">
      <c r="A7" s="602" t="s">
        <v>684</v>
      </c>
      <c r="B7" s="647" t="s">
        <v>14</v>
      </c>
      <c r="C7" s="648">
        <v>23</v>
      </c>
      <c r="D7" s="649">
        <v>4</v>
      </c>
      <c r="E7" s="650">
        <v>29</v>
      </c>
      <c r="F7"/>
    </row>
    <row r="8" spans="1:6" ht="26.25" thickBot="1">
      <c r="A8" s="420" t="s">
        <v>432</v>
      </c>
      <c r="B8" s="651" t="s">
        <v>18</v>
      </c>
      <c r="C8" s="652">
        <v>18</v>
      </c>
      <c r="D8" s="653">
        <v>2</v>
      </c>
      <c r="E8" s="654">
        <v>8</v>
      </c>
      <c r="F8"/>
    </row>
    <row r="9" spans="1:6" ht="14.25" customHeight="1" thickBot="1">
      <c r="A9" s="422" t="s">
        <v>311</v>
      </c>
      <c r="B9" s="421"/>
      <c r="C9" s="655"/>
      <c r="D9" s="655"/>
      <c r="E9" s="656"/>
      <c r="F9"/>
    </row>
    <row r="10" spans="1:6" ht="25.5">
      <c r="A10" s="603" t="s">
        <v>7</v>
      </c>
      <c r="B10" s="657" t="s">
        <v>14</v>
      </c>
      <c r="C10" s="658">
        <v>175</v>
      </c>
      <c r="D10" s="659">
        <v>15</v>
      </c>
      <c r="E10" s="660">
        <v>112</v>
      </c>
      <c r="F10"/>
    </row>
    <row r="11" spans="1:11" ht="26.25" thickBot="1">
      <c r="A11" s="420" t="s">
        <v>8</v>
      </c>
      <c r="B11" s="651" t="s">
        <v>18</v>
      </c>
      <c r="C11" s="652">
        <v>129</v>
      </c>
      <c r="D11" s="653">
        <v>13</v>
      </c>
      <c r="E11" s="654">
        <v>129</v>
      </c>
      <c r="F11"/>
      <c r="K11" s="419"/>
    </row>
    <row r="12" spans="1:6" ht="13.5" customHeight="1" thickBot="1">
      <c r="A12" s="417" t="s">
        <v>313</v>
      </c>
      <c r="B12" s="416"/>
      <c r="C12" s="661"/>
      <c r="D12" s="661"/>
      <c r="E12" s="662"/>
      <c r="F12"/>
    </row>
    <row r="13" spans="1:6" ht="12.75">
      <c r="A13" s="841" t="s">
        <v>537</v>
      </c>
      <c r="B13" s="415" t="s">
        <v>18</v>
      </c>
      <c r="C13" s="640">
        <v>12</v>
      </c>
      <c r="D13" s="641">
        <v>1</v>
      </c>
      <c r="E13" s="642">
        <v>14</v>
      </c>
      <c r="F13"/>
    </row>
    <row r="14" spans="1:6" ht="13.5" thickBot="1">
      <c r="A14" s="841"/>
      <c r="B14" s="414" t="s">
        <v>14</v>
      </c>
      <c r="C14" s="663">
        <v>16</v>
      </c>
      <c r="D14" s="664">
        <v>2</v>
      </c>
      <c r="E14" s="665">
        <v>15</v>
      </c>
      <c r="F14"/>
    </row>
    <row r="15" spans="1:6" ht="12.75" customHeight="1" thickBot="1">
      <c r="A15" s="417" t="s">
        <v>314</v>
      </c>
      <c r="B15" s="416"/>
      <c r="C15" s="661"/>
      <c r="D15" s="661"/>
      <c r="E15" s="662"/>
      <c r="F15"/>
    </row>
    <row r="16" spans="1:6" ht="12.75">
      <c r="A16" s="841" t="s">
        <v>6</v>
      </c>
      <c r="B16" s="415" t="s">
        <v>18</v>
      </c>
      <c r="C16" s="640">
        <v>9</v>
      </c>
      <c r="D16" s="641">
        <v>1</v>
      </c>
      <c r="E16" s="642">
        <v>8</v>
      </c>
      <c r="F16"/>
    </row>
    <row r="17" spans="1:6" ht="12.75">
      <c r="A17" s="842"/>
      <c r="B17" s="418" t="s">
        <v>14</v>
      </c>
      <c r="C17" s="644">
        <v>9</v>
      </c>
      <c r="D17" s="645">
        <v>1</v>
      </c>
      <c r="E17" s="646">
        <v>9</v>
      </c>
      <c r="F17"/>
    </row>
    <row r="18" spans="1:6" ht="12.75">
      <c r="A18" s="841" t="s">
        <v>685</v>
      </c>
      <c r="B18" s="415" t="s">
        <v>18</v>
      </c>
      <c r="C18" s="640">
        <v>11</v>
      </c>
      <c r="D18" s="641">
        <v>1</v>
      </c>
      <c r="E18" s="642">
        <v>12</v>
      </c>
      <c r="F18"/>
    </row>
    <row r="19" spans="1:6" ht="13.5" thickBot="1">
      <c r="A19" s="841"/>
      <c r="B19" s="414" t="s">
        <v>14</v>
      </c>
      <c r="C19" s="663">
        <v>12</v>
      </c>
      <c r="D19" s="664">
        <v>1</v>
      </c>
      <c r="E19" s="665">
        <v>10</v>
      </c>
      <c r="F19"/>
    </row>
    <row r="20" spans="1:6" ht="14.25" customHeight="1" thickBot="1">
      <c r="A20" s="417" t="s">
        <v>315</v>
      </c>
      <c r="B20" s="416"/>
      <c r="C20" s="661"/>
      <c r="D20" s="661"/>
      <c r="E20" s="662"/>
      <c r="F20"/>
    </row>
    <row r="21" spans="1:6" ht="12.75">
      <c r="A21" s="841" t="s">
        <v>599</v>
      </c>
      <c r="B21" s="415" t="s">
        <v>18</v>
      </c>
      <c r="C21" s="640">
        <v>13</v>
      </c>
      <c r="D21" s="641">
        <v>1</v>
      </c>
      <c r="E21" s="642">
        <v>7</v>
      </c>
      <c r="F21"/>
    </row>
    <row r="22" spans="1:6" ht="13.5" thickBot="1">
      <c r="A22" s="841"/>
      <c r="B22" s="414" t="s">
        <v>14</v>
      </c>
      <c r="C22" s="663">
        <v>14</v>
      </c>
      <c r="D22" s="664">
        <v>1</v>
      </c>
      <c r="E22" s="665">
        <v>14</v>
      </c>
      <c r="F22"/>
    </row>
    <row r="23" spans="1:6" ht="14.25" customHeight="1" thickBot="1">
      <c r="A23" s="417" t="s">
        <v>316</v>
      </c>
      <c r="B23" s="416"/>
      <c r="C23" s="661"/>
      <c r="D23" s="661"/>
      <c r="E23" s="662"/>
      <c r="F23"/>
    </row>
    <row r="24" spans="1:6" ht="12.75">
      <c r="A24" s="841" t="s">
        <v>9</v>
      </c>
      <c r="B24" s="415" t="s">
        <v>18</v>
      </c>
      <c r="C24" s="640">
        <v>8</v>
      </c>
      <c r="D24" s="641">
        <v>1</v>
      </c>
      <c r="E24" s="642">
        <v>8</v>
      </c>
      <c r="F24"/>
    </row>
    <row r="25" spans="1:6" ht="13.5" thickBot="1">
      <c r="A25" s="841"/>
      <c r="B25" s="414" t="s">
        <v>14</v>
      </c>
      <c r="C25" s="663">
        <v>15</v>
      </c>
      <c r="D25" s="664">
        <v>1</v>
      </c>
      <c r="E25" s="665">
        <v>15</v>
      </c>
      <c r="F25"/>
    </row>
    <row r="26" spans="1:6" ht="13.5" thickBot="1">
      <c r="A26" s="413" t="s">
        <v>214</v>
      </c>
      <c r="B26" s="412"/>
      <c r="C26" s="666">
        <f>SUM(C5:C25)</f>
        <v>509</v>
      </c>
      <c r="D26" s="667">
        <f>SUM(D5:D25)</f>
        <v>48</v>
      </c>
      <c r="E26" s="668">
        <f>SUM(E5:E25)</f>
        <v>425</v>
      </c>
      <c r="F26"/>
    </row>
    <row r="27" ht="12.75">
      <c r="A27" s="411" t="s">
        <v>686</v>
      </c>
    </row>
    <row r="28" ht="12.75">
      <c r="A28" s="410" t="s">
        <v>428</v>
      </c>
    </row>
    <row r="29" ht="12.75">
      <c r="A29" s="410" t="s">
        <v>429</v>
      </c>
    </row>
  </sheetData>
  <sheetProtection/>
  <mergeCells count="6">
    <mergeCell ref="A5:A6"/>
    <mergeCell ref="A13:A14"/>
    <mergeCell ref="A16:A17"/>
    <mergeCell ref="A18:A19"/>
    <mergeCell ref="A21:A22"/>
    <mergeCell ref="A24:A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workbookViewId="0" topLeftCell="A1">
      <selection activeCell="H8" sqref="H8"/>
    </sheetView>
  </sheetViews>
  <sheetFormatPr defaultColWidth="9.140625" defaultRowHeight="12.75"/>
  <cols>
    <col min="1" max="1" width="56.421875" style="434" customWidth="1"/>
    <col min="2" max="2" width="7.8515625" style="434" customWidth="1"/>
    <col min="3" max="4" width="10.57421875" style="434" customWidth="1"/>
    <col min="5" max="5" width="12.140625" style="434" customWidth="1"/>
    <col min="6" max="6" width="13.8515625" style="434" customWidth="1"/>
    <col min="7" max="16384" width="9.140625" style="434" customWidth="1"/>
  </cols>
  <sheetData>
    <row r="1" spans="1:6" s="459" customFormat="1" ht="15">
      <c r="A1" s="851" t="s">
        <v>687</v>
      </c>
      <c r="B1" s="851"/>
      <c r="C1" s="851"/>
      <c r="D1" s="851"/>
      <c r="E1" s="851"/>
      <c r="F1" s="851"/>
    </row>
    <row r="2" spans="1:6" s="459" customFormat="1" ht="15">
      <c r="A2" s="851"/>
      <c r="B2" s="851"/>
      <c r="C2" s="851"/>
      <c r="D2" s="851"/>
      <c r="E2" s="851"/>
      <c r="F2" s="851"/>
    </row>
    <row r="3" spans="1:6" ht="13.5" thickBot="1">
      <c r="A3" s="458"/>
      <c r="B3" s="458"/>
      <c r="C3" s="458"/>
      <c r="D3" s="458"/>
      <c r="E3" s="458"/>
      <c r="F3" s="458"/>
    </row>
    <row r="4" spans="1:6" ht="12" customHeight="1">
      <c r="A4" s="852" t="s">
        <v>97</v>
      </c>
      <c r="B4" s="854" t="s">
        <v>48</v>
      </c>
      <c r="C4" s="855"/>
      <c r="D4" s="855"/>
      <c r="E4" s="855"/>
      <c r="F4" s="856"/>
    </row>
    <row r="5" spans="1:6" ht="27.75" customHeight="1">
      <c r="A5" s="853"/>
      <c r="B5" s="857" t="s">
        <v>688</v>
      </c>
      <c r="C5" s="858"/>
      <c r="D5" s="859"/>
      <c r="E5" s="860" t="s">
        <v>689</v>
      </c>
      <c r="F5" s="861"/>
    </row>
    <row r="6" spans="1:6" ht="47.25" customHeight="1">
      <c r="A6" s="853"/>
      <c r="B6" s="847" t="s">
        <v>690</v>
      </c>
      <c r="C6" s="669" t="s">
        <v>691</v>
      </c>
      <c r="D6" s="670" t="s">
        <v>692</v>
      </c>
      <c r="E6" s="862" t="s">
        <v>693</v>
      </c>
      <c r="F6" s="863"/>
    </row>
    <row r="7" spans="1:6" ht="12.75">
      <c r="A7" s="853"/>
      <c r="B7" s="848"/>
      <c r="C7" s="843" t="s">
        <v>46</v>
      </c>
      <c r="D7" s="845" t="s">
        <v>46</v>
      </c>
      <c r="E7" s="847" t="s">
        <v>694</v>
      </c>
      <c r="F7" s="849" t="s">
        <v>46</v>
      </c>
    </row>
    <row r="8" spans="1:9" ht="25.5" customHeight="1" thickBot="1">
      <c r="A8" s="853"/>
      <c r="B8" s="848"/>
      <c r="C8" s="844"/>
      <c r="D8" s="846"/>
      <c r="E8" s="848"/>
      <c r="F8" s="850"/>
      <c r="I8" s="434" t="s">
        <v>541</v>
      </c>
    </row>
    <row r="9" spans="1:6" ht="15.75" customHeight="1" thickBot="1">
      <c r="A9" s="454" t="s">
        <v>310</v>
      </c>
      <c r="B9" s="457"/>
      <c r="C9" s="671"/>
      <c r="D9" s="671"/>
      <c r="E9" s="457"/>
      <c r="F9" s="456"/>
    </row>
    <row r="10" spans="1:6" ht="14.25" customHeight="1">
      <c r="A10" s="451" t="s">
        <v>49</v>
      </c>
      <c r="B10" s="672">
        <v>12</v>
      </c>
      <c r="C10" s="450" t="s">
        <v>396</v>
      </c>
      <c r="D10" s="449">
        <v>4</v>
      </c>
      <c r="E10" s="672">
        <v>36</v>
      </c>
      <c r="F10" s="448">
        <v>31</v>
      </c>
    </row>
    <row r="11" spans="1:6" ht="16.5" customHeight="1">
      <c r="A11" s="455" t="s">
        <v>50</v>
      </c>
      <c r="B11" s="673">
        <v>80</v>
      </c>
      <c r="C11" s="447" t="s">
        <v>396</v>
      </c>
      <c r="D11" s="446">
        <v>60</v>
      </c>
      <c r="E11" s="673" t="s">
        <v>396</v>
      </c>
      <c r="F11" s="445" t="s">
        <v>396</v>
      </c>
    </row>
    <row r="12" spans="1:6" ht="27" customHeight="1" thickBot="1">
      <c r="A12" s="444" t="s">
        <v>432</v>
      </c>
      <c r="B12" s="674">
        <v>85</v>
      </c>
      <c r="C12" s="443" t="s">
        <v>396</v>
      </c>
      <c r="D12" s="442">
        <v>45</v>
      </c>
      <c r="E12" s="674">
        <v>28</v>
      </c>
      <c r="F12" s="441">
        <v>14</v>
      </c>
    </row>
    <row r="13" spans="1:6" ht="15.75" customHeight="1" thickBot="1">
      <c r="A13" s="454" t="s">
        <v>546</v>
      </c>
      <c r="B13" s="675"/>
      <c r="C13" s="676"/>
      <c r="D13" s="453"/>
      <c r="E13" s="675"/>
      <c r="F13" s="452"/>
    </row>
    <row r="14" spans="1:6" ht="25.5">
      <c r="A14" s="451" t="s">
        <v>240</v>
      </c>
      <c r="B14" s="672">
        <v>214</v>
      </c>
      <c r="C14" s="450">
        <v>25</v>
      </c>
      <c r="D14" s="449">
        <v>91</v>
      </c>
      <c r="E14" s="672">
        <v>1</v>
      </c>
      <c r="F14" s="448" t="s">
        <v>396</v>
      </c>
    </row>
    <row r="15" spans="1:6" ht="25.5">
      <c r="A15" s="455" t="s">
        <v>51</v>
      </c>
      <c r="B15" s="673">
        <v>76</v>
      </c>
      <c r="C15" s="447" t="s">
        <v>396</v>
      </c>
      <c r="D15" s="446" t="s">
        <v>396</v>
      </c>
      <c r="E15" s="673">
        <v>76</v>
      </c>
      <c r="F15" s="445">
        <v>65</v>
      </c>
    </row>
    <row r="16" spans="1:6" ht="15.75" customHeight="1">
      <c r="A16" s="455" t="s">
        <v>52</v>
      </c>
      <c r="B16" s="673">
        <v>20</v>
      </c>
      <c r="C16" s="447" t="s">
        <v>396</v>
      </c>
      <c r="D16" s="446">
        <v>20</v>
      </c>
      <c r="E16" s="673" t="s">
        <v>396</v>
      </c>
      <c r="F16" s="445" t="s">
        <v>396</v>
      </c>
    </row>
    <row r="17" spans="1:6" ht="25.5">
      <c r="A17" s="455" t="s">
        <v>695</v>
      </c>
      <c r="B17" s="673">
        <v>109</v>
      </c>
      <c r="C17" s="447">
        <v>34</v>
      </c>
      <c r="D17" s="446">
        <v>34</v>
      </c>
      <c r="E17" s="673">
        <v>65</v>
      </c>
      <c r="F17" s="445">
        <v>51</v>
      </c>
    </row>
    <row r="18" spans="1:6" ht="14.25" customHeight="1">
      <c r="A18" s="455" t="s">
        <v>23</v>
      </c>
      <c r="B18" s="673">
        <v>100</v>
      </c>
      <c r="C18" s="447" t="s">
        <v>396</v>
      </c>
      <c r="D18" s="446">
        <v>18</v>
      </c>
      <c r="E18" s="673">
        <v>40</v>
      </c>
      <c r="F18" s="445">
        <v>29</v>
      </c>
    </row>
    <row r="19" spans="1:6" ht="15.75" customHeight="1">
      <c r="A19" s="455" t="s">
        <v>545</v>
      </c>
      <c r="B19" s="673">
        <v>178</v>
      </c>
      <c r="C19" s="447" t="s">
        <v>396</v>
      </c>
      <c r="D19" s="446">
        <v>94</v>
      </c>
      <c r="E19" s="673">
        <v>20</v>
      </c>
      <c r="F19" s="445">
        <v>16</v>
      </c>
    </row>
    <row r="20" spans="1:6" ht="16.5" customHeight="1">
      <c r="A20" s="455" t="s">
        <v>540</v>
      </c>
      <c r="B20" s="673">
        <v>162</v>
      </c>
      <c r="C20" s="447">
        <v>47</v>
      </c>
      <c r="D20" s="446">
        <v>62</v>
      </c>
      <c r="E20" s="673" t="s">
        <v>396</v>
      </c>
      <c r="F20" s="445" t="s">
        <v>396</v>
      </c>
    </row>
    <row r="21" spans="1:6" ht="26.25" customHeight="1">
      <c r="A21" s="455" t="s">
        <v>54</v>
      </c>
      <c r="B21" s="673">
        <v>128</v>
      </c>
      <c r="C21" s="447">
        <v>6</v>
      </c>
      <c r="D21" s="446">
        <v>28</v>
      </c>
      <c r="E21" s="673" t="s">
        <v>396</v>
      </c>
      <c r="F21" s="445" t="s">
        <v>396</v>
      </c>
    </row>
    <row r="22" spans="1:6" ht="15.75" customHeight="1">
      <c r="A22" s="455" t="s">
        <v>539</v>
      </c>
      <c r="B22" s="673">
        <v>136</v>
      </c>
      <c r="C22" s="447">
        <v>5</v>
      </c>
      <c r="D22" s="446">
        <v>52</v>
      </c>
      <c r="E22" s="673">
        <v>4</v>
      </c>
      <c r="F22" s="445">
        <v>4</v>
      </c>
    </row>
    <row r="23" spans="1:6" ht="26.25" thickBot="1">
      <c r="A23" s="444" t="s">
        <v>55</v>
      </c>
      <c r="B23" s="674">
        <v>106</v>
      </c>
      <c r="C23" s="443" t="s">
        <v>396</v>
      </c>
      <c r="D23" s="442">
        <v>0</v>
      </c>
      <c r="E23" s="674">
        <v>106</v>
      </c>
      <c r="F23" s="441">
        <v>81</v>
      </c>
    </row>
    <row r="24" spans="1:6" ht="15.75" customHeight="1" thickBot="1">
      <c r="A24" s="454" t="s">
        <v>544</v>
      </c>
      <c r="B24" s="675"/>
      <c r="C24" s="453"/>
      <c r="D24" s="453"/>
      <c r="E24" s="675"/>
      <c r="F24" s="452"/>
    </row>
    <row r="25" spans="1:6" ht="17.25" customHeight="1">
      <c r="A25" s="451" t="s">
        <v>538</v>
      </c>
      <c r="B25" s="672">
        <v>62</v>
      </c>
      <c r="C25" s="450">
        <v>27</v>
      </c>
      <c r="D25" s="449">
        <v>10</v>
      </c>
      <c r="E25" s="672">
        <v>30</v>
      </c>
      <c r="F25" s="448">
        <v>16</v>
      </c>
    </row>
    <row r="26" spans="1:6" ht="15.75" customHeight="1">
      <c r="A26" s="455" t="s">
        <v>587</v>
      </c>
      <c r="B26" s="673">
        <v>253</v>
      </c>
      <c r="C26" s="447">
        <v>3</v>
      </c>
      <c r="D26" s="446">
        <v>68</v>
      </c>
      <c r="E26" s="673">
        <v>32</v>
      </c>
      <c r="F26" s="445">
        <v>9</v>
      </c>
    </row>
    <row r="27" spans="1:6" ht="14.25" customHeight="1">
      <c r="A27" s="455" t="s">
        <v>56</v>
      </c>
      <c r="B27" s="673">
        <v>89</v>
      </c>
      <c r="C27" s="447">
        <v>3</v>
      </c>
      <c r="D27" s="446">
        <v>41</v>
      </c>
      <c r="E27" s="673">
        <v>10</v>
      </c>
      <c r="F27" s="445">
        <v>4</v>
      </c>
    </row>
    <row r="28" spans="1:6" ht="15" customHeight="1" thickBot="1">
      <c r="A28" s="444" t="s">
        <v>58</v>
      </c>
      <c r="B28" s="674">
        <v>45</v>
      </c>
      <c r="C28" s="443">
        <v>7</v>
      </c>
      <c r="D28" s="442">
        <v>29</v>
      </c>
      <c r="E28" s="674">
        <v>12</v>
      </c>
      <c r="F28" s="441">
        <v>3</v>
      </c>
    </row>
    <row r="29" spans="1:6" ht="15" customHeight="1" thickBot="1">
      <c r="A29" s="454" t="s">
        <v>313</v>
      </c>
      <c r="B29" s="675"/>
      <c r="C29" s="453"/>
      <c r="D29" s="453"/>
      <c r="E29" s="675"/>
      <c r="F29" s="452"/>
    </row>
    <row r="30" spans="1:6" ht="12.75">
      <c r="A30" s="451" t="s">
        <v>28</v>
      </c>
      <c r="B30" s="672">
        <v>85</v>
      </c>
      <c r="C30" s="450" t="s">
        <v>396</v>
      </c>
      <c r="D30" s="449">
        <v>40</v>
      </c>
      <c r="E30" s="672">
        <v>43</v>
      </c>
      <c r="F30" s="448">
        <v>20</v>
      </c>
    </row>
    <row r="31" spans="1:6" ht="12.75">
      <c r="A31" s="455" t="s">
        <v>675</v>
      </c>
      <c r="B31" s="673">
        <v>83</v>
      </c>
      <c r="C31" s="447" t="s">
        <v>396</v>
      </c>
      <c r="D31" s="446">
        <v>46</v>
      </c>
      <c r="E31" s="673">
        <v>45</v>
      </c>
      <c r="F31" s="445">
        <v>27</v>
      </c>
    </row>
    <row r="32" spans="1:6" ht="18.75" customHeight="1" thickBot="1">
      <c r="A32" s="444" t="s">
        <v>543</v>
      </c>
      <c r="B32" s="674">
        <v>100</v>
      </c>
      <c r="C32" s="443" t="s">
        <v>396</v>
      </c>
      <c r="D32" s="442">
        <v>45</v>
      </c>
      <c r="E32" s="674">
        <v>38</v>
      </c>
      <c r="F32" s="441">
        <v>24</v>
      </c>
    </row>
    <row r="33" spans="1:6" ht="17.25" customHeight="1" thickBot="1">
      <c r="A33" s="454" t="s">
        <v>314</v>
      </c>
      <c r="B33" s="675"/>
      <c r="C33" s="676"/>
      <c r="D33" s="453"/>
      <c r="E33" s="675"/>
      <c r="F33" s="452"/>
    </row>
    <row r="34" spans="1:6" ht="15.75" customHeight="1">
      <c r="A34" s="451" t="s">
        <v>59</v>
      </c>
      <c r="B34" s="672">
        <v>156</v>
      </c>
      <c r="C34" s="450" t="s">
        <v>396</v>
      </c>
      <c r="D34" s="449">
        <v>100</v>
      </c>
      <c r="E34" s="672">
        <v>60</v>
      </c>
      <c r="F34" s="448">
        <v>38</v>
      </c>
    </row>
    <row r="35" spans="1:6" ht="15.75" customHeight="1">
      <c r="A35" s="455" t="s">
        <v>542</v>
      </c>
      <c r="B35" s="673">
        <v>126</v>
      </c>
      <c r="C35" s="447">
        <v>2</v>
      </c>
      <c r="D35" s="446">
        <v>68</v>
      </c>
      <c r="E35" s="673">
        <v>58</v>
      </c>
      <c r="F35" s="445">
        <v>50</v>
      </c>
    </row>
    <row r="36" spans="1:6" ht="15.75" customHeight="1">
      <c r="A36" s="455" t="s">
        <v>268</v>
      </c>
      <c r="B36" s="673">
        <v>100</v>
      </c>
      <c r="C36" s="447" t="s">
        <v>396</v>
      </c>
      <c r="D36" s="446">
        <v>54</v>
      </c>
      <c r="E36" s="673">
        <v>35</v>
      </c>
      <c r="F36" s="445">
        <v>23</v>
      </c>
    </row>
    <row r="37" spans="1:6" ht="15.75" customHeight="1">
      <c r="A37" s="455" t="s">
        <v>536</v>
      </c>
      <c r="B37" s="673">
        <v>96</v>
      </c>
      <c r="C37" s="447">
        <v>87</v>
      </c>
      <c r="D37" s="446">
        <v>6</v>
      </c>
      <c r="E37" s="673" t="s">
        <v>396</v>
      </c>
      <c r="F37" s="445" t="s">
        <v>396</v>
      </c>
    </row>
    <row r="38" spans="1:6" ht="26.25" thickBot="1">
      <c r="A38" s="444" t="s">
        <v>696</v>
      </c>
      <c r="B38" s="674">
        <v>50</v>
      </c>
      <c r="C38" s="443" t="s">
        <v>396</v>
      </c>
      <c r="D38" s="442" t="s">
        <v>396</v>
      </c>
      <c r="E38" s="674">
        <v>50</v>
      </c>
      <c r="F38" s="441">
        <v>46</v>
      </c>
    </row>
    <row r="39" spans="1:7" ht="16.5" customHeight="1" thickBot="1">
      <c r="A39" s="454" t="s">
        <v>315</v>
      </c>
      <c r="B39" s="675"/>
      <c r="C39" s="676"/>
      <c r="D39" s="676"/>
      <c r="E39" s="675"/>
      <c r="F39" s="452"/>
      <c r="G39" s="677"/>
    </row>
    <row r="40" spans="1:6" ht="25.5">
      <c r="A40" s="451" t="s">
        <v>697</v>
      </c>
      <c r="B40" s="672">
        <v>174</v>
      </c>
      <c r="C40" s="450" t="s">
        <v>396</v>
      </c>
      <c r="D40" s="449">
        <v>62</v>
      </c>
      <c r="E40" s="672">
        <v>45</v>
      </c>
      <c r="F40" s="448">
        <v>15</v>
      </c>
    </row>
    <row r="41" spans="1:6" ht="15.75" customHeight="1">
      <c r="A41" s="455" t="s">
        <v>273</v>
      </c>
      <c r="B41" s="673">
        <v>28</v>
      </c>
      <c r="C41" s="447" t="s">
        <v>396</v>
      </c>
      <c r="D41" s="446" t="s">
        <v>396</v>
      </c>
      <c r="E41" s="673" t="s">
        <v>396</v>
      </c>
      <c r="F41" s="445" t="s">
        <v>396</v>
      </c>
    </row>
    <row r="42" spans="1:6" ht="18" customHeight="1" thickBot="1">
      <c r="A42" s="444" t="s">
        <v>61</v>
      </c>
      <c r="B42" s="674">
        <v>60</v>
      </c>
      <c r="C42" s="443" t="s">
        <v>396</v>
      </c>
      <c r="D42" s="442">
        <v>43</v>
      </c>
      <c r="E42" s="674">
        <v>14</v>
      </c>
      <c r="F42" s="441">
        <v>6</v>
      </c>
    </row>
    <row r="43" spans="1:6" ht="15" customHeight="1" thickBot="1">
      <c r="A43" s="454" t="s">
        <v>316</v>
      </c>
      <c r="B43" s="675"/>
      <c r="C43" s="676"/>
      <c r="D43" s="453"/>
      <c r="E43" s="675"/>
      <c r="F43" s="452"/>
    </row>
    <row r="44" spans="1:6" ht="25.5">
      <c r="A44" s="451" t="s">
        <v>588</v>
      </c>
      <c r="B44" s="672">
        <v>202</v>
      </c>
      <c r="C44" s="450">
        <v>2</v>
      </c>
      <c r="D44" s="449">
        <v>104</v>
      </c>
      <c r="E44" s="672">
        <v>95</v>
      </c>
      <c r="F44" s="448">
        <v>72</v>
      </c>
    </row>
    <row r="45" spans="1:6" ht="15.75" customHeight="1" thickBot="1">
      <c r="A45" s="444" t="s">
        <v>40</v>
      </c>
      <c r="B45" s="674">
        <v>43</v>
      </c>
      <c r="C45" s="443" t="s">
        <v>396</v>
      </c>
      <c r="D45" s="442">
        <v>13</v>
      </c>
      <c r="E45" s="674">
        <v>15</v>
      </c>
      <c r="F45" s="441">
        <v>12</v>
      </c>
    </row>
    <row r="46" spans="1:6" ht="13.5" thickBot="1">
      <c r="A46" s="440" t="s">
        <v>214</v>
      </c>
      <c r="B46" s="678">
        <f>SUM(B10:B45)</f>
        <v>3158</v>
      </c>
      <c r="C46" s="439">
        <f>SUM(C14:C45)</f>
        <v>248</v>
      </c>
      <c r="D46" s="438">
        <f>SUM(D10:D45)</f>
        <v>1237</v>
      </c>
      <c r="E46" s="678">
        <f>SUM(E10:E45)</f>
        <v>958</v>
      </c>
      <c r="F46" s="437">
        <f>SUM(F10:F45)</f>
        <v>656</v>
      </c>
    </row>
    <row r="47" ht="12.75">
      <c r="E47" s="677"/>
    </row>
    <row r="48" spans="1:6" ht="12.75">
      <c r="A48" s="436" t="s">
        <v>592</v>
      </c>
      <c r="B48" s="436"/>
      <c r="C48" s="436"/>
      <c r="D48" s="436"/>
      <c r="E48" s="436"/>
      <c r="F48" s="436"/>
    </row>
  </sheetData>
  <sheetProtection/>
  <mergeCells count="11">
    <mergeCell ref="E6:F6"/>
    <mergeCell ref="C7:C8"/>
    <mergeCell ref="D7:D8"/>
    <mergeCell ref="E7:E8"/>
    <mergeCell ref="F7:F8"/>
    <mergeCell ref="A1:F2"/>
    <mergeCell ref="A4:A8"/>
    <mergeCell ref="B4:F4"/>
    <mergeCell ref="B5:D5"/>
    <mergeCell ref="E5:F5"/>
    <mergeCell ref="B6:B8"/>
  </mergeCells>
  <printOptions/>
  <pageMargins left="0.4724409448818898" right="0.4724409448818898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zoomScaleSheetLayoutView="100" zoomScalePageLayoutView="0" workbookViewId="0" topLeftCell="A1">
      <pane ySplit="5" topLeftCell="A6" activePane="bottomLeft" state="frozen"/>
      <selection pane="topLeft" activeCell="H8" sqref="H8"/>
      <selection pane="bottomLeft" activeCell="H8" sqref="H8"/>
    </sheetView>
  </sheetViews>
  <sheetFormatPr defaultColWidth="9.140625" defaultRowHeight="12.75"/>
  <cols>
    <col min="1" max="1" width="37.00390625" style="434" customWidth="1"/>
    <col min="2" max="2" width="17.8515625" style="460" customWidth="1"/>
    <col min="3" max="3" width="10.57421875" style="434" customWidth="1"/>
    <col min="4" max="4" width="9.140625" style="434" customWidth="1"/>
    <col min="5" max="5" width="8.00390625" style="434" customWidth="1"/>
    <col min="6" max="6" width="11.421875" style="434" customWidth="1"/>
    <col min="7" max="16384" width="9.140625" style="434" customWidth="1"/>
  </cols>
  <sheetData>
    <row r="1" spans="1:6" ht="15" customHeight="1">
      <c r="A1" s="851" t="s">
        <v>698</v>
      </c>
      <c r="B1" s="851"/>
      <c r="C1" s="851"/>
      <c r="D1" s="851"/>
      <c r="E1" s="851"/>
      <c r="F1" s="851"/>
    </row>
    <row r="2" spans="1:6" ht="15" customHeight="1">
      <c r="A2" s="851"/>
      <c r="B2" s="851"/>
      <c r="C2" s="851"/>
      <c r="D2" s="851"/>
      <c r="E2" s="851"/>
      <c r="F2" s="851"/>
    </row>
    <row r="3" spans="1:6" ht="13.5" thickBot="1">
      <c r="A3" s="478"/>
      <c r="B3" s="479"/>
      <c r="C3" s="478"/>
      <c r="D3" s="478"/>
      <c r="E3" s="478"/>
      <c r="F3" s="477"/>
    </row>
    <row r="4" spans="1:8" ht="19.5" customHeight="1">
      <c r="A4" s="852" t="s">
        <v>226</v>
      </c>
      <c r="B4" s="864" t="s">
        <v>41</v>
      </c>
      <c r="C4" s="866" t="s">
        <v>42</v>
      </c>
      <c r="D4" s="866" t="s">
        <v>43</v>
      </c>
      <c r="E4" s="866" t="s">
        <v>269</v>
      </c>
      <c r="F4" s="868" t="s">
        <v>12</v>
      </c>
      <c r="H4" s="476"/>
    </row>
    <row r="5" spans="1:6" ht="21.75" customHeight="1" thickBot="1">
      <c r="A5" s="853"/>
      <c r="B5" s="865"/>
      <c r="C5" s="867"/>
      <c r="D5" s="867"/>
      <c r="E5" s="867"/>
      <c r="F5" s="869"/>
    </row>
    <row r="6" spans="1:6" ht="18" customHeight="1" thickBot="1">
      <c r="A6" s="454" t="s">
        <v>310</v>
      </c>
      <c r="B6" s="475"/>
      <c r="C6" s="474"/>
      <c r="D6" s="474"/>
      <c r="E6" s="474"/>
      <c r="F6" s="473"/>
    </row>
    <row r="7" spans="1:7" ht="12.75">
      <c r="A7" s="462" t="s">
        <v>552</v>
      </c>
      <c r="B7" s="870" t="s">
        <v>72</v>
      </c>
      <c r="C7" s="872">
        <v>24</v>
      </c>
      <c r="D7" s="872">
        <v>6</v>
      </c>
      <c r="E7" s="872">
        <v>1</v>
      </c>
      <c r="F7" s="874">
        <f>D7/C7</f>
        <v>0.25</v>
      </c>
      <c r="G7" s="435"/>
    </row>
    <row r="8" spans="1:8" ht="12.75">
      <c r="A8" s="465" t="s">
        <v>551</v>
      </c>
      <c r="B8" s="871"/>
      <c r="C8" s="873"/>
      <c r="D8" s="873"/>
      <c r="E8" s="873"/>
      <c r="F8" s="875"/>
      <c r="G8" s="472"/>
      <c r="H8" s="472"/>
    </row>
    <row r="9" spans="1:6" ht="12.75">
      <c r="A9" s="471" t="s">
        <v>285</v>
      </c>
      <c r="B9" s="876" t="s">
        <v>71</v>
      </c>
      <c r="C9" s="878">
        <v>11</v>
      </c>
      <c r="D9" s="878">
        <v>11</v>
      </c>
      <c r="E9" s="878">
        <v>2</v>
      </c>
      <c r="F9" s="880">
        <f>D9/C9</f>
        <v>1</v>
      </c>
    </row>
    <row r="10" spans="1:6" ht="13.5" thickBot="1">
      <c r="A10" s="471" t="s">
        <v>284</v>
      </c>
      <c r="B10" s="877"/>
      <c r="C10" s="879"/>
      <c r="D10" s="879"/>
      <c r="E10" s="879"/>
      <c r="F10" s="881"/>
    </row>
    <row r="11" spans="1:6" ht="18" customHeight="1" thickBot="1">
      <c r="A11" s="470" t="s">
        <v>546</v>
      </c>
      <c r="B11" s="469"/>
      <c r="C11" s="679"/>
      <c r="D11" s="679"/>
      <c r="E11" s="679"/>
      <c r="F11" s="680"/>
    </row>
    <row r="12" spans="1:6" ht="12.75">
      <c r="A12" s="462" t="s">
        <v>17</v>
      </c>
      <c r="B12" s="882" t="s">
        <v>70</v>
      </c>
      <c r="C12" s="681"/>
      <c r="D12" s="681"/>
      <c r="E12" s="682"/>
      <c r="F12" s="683"/>
    </row>
    <row r="13" spans="1:6" ht="12.75">
      <c r="A13" s="462" t="s">
        <v>19</v>
      </c>
      <c r="B13" s="883"/>
      <c r="C13" s="681">
        <v>35</v>
      </c>
      <c r="D13" s="681">
        <v>17</v>
      </c>
      <c r="E13" s="682">
        <v>3</v>
      </c>
      <c r="F13" s="683">
        <f>D13/C13</f>
        <v>0.4857142857142857</v>
      </c>
    </row>
    <row r="14" spans="1:6" ht="12.75">
      <c r="A14" s="465" t="s">
        <v>218</v>
      </c>
      <c r="B14" s="884"/>
      <c r="C14" s="684"/>
      <c r="D14" s="684"/>
      <c r="E14" s="685"/>
      <c r="F14" s="686"/>
    </row>
    <row r="15" spans="1:6" ht="12.75">
      <c r="A15" s="466" t="s">
        <v>22</v>
      </c>
      <c r="B15" s="876" t="s">
        <v>74</v>
      </c>
      <c r="C15" s="878">
        <v>10</v>
      </c>
      <c r="D15" s="878">
        <v>4</v>
      </c>
      <c r="E15" s="878">
        <v>1</v>
      </c>
      <c r="F15" s="880">
        <f>D15/C15</f>
        <v>0.4</v>
      </c>
    </row>
    <row r="16" spans="1:6" ht="12.75">
      <c r="A16" s="462" t="s">
        <v>67</v>
      </c>
      <c r="B16" s="884"/>
      <c r="C16" s="873"/>
      <c r="D16" s="873"/>
      <c r="E16" s="873"/>
      <c r="F16" s="875"/>
    </row>
    <row r="17" spans="1:6" ht="12.75">
      <c r="A17" s="468" t="s">
        <v>15</v>
      </c>
      <c r="B17" s="876" t="s">
        <v>69</v>
      </c>
      <c r="C17" s="878">
        <v>8</v>
      </c>
      <c r="D17" s="886" t="s">
        <v>699</v>
      </c>
      <c r="E17" s="878">
        <v>0</v>
      </c>
      <c r="F17" s="880">
        <v>0</v>
      </c>
    </row>
    <row r="18" spans="1:6" ht="13.5" thickBot="1">
      <c r="A18" s="467" t="s">
        <v>16</v>
      </c>
      <c r="B18" s="877"/>
      <c r="C18" s="885"/>
      <c r="D18" s="887"/>
      <c r="E18" s="885"/>
      <c r="F18" s="888"/>
    </row>
    <row r="19" spans="1:6" ht="15.75" customHeight="1" thickBot="1">
      <c r="A19" s="464" t="s">
        <v>544</v>
      </c>
      <c r="B19" s="463"/>
      <c r="C19" s="687"/>
      <c r="D19" s="687"/>
      <c r="E19" s="687"/>
      <c r="F19" s="688"/>
    </row>
    <row r="20" spans="1:6" ht="12.75">
      <c r="A20" s="889" t="s">
        <v>587</v>
      </c>
      <c r="B20" s="891" t="s">
        <v>700</v>
      </c>
      <c r="C20" s="893">
        <v>70</v>
      </c>
      <c r="D20" s="893">
        <v>58</v>
      </c>
      <c r="E20" s="893">
        <v>4</v>
      </c>
      <c r="F20" s="895">
        <f>D20/C20</f>
        <v>0.8285714285714286</v>
      </c>
    </row>
    <row r="21" spans="1:6" ht="12.75">
      <c r="A21" s="890"/>
      <c r="B21" s="892"/>
      <c r="C21" s="894"/>
      <c r="D21" s="894"/>
      <c r="E21" s="894"/>
      <c r="F21" s="896"/>
    </row>
    <row r="22" spans="1:6" ht="12.75">
      <c r="A22" s="462" t="s">
        <v>26</v>
      </c>
      <c r="B22" s="897" t="s">
        <v>405</v>
      </c>
      <c r="C22" s="899">
        <v>8</v>
      </c>
      <c r="D22" s="899">
        <v>2</v>
      </c>
      <c r="E22" s="899">
        <v>1</v>
      </c>
      <c r="F22" s="901">
        <f>D22/C22</f>
        <v>0.25</v>
      </c>
    </row>
    <row r="23" spans="1:6" ht="12.75">
      <c r="A23" s="465" t="s">
        <v>27</v>
      </c>
      <c r="B23" s="898"/>
      <c r="C23" s="900"/>
      <c r="D23" s="900"/>
      <c r="E23" s="900"/>
      <c r="F23" s="902"/>
    </row>
    <row r="24" spans="1:6" ht="12.75">
      <c r="A24" s="466" t="s">
        <v>550</v>
      </c>
      <c r="B24" s="903" t="s">
        <v>73</v>
      </c>
      <c r="C24" s="878">
        <v>48</v>
      </c>
      <c r="D24" s="878">
        <v>13</v>
      </c>
      <c r="E24" s="878">
        <v>3</v>
      </c>
      <c r="F24" s="880">
        <f>D24/C24</f>
        <v>0.2708333333333333</v>
      </c>
    </row>
    <row r="25" spans="1:6" ht="13.5" thickBot="1">
      <c r="A25" s="462" t="s">
        <v>549</v>
      </c>
      <c r="B25" s="904"/>
      <c r="C25" s="879"/>
      <c r="D25" s="879"/>
      <c r="E25" s="879"/>
      <c r="F25" s="881"/>
    </row>
    <row r="26" spans="1:6" ht="16.5" customHeight="1" thickBot="1">
      <c r="A26" s="464" t="s">
        <v>314</v>
      </c>
      <c r="B26" s="463"/>
      <c r="C26" s="689"/>
      <c r="D26" s="689"/>
      <c r="E26" s="689"/>
      <c r="F26" s="690"/>
    </row>
    <row r="27" spans="1:6" ht="12.75">
      <c r="A27" s="462" t="s">
        <v>17</v>
      </c>
      <c r="B27" s="604"/>
      <c r="C27" s="681"/>
      <c r="D27" s="681"/>
      <c r="E27" s="682"/>
      <c r="F27" s="683"/>
    </row>
    <row r="28" spans="1:6" ht="12.75">
      <c r="A28" s="462" t="s">
        <v>32</v>
      </c>
      <c r="B28" s="604" t="s">
        <v>219</v>
      </c>
      <c r="C28" s="681">
        <v>18</v>
      </c>
      <c r="D28" s="681">
        <v>12</v>
      </c>
      <c r="E28" s="682">
        <v>1</v>
      </c>
      <c r="F28" s="683">
        <f>D28/C28</f>
        <v>0.6666666666666666</v>
      </c>
    </row>
    <row r="29" spans="1:6" ht="12.75">
      <c r="A29" s="465" t="s">
        <v>33</v>
      </c>
      <c r="B29" s="605"/>
      <c r="C29" s="684"/>
      <c r="D29" s="684"/>
      <c r="E29" s="685"/>
      <c r="F29" s="686"/>
    </row>
    <row r="30" spans="1:6" ht="12.75">
      <c r="A30" s="462" t="s">
        <v>548</v>
      </c>
      <c r="B30" s="876" t="s">
        <v>68</v>
      </c>
      <c r="C30" s="878">
        <v>60</v>
      </c>
      <c r="D30" s="878">
        <v>52</v>
      </c>
      <c r="E30" s="878">
        <v>6</v>
      </c>
      <c r="F30" s="880">
        <f>D30/C30</f>
        <v>0.8666666666666667</v>
      </c>
    </row>
    <row r="31" spans="1:6" ht="13.5" thickBot="1">
      <c r="A31" s="462" t="s">
        <v>547</v>
      </c>
      <c r="B31" s="877"/>
      <c r="C31" s="879"/>
      <c r="D31" s="879"/>
      <c r="E31" s="879"/>
      <c r="F31" s="881"/>
    </row>
    <row r="32" spans="1:6" ht="16.5" customHeight="1" thickBot="1">
      <c r="A32" s="464" t="s">
        <v>315</v>
      </c>
      <c r="B32" s="463"/>
      <c r="C32" s="689"/>
      <c r="D32" s="689"/>
      <c r="E32" s="689"/>
      <c r="F32" s="690"/>
    </row>
    <row r="33" spans="1:6" ht="12.75">
      <c r="A33" s="462" t="s">
        <v>35</v>
      </c>
      <c r="B33" s="891" t="s">
        <v>220</v>
      </c>
      <c r="C33" s="872">
        <v>20</v>
      </c>
      <c r="D33" s="872">
        <v>1</v>
      </c>
      <c r="E33" s="872">
        <v>1</v>
      </c>
      <c r="F33" s="874">
        <f>D33/C33</f>
        <v>0.05</v>
      </c>
    </row>
    <row r="34" spans="1:6" ht="13.5" thickBot="1">
      <c r="A34" s="462" t="s">
        <v>36</v>
      </c>
      <c r="B34" s="904"/>
      <c r="C34" s="879"/>
      <c r="D34" s="879"/>
      <c r="E34" s="879"/>
      <c r="F34" s="881"/>
    </row>
    <row r="35" spans="1:6" ht="16.5" customHeight="1" thickBot="1">
      <c r="A35" s="464" t="s">
        <v>316</v>
      </c>
      <c r="B35" s="463"/>
      <c r="C35" s="689"/>
      <c r="D35" s="689"/>
      <c r="E35" s="689"/>
      <c r="F35" s="690"/>
    </row>
    <row r="36" spans="1:6" ht="12.75">
      <c r="A36" s="462" t="s">
        <v>39</v>
      </c>
      <c r="B36" s="891" t="s">
        <v>221</v>
      </c>
      <c r="C36" s="872">
        <v>52</v>
      </c>
      <c r="D36" s="872">
        <v>32</v>
      </c>
      <c r="E36" s="872">
        <v>3</v>
      </c>
      <c r="F36" s="874">
        <f>D36/C36</f>
        <v>0.6153846153846154</v>
      </c>
    </row>
    <row r="37" spans="1:6" ht="13.5" thickBot="1">
      <c r="A37" s="462" t="s">
        <v>66</v>
      </c>
      <c r="B37" s="904"/>
      <c r="C37" s="879"/>
      <c r="D37" s="879"/>
      <c r="E37" s="879"/>
      <c r="F37" s="881"/>
    </row>
    <row r="38" spans="1:10" ht="13.5" thickBot="1">
      <c r="A38" s="905" t="s">
        <v>214</v>
      </c>
      <c r="B38" s="906"/>
      <c r="C38" s="691">
        <f>SUM(C7:C37)</f>
        <v>364</v>
      </c>
      <c r="D38" s="691">
        <f>SUM(D7:D37)</f>
        <v>208</v>
      </c>
      <c r="E38" s="692">
        <f>SUM(E7:E37)</f>
        <v>26</v>
      </c>
      <c r="F38" s="693">
        <v>0.63</v>
      </c>
      <c r="H38" s="435"/>
      <c r="I38" s="435"/>
      <c r="J38" s="435"/>
    </row>
    <row r="39" spans="1:8" ht="12.75" customHeight="1">
      <c r="A39" s="835" t="s">
        <v>701</v>
      </c>
      <c r="B39" s="835"/>
      <c r="C39" s="835"/>
      <c r="D39" s="835"/>
      <c r="E39" s="835"/>
      <c r="F39" s="835"/>
      <c r="G39" s="367"/>
      <c r="H39" s="367"/>
    </row>
    <row r="40" spans="1:8" ht="12.75">
      <c r="A40" s="835"/>
      <c r="B40" s="835"/>
      <c r="C40" s="835"/>
      <c r="D40" s="835"/>
      <c r="E40" s="835"/>
      <c r="F40" s="835"/>
      <c r="G40" s="367"/>
      <c r="H40" s="367"/>
    </row>
    <row r="41" spans="1:8" ht="12.75">
      <c r="A41" s="835"/>
      <c r="B41" s="835"/>
      <c r="C41" s="835"/>
      <c r="D41" s="835"/>
      <c r="E41" s="835"/>
      <c r="F41" s="835"/>
      <c r="G41" s="367"/>
      <c r="H41" s="367"/>
    </row>
    <row r="42" spans="1:8" ht="12.75">
      <c r="A42" s="835"/>
      <c r="B42" s="835"/>
      <c r="C42" s="835"/>
      <c r="D42" s="835"/>
      <c r="E42" s="835"/>
      <c r="F42" s="835"/>
      <c r="G42" s="367"/>
      <c r="H42" s="367"/>
    </row>
    <row r="43" spans="1:8" ht="12.75">
      <c r="A43" s="835"/>
      <c r="B43" s="835"/>
      <c r="C43" s="835"/>
      <c r="D43" s="835"/>
      <c r="E43" s="835"/>
      <c r="F43" s="835"/>
      <c r="G43" s="367"/>
      <c r="H43" s="367"/>
    </row>
    <row r="44" spans="1:8" ht="12.75">
      <c r="A44" s="835"/>
      <c r="B44" s="835"/>
      <c r="C44" s="835"/>
      <c r="D44" s="835"/>
      <c r="E44" s="835"/>
      <c r="F44" s="835"/>
      <c r="G44" s="367"/>
      <c r="H44" s="367"/>
    </row>
    <row r="45" spans="1:8" ht="12.75">
      <c r="A45" s="835"/>
      <c r="B45" s="835"/>
      <c r="C45" s="835"/>
      <c r="D45" s="835"/>
      <c r="E45" s="835"/>
      <c r="F45" s="835"/>
      <c r="G45" s="367"/>
      <c r="H45" s="367"/>
    </row>
    <row r="46" spans="1:6" ht="12.75">
      <c r="A46" s="835"/>
      <c r="B46" s="835"/>
      <c r="C46" s="835"/>
      <c r="D46" s="835"/>
      <c r="E46" s="835"/>
      <c r="F46" s="835"/>
    </row>
    <row r="47" spans="1:6" ht="12.75">
      <c r="A47" s="461"/>
      <c r="B47" s="461"/>
      <c r="C47" s="461"/>
      <c r="D47" s="461"/>
      <c r="E47" s="461"/>
      <c r="F47" s="461"/>
    </row>
    <row r="48" spans="1:6" ht="12.75">
      <c r="A48" s="461"/>
      <c r="B48" s="461"/>
      <c r="C48" s="461"/>
      <c r="D48" s="461"/>
      <c r="E48" s="461"/>
      <c r="F48" s="461"/>
    </row>
    <row r="49" spans="1:6" ht="12.75">
      <c r="A49" s="461"/>
      <c r="B49" s="461"/>
      <c r="C49" s="461"/>
      <c r="D49" s="461"/>
      <c r="E49" s="461"/>
      <c r="F49" s="461"/>
    </row>
  </sheetData>
  <sheetProtection/>
  <mergeCells count="61">
    <mergeCell ref="A38:B38"/>
    <mergeCell ref="A39:F46"/>
    <mergeCell ref="B33:B34"/>
    <mergeCell ref="C33:C34"/>
    <mergeCell ref="D33:D34"/>
    <mergeCell ref="E33:E34"/>
    <mergeCell ref="F33:F34"/>
    <mergeCell ref="B36:B37"/>
    <mergeCell ref="C36:C37"/>
    <mergeCell ref="D36:D37"/>
    <mergeCell ref="E36:E37"/>
    <mergeCell ref="F36:F37"/>
    <mergeCell ref="B24:B25"/>
    <mergeCell ref="C24:C25"/>
    <mergeCell ref="D24:D25"/>
    <mergeCell ref="E24:E25"/>
    <mergeCell ref="F24:F25"/>
    <mergeCell ref="B30:B31"/>
    <mergeCell ref="C30:C31"/>
    <mergeCell ref="D30:D31"/>
    <mergeCell ref="E30:E31"/>
    <mergeCell ref="F30:F31"/>
    <mergeCell ref="F20:F21"/>
    <mergeCell ref="B22:B23"/>
    <mergeCell ref="C22:C23"/>
    <mergeCell ref="D22:D23"/>
    <mergeCell ref="E22:E23"/>
    <mergeCell ref="F22:F23"/>
    <mergeCell ref="B17:B18"/>
    <mergeCell ref="C17:C18"/>
    <mergeCell ref="D17:D18"/>
    <mergeCell ref="E17:E18"/>
    <mergeCell ref="F17:F18"/>
    <mergeCell ref="A20:A21"/>
    <mergeCell ref="B20:B21"/>
    <mergeCell ref="C20:C21"/>
    <mergeCell ref="D20:D21"/>
    <mergeCell ref="E20:E21"/>
    <mergeCell ref="B12:B14"/>
    <mergeCell ref="B15:B16"/>
    <mergeCell ref="C15:C16"/>
    <mergeCell ref="D15:D16"/>
    <mergeCell ref="E15:E16"/>
    <mergeCell ref="F15:F16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A1:F2"/>
    <mergeCell ref="A4:A5"/>
    <mergeCell ref="B4:B5"/>
    <mergeCell ref="C4:C5"/>
    <mergeCell ref="D4:D5"/>
    <mergeCell ref="E4:E5"/>
    <mergeCell ref="F4: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3.57421875" style="409" customWidth="1"/>
    <col min="2" max="2" width="7.8515625" style="409" customWidth="1"/>
    <col min="3" max="4" width="9.140625" style="409" customWidth="1"/>
    <col min="5" max="5" width="10.00390625" style="409" customWidth="1"/>
    <col min="6" max="7" width="9.140625" style="409" customWidth="1"/>
    <col min="8" max="8" width="2.7109375" style="409" customWidth="1"/>
    <col min="9" max="16384" width="9.140625" style="409" customWidth="1"/>
  </cols>
  <sheetData>
    <row r="1" spans="1:7" ht="12.75">
      <c r="A1" s="851" t="s">
        <v>702</v>
      </c>
      <c r="B1" s="851"/>
      <c r="C1" s="851"/>
      <c r="D1" s="851"/>
      <c r="E1" s="851"/>
      <c r="F1" s="851"/>
      <c r="G1" s="851"/>
    </row>
    <row r="2" spans="1:7" ht="19.5" customHeight="1">
      <c r="A2" s="851"/>
      <c r="B2" s="851"/>
      <c r="C2" s="851"/>
      <c r="D2" s="851"/>
      <c r="E2" s="851"/>
      <c r="F2" s="851"/>
      <c r="G2" s="851"/>
    </row>
    <row r="3" spans="1:9" ht="13.5" thickBot="1">
      <c r="A3" s="458"/>
      <c r="B3" s="458"/>
      <c r="C3" s="458"/>
      <c r="D3" s="458"/>
      <c r="E3" s="458"/>
      <c r="F3" s="458"/>
      <c r="G3" s="458"/>
      <c r="I3" s="480"/>
    </row>
    <row r="4" spans="1:9" ht="34.5" thickBot="1">
      <c r="A4" s="525" t="s">
        <v>226</v>
      </c>
      <c r="B4" s="524" t="s">
        <v>44</v>
      </c>
      <c r="C4" s="523" t="s">
        <v>45</v>
      </c>
      <c r="D4" s="522" t="s">
        <v>46</v>
      </c>
      <c r="E4" s="521" t="s">
        <v>12</v>
      </c>
      <c r="F4" s="520" t="s">
        <v>47</v>
      </c>
      <c r="G4" s="519" t="s">
        <v>270</v>
      </c>
      <c r="I4" s="480"/>
    </row>
    <row r="5" spans="1:7" ht="12" customHeight="1" thickBot="1">
      <c r="A5" s="518" t="s">
        <v>310</v>
      </c>
      <c r="B5" s="517"/>
      <c r="C5" s="517"/>
      <c r="D5" s="517"/>
      <c r="E5" s="517"/>
      <c r="F5" s="517"/>
      <c r="G5" s="516"/>
    </row>
    <row r="6" spans="1:7" ht="12.75">
      <c r="A6" s="510" t="s">
        <v>49</v>
      </c>
      <c r="B6" s="490" t="s">
        <v>222</v>
      </c>
      <c r="C6" s="694">
        <v>18</v>
      </c>
      <c r="D6" s="695">
        <v>18</v>
      </c>
      <c r="E6" s="696">
        <f>D6/C6</f>
        <v>1</v>
      </c>
      <c r="F6" s="697">
        <v>3</v>
      </c>
      <c r="G6" s="698">
        <f>D6/F6</f>
        <v>6</v>
      </c>
    </row>
    <row r="7" spans="1:7" ht="12.75">
      <c r="A7" s="489" t="s">
        <v>50</v>
      </c>
      <c r="B7" s="487" t="s">
        <v>222</v>
      </c>
      <c r="C7" s="699">
        <v>11</v>
      </c>
      <c r="D7" s="700">
        <v>11</v>
      </c>
      <c r="E7" s="701">
        <f>D7/C7</f>
        <v>1</v>
      </c>
      <c r="F7" s="702">
        <v>1</v>
      </c>
      <c r="G7" s="703">
        <f>D7/F7</f>
        <v>11</v>
      </c>
    </row>
    <row r="8" spans="1:7" ht="12.75">
      <c r="A8" s="489" t="s">
        <v>39</v>
      </c>
      <c r="B8" s="487" t="s">
        <v>222</v>
      </c>
      <c r="C8" s="699">
        <v>47</v>
      </c>
      <c r="D8" s="700">
        <v>18</v>
      </c>
      <c r="E8" s="701">
        <f>D8/C8</f>
        <v>0.3829787234042553</v>
      </c>
      <c r="F8" s="702">
        <v>2</v>
      </c>
      <c r="G8" s="703">
        <f>D8/F8</f>
        <v>9</v>
      </c>
    </row>
    <row r="9" spans="1:7" ht="12.75">
      <c r="A9" s="491" t="s">
        <v>554</v>
      </c>
      <c r="B9" s="515"/>
      <c r="C9" s="704"/>
      <c r="D9" s="705"/>
      <c r="E9" s="706"/>
      <c r="F9" s="707"/>
      <c r="G9" s="708"/>
    </row>
    <row r="10" spans="1:7" ht="12.75">
      <c r="A10" s="489" t="s">
        <v>392</v>
      </c>
      <c r="B10" s="487" t="s">
        <v>222</v>
      </c>
      <c r="C10" s="699">
        <v>15</v>
      </c>
      <c r="D10" s="700">
        <v>15</v>
      </c>
      <c r="E10" s="701">
        <f>D10/C10</f>
        <v>1</v>
      </c>
      <c r="F10" s="702">
        <v>1</v>
      </c>
      <c r="G10" s="703">
        <f>D10/F10</f>
        <v>15</v>
      </c>
    </row>
    <row r="11" spans="1:7" ht="13.5" thickBot="1">
      <c r="A11" s="491" t="s">
        <v>393</v>
      </c>
      <c r="B11" s="490"/>
      <c r="C11" s="704"/>
      <c r="D11" s="705"/>
      <c r="E11" s="709"/>
      <c r="F11" s="707"/>
      <c r="G11" s="710"/>
    </row>
    <row r="12" spans="1:7" ht="12" customHeight="1" thickBot="1">
      <c r="A12" s="493" t="s">
        <v>546</v>
      </c>
      <c r="B12" s="497"/>
      <c r="C12" s="711"/>
      <c r="D12" s="711"/>
      <c r="E12" s="712"/>
      <c r="F12" s="711"/>
      <c r="G12" s="713"/>
    </row>
    <row r="13" spans="1:7" ht="12.75">
      <c r="A13" s="514" t="s">
        <v>394</v>
      </c>
      <c r="B13" s="513" t="s">
        <v>222</v>
      </c>
      <c r="C13" s="714">
        <v>231</v>
      </c>
      <c r="D13" s="715">
        <v>173</v>
      </c>
      <c r="E13" s="716">
        <f>D13/C13</f>
        <v>0.7489177489177489</v>
      </c>
      <c r="F13" s="717">
        <v>14</v>
      </c>
      <c r="G13" s="718">
        <f>D13/F13</f>
        <v>12.357142857142858</v>
      </c>
    </row>
    <row r="14" spans="1:7" ht="12.75">
      <c r="A14" s="512" t="s">
        <v>395</v>
      </c>
      <c r="B14" s="499"/>
      <c r="C14" s="719"/>
      <c r="D14" s="720"/>
      <c r="E14" s="721"/>
      <c r="F14" s="722"/>
      <c r="G14" s="723"/>
    </row>
    <row r="15" spans="1:7" ht="12.75">
      <c r="A15" s="489" t="s">
        <v>15</v>
      </c>
      <c r="B15" s="487" t="s">
        <v>222</v>
      </c>
      <c r="C15" s="699">
        <v>20</v>
      </c>
      <c r="D15" s="700">
        <v>17</v>
      </c>
      <c r="E15" s="701">
        <f>D15/C15</f>
        <v>0.85</v>
      </c>
      <c r="F15" s="702">
        <v>1</v>
      </c>
      <c r="G15" s="703">
        <f>D15/F15</f>
        <v>17</v>
      </c>
    </row>
    <row r="16" spans="1:7" ht="12.75">
      <c r="A16" s="491" t="s">
        <v>16</v>
      </c>
      <c r="B16" s="490"/>
      <c r="C16" s="704"/>
      <c r="D16" s="705"/>
      <c r="E16" s="709"/>
      <c r="F16" s="707"/>
      <c r="G16" s="710"/>
    </row>
    <row r="17" spans="1:7" ht="12.75">
      <c r="A17" s="489" t="s">
        <v>280</v>
      </c>
      <c r="B17" s="487" t="s">
        <v>222</v>
      </c>
      <c r="C17" s="699">
        <v>66</v>
      </c>
      <c r="D17" s="700">
        <v>27</v>
      </c>
      <c r="E17" s="701">
        <f>D17/C17</f>
        <v>0.4090909090909091</v>
      </c>
      <c r="F17" s="702">
        <v>3</v>
      </c>
      <c r="G17" s="703">
        <f>D17/F17</f>
        <v>9</v>
      </c>
    </row>
    <row r="18" spans="1:12" ht="12.75">
      <c r="A18" s="496" t="s">
        <v>281</v>
      </c>
      <c r="B18" s="499"/>
      <c r="C18" s="719"/>
      <c r="D18" s="720"/>
      <c r="E18" s="721"/>
      <c r="F18" s="722"/>
      <c r="G18" s="724"/>
      <c r="L18" s="511"/>
    </row>
    <row r="19" spans="1:7" ht="12.75">
      <c r="A19" s="510" t="s">
        <v>20</v>
      </c>
      <c r="B19" s="490" t="s">
        <v>222</v>
      </c>
      <c r="C19" s="725">
        <v>20</v>
      </c>
      <c r="D19" s="726">
        <v>20</v>
      </c>
      <c r="E19" s="696">
        <f>D19/C19</f>
        <v>1</v>
      </c>
      <c r="F19" s="697">
        <v>2</v>
      </c>
      <c r="G19" s="698">
        <f>D19/F19</f>
        <v>10</v>
      </c>
    </row>
    <row r="20" spans="1:7" ht="12.75">
      <c r="A20" s="496" t="s">
        <v>21</v>
      </c>
      <c r="B20" s="499"/>
      <c r="C20" s="719"/>
      <c r="D20" s="720"/>
      <c r="E20" s="721"/>
      <c r="F20" s="722"/>
      <c r="G20" s="724"/>
    </row>
    <row r="21" spans="1:7" ht="12.75">
      <c r="A21" s="507" t="s">
        <v>23</v>
      </c>
      <c r="B21" s="506" t="s">
        <v>222</v>
      </c>
      <c r="C21" s="727">
        <v>50</v>
      </c>
      <c r="D21" s="728">
        <v>50</v>
      </c>
      <c r="E21" s="729">
        <f aca="true" t="shared" si="0" ref="E21:E28">D21/C21</f>
        <v>1</v>
      </c>
      <c r="F21" s="730">
        <v>9</v>
      </c>
      <c r="G21" s="731">
        <f>D21/F21</f>
        <v>5.555555555555555</v>
      </c>
    </row>
    <row r="22" spans="1:7" ht="12.75">
      <c r="A22" s="507" t="s">
        <v>24</v>
      </c>
      <c r="B22" s="506" t="s">
        <v>222</v>
      </c>
      <c r="C22" s="727">
        <v>36</v>
      </c>
      <c r="D22" s="728">
        <v>35</v>
      </c>
      <c r="E22" s="729">
        <f t="shared" si="0"/>
        <v>0.9722222222222222</v>
      </c>
      <c r="F22" s="730">
        <v>3</v>
      </c>
      <c r="G22" s="731">
        <f>D22/F22</f>
        <v>11.666666666666666</v>
      </c>
    </row>
    <row r="23" spans="1:7" ht="12.75">
      <c r="A23" s="507" t="s">
        <v>25</v>
      </c>
      <c r="B23" s="506" t="s">
        <v>222</v>
      </c>
      <c r="C23" s="727">
        <v>30</v>
      </c>
      <c r="D23" s="728">
        <v>30</v>
      </c>
      <c r="E23" s="729">
        <f t="shared" si="0"/>
        <v>1</v>
      </c>
      <c r="F23" s="730">
        <v>2</v>
      </c>
      <c r="G23" s="732">
        <f>D23/F23</f>
        <v>15</v>
      </c>
    </row>
    <row r="24" spans="1:7" ht="12.75">
      <c r="A24" s="489" t="s">
        <v>22</v>
      </c>
      <c r="B24" s="487" t="s">
        <v>222</v>
      </c>
      <c r="C24" s="699">
        <v>20</v>
      </c>
      <c r="D24" s="700">
        <v>18</v>
      </c>
      <c r="E24" s="701">
        <f t="shared" si="0"/>
        <v>0.9</v>
      </c>
      <c r="F24" s="702">
        <v>3</v>
      </c>
      <c r="G24" s="703">
        <f>D24/F24</f>
        <v>6</v>
      </c>
    </row>
    <row r="25" spans="1:7" ht="12.75">
      <c r="A25" s="491" t="s">
        <v>67</v>
      </c>
      <c r="B25" s="490" t="s">
        <v>223</v>
      </c>
      <c r="C25" s="725">
        <v>20</v>
      </c>
      <c r="D25" s="726">
        <v>0</v>
      </c>
      <c r="E25" s="696">
        <f t="shared" si="0"/>
        <v>0</v>
      </c>
      <c r="F25" s="697" t="s">
        <v>396</v>
      </c>
      <c r="G25" s="698"/>
    </row>
    <row r="26" spans="1:7" ht="25.5">
      <c r="A26" s="509" t="s">
        <v>590</v>
      </c>
      <c r="B26" s="508" t="s">
        <v>222</v>
      </c>
      <c r="C26" s="733">
        <v>14</v>
      </c>
      <c r="D26" s="734">
        <v>0</v>
      </c>
      <c r="E26" s="735">
        <v>0</v>
      </c>
      <c r="F26" s="736" t="s">
        <v>396</v>
      </c>
      <c r="G26" s="737"/>
    </row>
    <row r="27" spans="1:7" ht="12.75">
      <c r="A27" s="507" t="s">
        <v>539</v>
      </c>
      <c r="B27" s="506" t="s">
        <v>222</v>
      </c>
      <c r="C27" s="727">
        <v>42</v>
      </c>
      <c r="D27" s="728">
        <v>10</v>
      </c>
      <c r="E27" s="729">
        <f t="shared" si="0"/>
        <v>0.23809523809523808</v>
      </c>
      <c r="F27" s="730">
        <v>1</v>
      </c>
      <c r="G27" s="732">
        <f>D27/F27</f>
        <v>10</v>
      </c>
    </row>
    <row r="28" spans="1:7" ht="12.75">
      <c r="A28" s="489" t="s">
        <v>280</v>
      </c>
      <c r="B28" s="487" t="s">
        <v>222</v>
      </c>
      <c r="C28" s="699">
        <v>50</v>
      </c>
      <c r="D28" s="700">
        <v>27</v>
      </c>
      <c r="E28" s="701">
        <f t="shared" si="0"/>
        <v>0.54</v>
      </c>
      <c r="F28" s="702">
        <v>3</v>
      </c>
      <c r="G28" s="703">
        <f>D28/F28</f>
        <v>9</v>
      </c>
    </row>
    <row r="29" spans="1:7" ht="13.5" thickBot="1">
      <c r="A29" s="505" t="s">
        <v>282</v>
      </c>
      <c r="B29" s="504"/>
      <c r="C29" s="738"/>
      <c r="D29" s="739"/>
      <c r="E29" s="740"/>
      <c r="F29" s="741"/>
      <c r="G29" s="742"/>
    </row>
    <row r="30" spans="1:7" ht="12.75" customHeight="1" thickBot="1">
      <c r="A30" s="493" t="s">
        <v>544</v>
      </c>
      <c r="B30" s="497"/>
      <c r="C30" s="711"/>
      <c r="D30" s="711"/>
      <c r="E30" s="712"/>
      <c r="F30" s="711"/>
      <c r="G30" s="743"/>
    </row>
    <row r="31" spans="1:7" ht="12.75">
      <c r="A31" s="503" t="s">
        <v>20</v>
      </c>
      <c r="B31" s="502" t="s">
        <v>222</v>
      </c>
      <c r="C31" s="725">
        <v>16</v>
      </c>
      <c r="D31" s="726">
        <v>16</v>
      </c>
      <c r="E31" s="696">
        <f>D31/C31</f>
        <v>1</v>
      </c>
      <c r="F31" s="697">
        <v>1</v>
      </c>
      <c r="G31" s="698">
        <f>D31/F31</f>
        <v>16</v>
      </c>
    </row>
    <row r="32" spans="1:7" ht="12.75">
      <c r="A32" s="501" t="s">
        <v>589</v>
      </c>
      <c r="B32" s="500"/>
      <c r="C32" s="719"/>
      <c r="D32" s="720"/>
      <c r="E32" s="721"/>
      <c r="F32" s="722"/>
      <c r="G32" s="723"/>
    </row>
    <row r="33" spans="1:7" ht="12.75">
      <c r="A33" s="489" t="s">
        <v>58</v>
      </c>
      <c r="B33" s="487" t="s">
        <v>222</v>
      </c>
      <c r="C33" s="699">
        <v>28</v>
      </c>
      <c r="D33" s="700">
        <v>15</v>
      </c>
      <c r="E33" s="701">
        <f aca="true" t="shared" si="1" ref="E33:E43">D33/C33</f>
        <v>0.5357142857142857</v>
      </c>
      <c r="F33" s="702">
        <v>1</v>
      </c>
      <c r="G33" s="703">
        <f>D33/F33</f>
        <v>15</v>
      </c>
    </row>
    <row r="34" spans="1:7" ht="13.5" thickBot="1">
      <c r="A34" s="491"/>
      <c r="B34" s="490" t="s">
        <v>223</v>
      </c>
      <c r="C34" s="725">
        <v>14</v>
      </c>
      <c r="D34" s="726">
        <v>10</v>
      </c>
      <c r="E34" s="696">
        <f t="shared" si="1"/>
        <v>0.7142857142857143</v>
      </c>
      <c r="F34" s="697" t="s">
        <v>396</v>
      </c>
      <c r="G34" s="744"/>
    </row>
    <row r="35" spans="1:7" ht="12.75" customHeight="1" thickBot="1">
      <c r="A35" s="413" t="s">
        <v>313</v>
      </c>
      <c r="B35" s="497"/>
      <c r="C35" s="711"/>
      <c r="D35" s="711"/>
      <c r="E35" s="712"/>
      <c r="F35" s="711"/>
      <c r="G35" s="713"/>
    </row>
    <row r="36" spans="1:7" ht="12.75">
      <c r="A36" s="491" t="s">
        <v>20</v>
      </c>
      <c r="B36" s="490" t="s">
        <v>222</v>
      </c>
      <c r="C36" s="725">
        <v>44</v>
      </c>
      <c r="D36" s="726">
        <v>38</v>
      </c>
      <c r="E36" s="696">
        <f t="shared" si="1"/>
        <v>0.8636363636363636</v>
      </c>
      <c r="F36" s="697">
        <v>3</v>
      </c>
      <c r="G36" s="698">
        <f>D36/F36</f>
        <v>12.666666666666666</v>
      </c>
    </row>
    <row r="37" spans="1:7" ht="12.75">
      <c r="A37" s="491" t="s">
        <v>279</v>
      </c>
      <c r="B37" s="490" t="s">
        <v>223</v>
      </c>
      <c r="C37" s="725">
        <v>60</v>
      </c>
      <c r="D37" s="726">
        <v>26</v>
      </c>
      <c r="E37" s="696">
        <f t="shared" si="1"/>
        <v>0.43333333333333335</v>
      </c>
      <c r="F37" s="697" t="s">
        <v>396</v>
      </c>
      <c r="G37" s="745"/>
    </row>
    <row r="38" spans="1:7" ht="12.75">
      <c r="A38" s="489" t="s">
        <v>28</v>
      </c>
      <c r="B38" s="487" t="s">
        <v>222</v>
      </c>
      <c r="C38" s="699">
        <v>25</v>
      </c>
      <c r="D38" s="700">
        <v>8</v>
      </c>
      <c r="E38" s="701">
        <f t="shared" si="1"/>
        <v>0.32</v>
      </c>
      <c r="F38" s="702">
        <v>1</v>
      </c>
      <c r="G38" s="703">
        <f>D38/F38</f>
        <v>8</v>
      </c>
    </row>
    <row r="39" spans="1:7" ht="12.75">
      <c r="A39" s="496"/>
      <c r="B39" s="499" t="s">
        <v>223</v>
      </c>
      <c r="C39" s="746">
        <v>25</v>
      </c>
      <c r="D39" s="747">
        <v>24</v>
      </c>
      <c r="E39" s="748">
        <f t="shared" si="1"/>
        <v>0.96</v>
      </c>
      <c r="F39" s="749"/>
      <c r="G39" s="750"/>
    </row>
    <row r="40" spans="1:7" ht="12.75">
      <c r="A40" s="489" t="s">
        <v>703</v>
      </c>
      <c r="B40" s="487" t="s">
        <v>222</v>
      </c>
      <c r="C40" s="699">
        <v>20</v>
      </c>
      <c r="D40" s="700">
        <v>20</v>
      </c>
      <c r="E40" s="701">
        <f t="shared" si="1"/>
        <v>1</v>
      </c>
      <c r="F40" s="702">
        <v>2</v>
      </c>
      <c r="G40" s="703">
        <f>D40/F40</f>
        <v>10</v>
      </c>
    </row>
    <row r="41" spans="1:11" ht="13.5" thickBot="1">
      <c r="A41" s="491" t="s">
        <v>704</v>
      </c>
      <c r="B41" s="490" t="s">
        <v>223</v>
      </c>
      <c r="C41" s="725">
        <v>20</v>
      </c>
      <c r="D41" s="726">
        <v>15</v>
      </c>
      <c r="E41" s="696">
        <f t="shared" si="1"/>
        <v>0.75</v>
      </c>
      <c r="F41" s="697" t="s">
        <v>396</v>
      </c>
      <c r="G41" s="710"/>
      <c r="K41" s="409" t="s">
        <v>541</v>
      </c>
    </row>
    <row r="42" spans="1:7" ht="12.75" customHeight="1" thickBot="1">
      <c r="A42" s="413" t="s">
        <v>553</v>
      </c>
      <c r="B42" s="497"/>
      <c r="C42" s="711"/>
      <c r="D42" s="711"/>
      <c r="E42" s="712"/>
      <c r="F42" s="711"/>
      <c r="G42" s="713"/>
    </row>
    <row r="43" spans="1:7" ht="12.75">
      <c r="A43" s="491" t="s">
        <v>277</v>
      </c>
      <c r="B43" s="490" t="s">
        <v>397</v>
      </c>
      <c r="C43" s="725">
        <v>15</v>
      </c>
      <c r="D43" s="726">
        <v>12</v>
      </c>
      <c r="E43" s="696">
        <f t="shared" si="1"/>
        <v>0.8</v>
      </c>
      <c r="F43" s="697">
        <v>1</v>
      </c>
      <c r="G43" s="698">
        <f>D43/F43</f>
        <v>12</v>
      </c>
    </row>
    <row r="44" spans="1:7" ht="12.75">
      <c r="A44" s="491" t="s">
        <v>278</v>
      </c>
      <c r="B44" s="490"/>
      <c r="C44" s="704"/>
      <c r="D44" s="705"/>
      <c r="E44" s="709"/>
      <c r="F44" s="707"/>
      <c r="G44" s="710"/>
    </row>
    <row r="45" spans="1:7" ht="12.75">
      <c r="A45" s="489" t="s">
        <v>20</v>
      </c>
      <c r="B45" s="487" t="s">
        <v>222</v>
      </c>
      <c r="C45" s="699">
        <v>22</v>
      </c>
      <c r="D45" s="700">
        <v>20</v>
      </c>
      <c r="E45" s="701">
        <f>D45/C45</f>
        <v>0.9090909090909091</v>
      </c>
      <c r="F45" s="702">
        <v>2</v>
      </c>
      <c r="G45" s="703">
        <f>D45/F45</f>
        <v>10</v>
      </c>
    </row>
    <row r="46" spans="1:7" ht="12.75">
      <c r="A46" s="496" t="s">
        <v>30</v>
      </c>
      <c r="B46" s="499"/>
      <c r="C46" s="719"/>
      <c r="D46" s="720"/>
      <c r="E46" s="721"/>
      <c r="F46" s="722"/>
      <c r="G46" s="723"/>
    </row>
    <row r="47" spans="1:7" ht="12.75">
      <c r="A47" s="489" t="s">
        <v>20</v>
      </c>
      <c r="B47" s="487" t="s">
        <v>222</v>
      </c>
      <c r="C47" s="699">
        <v>28</v>
      </c>
      <c r="D47" s="700">
        <v>28</v>
      </c>
      <c r="E47" s="701">
        <f>D47/C47</f>
        <v>1</v>
      </c>
      <c r="F47" s="702">
        <v>3</v>
      </c>
      <c r="G47" s="703">
        <f>D47/F47</f>
        <v>9.333333333333334</v>
      </c>
    </row>
    <row r="48" spans="1:7" ht="12.75">
      <c r="A48" s="496" t="s">
        <v>31</v>
      </c>
      <c r="B48" s="498"/>
      <c r="C48" s="719"/>
      <c r="D48" s="720"/>
      <c r="E48" s="721"/>
      <c r="F48" s="722"/>
      <c r="G48" s="723"/>
    </row>
    <row r="49" spans="1:7" ht="12.75">
      <c r="A49" s="489" t="s">
        <v>390</v>
      </c>
      <c r="B49" s="487" t="s">
        <v>222</v>
      </c>
      <c r="C49" s="699">
        <v>20</v>
      </c>
      <c r="D49" s="700">
        <v>20</v>
      </c>
      <c r="E49" s="701">
        <f>D49/C49</f>
        <v>1</v>
      </c>
      <c r="F49" s="702">
        <v>1</v>
      </c>
      <c r="G49" s="703">
        <f>D49/F49</f>
        <v>20</v>
      </c>
    </row>
    <row r="50" spans="1:7" ht="13.5" thickBot="1">
      <c r="A50" s="491" t="s">
        <v>391</v>
      </c>
      <c r="B50" s="490"/>
      <c r="C50" s="704"/>
      <c r="D50" s="705"/>
      <c r="E50" s="709"/>
      <c r="F50" s="707"/>
      <c r="G50" s="710"/>
    </row>
    <row r="51" spans="1:7" ht="12.75" customHeight="1" thickBot="1">
      <c r="A51" s="493" t="s">
        <v>315</v>
      </c>
      <c r="B51" s="497"/>
      <c r="C51" s="711"/>
      <c r="D51" s="711"/>
      <c r="E51" s="712"/>
      <c r="F51" s="711"/>
      <c r="G51" s="713"/>
    </row>
    <row r="52" spans="1:7" ht="12.75">
      <c r="A52" s="491" t="s">
        <v>705</v>
      </c>
      <c r="B52" s="490" t="s">
        <v>222</v>
      </c>
      <c r="C52" s="725">
        <v>20</v>
      </c>
      <c r="D52" s="726">
        <v>13</v>
      </c>
      <c r="E52" s="696">
        <f>D52/C52</f>
        <v>0.65</v>
      </c>
      <c r="F52" s="697">
        <v>1</v>
      </c>
      <c r="G52" s="698">
        <f>D52/F52</f>
        <v>13</v>
      </c>
    </row>
    <row r="53" spans="1:7" ht="12.75">
      <c r="A53" s="496" t="s">
        <v>34</v>
      </c>
      <c r="B53" s="495"/>
      <c r="C53" s="719"/>
      <c r="D53" s="720"/>
      <c r="E53" s="721"/>
      <c r="F53" s="722"/>
      <c r="G53" s="723"/>
    </row>
    <row r="54" spans="1:7" ht="12.75">
      <c r="A54" s="489" t="s">
        <v>37</v>
      </c>
      <c r="B54" s="487" t="s">
        <v>222</v>
      </c>
      <c r="C54" s="699">
        <v>14</v>
      </c>
      <c r="D54" s="700">
        <v>12</v>
      </c>
      <c r="E54" s="701">
        <f>D54/C54</f>
        <v>0.8571428571428571</v>
      </c>
      <c r="F54" s="702">
        <v>1</v>
      </c>
      <c r="G54" s="703">
        <f>D54/F54</f>
        <v>12</v>
      </c>
    </row>
    <row r="55" spans="1:7" ht="13.5" thickBot="1">
      <c r="A55" s="491" t="s">
        <v>38</v>
      </c>
      <c r="B55" s="494"/>
      <c r="C55" s="704"/>
      <c r="D55" s="705"/>
      <c r="E55" s="709"/>
      <c r="F55" s="707"/>
      <c r="G55" s="710"/>
    </row>
    <row r="56" spans="1:7" ht="12.75" customHeight="1" thickBot="1">
      <c r="A56" s="493" t="s">
        <v>316</v>
      </c>
      <c r="B56" s="492"/>
      <c r="C56" s="711"/>
      <c r="D56" s="711"/>
      <c r="E56" s="712"/>
      <c r="F56" s="711"/>
      <c r="G56" s="713"/>
    </row>
    <row r="57" spans="1:7" ht="12.75">
      <c r="A57" s="491" t="s">
        <v>39</v>
      </c>
      <c r="B57" s="490" t="s">
        <v>222</v>
      </c>
      <c r="C57" s="725">
        <v>40</v>
      </c>
      <c r="D57" s="726">
        <v>37</v>
      </c>
      <c r="E57" s="696">
        <f>D57/C57</f>
        <v>0.925</v>
      </c>
      <c r="F57" s="697">
        <v>3</v>
      </c>
      <c r="G57" s="698">
        <f>D57/F57</f>
        <v>12.333333333333334</v>
      </c>
    </row>
    <row r="58" spans="1:7" ht="12.75">
      <c r="A58" s="491" t="s">
        <v>66</v>
      </c>
      <c r="B58" s="490" t="s">
        <v>223</v>
      </c>
      <c r="C58" s="725">
        <v>25</v>
      </c>
      <c r="D58" s="726">
        <v>24</v>
      </c>
      <c r="E58" s="696">
        <f>D58/C58</f>
        <v>0.96</v>
      </c>
      <c r="F58" s="697" t="s">
        <v>396</v>
      </c>
      <c r="G58" s="710"/>
    </row>
    <row r="59" spans="1:9" ht="13.5" thickBot="1">
      <c r="A59" s="488" t="s">
        <v>40</v>
      </c>
      <c r="B59" s="487" t="s">
        <v>222</v>
      </c>
      <c r="C59" s="699">
        <v>25</v>
      </c>
      <c r="D59" s="700">
        <v>9</v>
      </c>
      <c r="E59" s="701">
        <f>D59/C59</f>
        <v>0.36</v>
      </c>
      <c r="F59" s="702">
        <v>1</v>
      </c>
      <c r="G59" s="703">
        <f>D59/F59</f>
        <v>9</v>
      </c>
      <c r="I59" s="480"/>
    </row>
    <row r="60" spans="1:10" ht="13.5" thickBot="1">
      <c r="A60" s="486" t="s">
        <v>214</v>
      </c>
      <c r="B60" s="485"/>
      <c r="C60" s="751">
        <f>SUM(C6:C59)</f>
        <v>1151</v>
      </c>
      <c r="D60" s="667">
        <f>SUM(D6:D59)</f>
        <v>816</v>
      </c>
      <c r="E60" s="752">
        <f>D60/C60</f>
        <v>0.7089487402258905</v>
      </c>
      <c r="F60" s="666">
        <f>SUM(F6:F59)</f>
        <v>69</v>
      </c>
      <c r="G60" s="753">
        <v>11.1</v>
      </c>
      <c r="I60" s="480"/>
      <c r="J60" s="480"/>
    </row>
    <row r="61" spans="1:10" ht="12.75">
      <c r="A61" s="484"/>
      <c r="B61" s="484"/>
      <c r="C61" s="482"/>
      <c r="D61" s="482"/>
      <c r="E61" s="483"/>
      <c r="F61" s="482"/>
      <c r="G61" s="481"/>
      <c r="I61" s="480"/>
      <c r="J61" s="480"/>
    </row>
    <row r="62" spans="1:8" ht="12.75" customHeight="1">
      <c r="A62" s="835" t="s">
        <v>706</v>
      </c>
      <c r="B62" s="835"/>
      <c r="C62" s="835"/>
      <c r="D62" s="835"/>
      <c r="E62" s="835"/>
      <c r="F62" s="835"/>
      <c r="G62" s="835"/>
      <c r="H62" s="835"/>
    </row>
    <row r="63" spans="1:8" ht="12.75">
      <c r="A63" s="835"/>
      <c r="B63" s="835"/>
      <c r="C63" s="835"/>
      <c r="D63" s="835"/>
      <c r="E63" s="835"/>
      <c r="F63" s="835"/>
      <c r="G63" s="835"/>
      <c r="H63" s="835"/>
    </row>
    <row r="64" spans="1:8" ht="12.75">
      <c r="A64" s="835"/>
      <c r="B64" s="835"/>
      <c r="C64" s="835"/>
      <c r="D64" s="835"/>
      <c r="E64" s="835"/>
      <c r="F64" s="835"/>
      <c r="G64" s="835"/>
      <c r="H64" s="835"/>
    </row>
    <row r="65" spans="1:8" ht="12.75">
      <c r="A65" s="835"/>
      <c r="B65" s="835"/>
      <c r="C65" s="835"/>
      <c r="D65" s="835"/>
      <c r="E65" s="835"/>
      <c r="F65" s="835"/>
      <c r="G65" s="835"/>
      <c r="H65" s="835"/>
    </row>
    <row r="66" spans="1:8" ht="12.75">
      <c r="A66" s="835"/>
      <c r="B66" s="835"/>
      <c r="C66" s="835"/>
      <c r="D66" s="835"/>
      <c r="E66" s="835"/>
      <c r="F66" s="835"/>
      <c r="G66" s="835"/>
      <c r="H66" s="835"/>
    </row>
    <row r="67" spans="1:8" ht="12.75">
      <c r="A67" s="835"/>
      <c r="B67" s="835"/>
      <c r="C67" s="835"/>
      <c r="D67" s="835"/>
      <c r="E67" s="835"/>
      <c r="F67" s="835"/>
      <c r="G67" s="835"/>
      <c r="H67" s="835"/>
    </row>
    <row r="68" spans="1:8" ht="12.75">
      <c r="A68" s="835"/>
      <c r="B68" s="835"/>
      <c r="C68" s="835"/>
      <c r="D68" s="835"/>
      <c r="E68" s="835"/>
      <c r="F68" s="835"/>
      <c r="G68" s="835"/>
      <c r="H68" s="835"/>
    </row>
    <row r="69" spans="1:8" ht="12.75">
      <c r="A69" s="835"/>
      <c r="B69" s="835"/>
      <c r="C69" s="835"/>
      <c r="D69" s="835"/>
      <c r="E69" s="835"/>
      <c r="F69" s="835"/>
      <c r="G69" s="835"/>
      <c r="H69" s="835"/>
    </row>
  </sheetData>
  <sheetProtection/>
  <mergeCells count="2">
    <mergeCell ref="A1:G2"/>
    <mergeCell ref="A62:H6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workbookViewId="0" topLeftCell="A1">
      <selection activeCell="H8" sqref="H8"/>
    </sheetView>
  </sheetViews>
  <sheetFormatPr defaultColWidth="9.140625" defaultRowHeight="12.75"/>
  <cols>
    <col min="1" max="1" width="50.8515625" style="434" customWidth="1"/>
    <col min="2" max="2" width="13.7109375" style="434" customWidth="1"/>
    <col min="3" max="3" width="8.140625" style="434" customWidth="1"/>
    <col min="4" max="5" width="8.421875" style="434" customWidth="1"/>
    <col min="6" max="6" width="3.00390625" style="434" customWidth="1"/>
    <col min="7" max="7" width="6.421875" style="434" customWidth="1"/>
    <col min="8" max="16384" width="9.140625" style="434" customWidth="1"/>
  </cols>
  <sheetData>
    <row r="1" spans="1:7" ht="12.75" customHeight="1">
      <c r="A1" s="851" t="s">
        <v>707</v>
      </c>
      <c r="B1" s="851"/>
      <c r="C1" s="851"/>
      <c r="D1" s="851"/>
      <c r="E1" s="851"/>
      <c r="F1" s="851"/>
      <c r="G1" s="539"/>
    </row>
    <row r="2" spans="1:7" ht="18.75" customHeight="1">
      <c r="A2" s="851"/>
      <c r="B2" s="851"/>
      <c r="C2" s="851"/>
      <c r="D2" s="851"/>
      <c r="E2" s="851"/>
      <c r="F2" s="851"/>
      <c r="G2" s="539"/>
    </row>
    <row r="3" spans="1:7" ht="13.5" thickBot="1">
      <c r="A3" s="458"/>
      <c r="B3" s="458"/>
      <c r="C3" s="458"/>
      <c r="D3" s="458"/>
      <c r="E3" s="458"/>
      <c r="G3" s="435"/>
    </row>
    <row r="4" spans="1:5" ht="12.75">
      <c r="A4" s="910" t="s">
        <v>97</v>
      </c>
      <c r="B4" s="913" t="s">
        <v>398</v>
      </c>
      <c r="C4" s="914"/>
      <c r="D4" s="915" t="s">
        <v>217</v>
      </c>
      <c r="E4" s="916"/>
    </row>
    <row r="5" spans="1:5" ht="12.75">
      <c r="A5" s="911"/>
      <c r="B5" s="917" t="s">
        <v>399</v>
      </c>
      <c r="C5" s="919" t="s">
        <v>216</v>
      </c>
      <c r="D5" s="538" t="s">
        <v>400</v>
      </c>
      <c r="E5" s="537" t="s">
        <v>401</v>
      </c>
    </row>
    <row r="6" spans="1:5" ht="13.5" thickBot="1">
      <c r="A6" s="912"/>
      <c r="B6" s="918"/>
      <c r="C6" s="920"/>
      <c r="D6" s="536" t="s">
        <v>402</v>
      </c>
      <c r="E6" s="535" t="s">
        <v>402</v>
      </c>
    </row>
    <row r="7" spans="1:5" ht="16.5" customHeight="1" thickBot="1">
      <c r="A7" s="454" t="s">
        <v>546</v>
      </c>
      <c r="B7" s="474"/>
      <c r="C7" s="474"/>
      <c r="D7" s="534"/>
      <c r="E7" s="533"/>
    </row>
    <row r="8" spans="1:5" ht="12.75">
      <c r="A8" s="907" t="s">
        <v>55</v>
      </c>
      <c r="B8" s="529" t="s">
        <v>403</v>
      </c>
      <c r="C8" s="754"/>
      <c r="D8" s="755"/>
      <c r="E8" s="756"/>
    </row>
    <row r="9" spans="1:5" ht="13.5" thickBot="1">
      <c r="A9" s="907"/>
      <c r="B9" s="528" t="s">
        <v>404</v>
      </c>
      <c r="C9" s="757">
        <v>1</v>
      </c>
      <c r="D9" s="758">
        <v>2</v>
      </c>
      <c r="E9" s="759"/>
    </row>
    <row r="10" spans="1:5" ht="15.75" customHeight="1" thickBot="1">
      <c r="A10" s="532" t="s">
        <v>314</v>
      </c>
      <c r="B10" s="531"/>
      <c r="C10" s="689"/>
      <c r="D10" s="689"/>
      <c r="E10" s="713"/>
    </row>
    <row r="11" spans="1:5" ht="12.75" customHeight="1">
      <c r="A11" s="907" t="s">
        <v>555</v>
      </c>
      <c r="B11" s="529" t="s">
        <v>403</v>
      </c>
      <c r="C11" s="754"/>
      <c r="D11" s="755"/>
      <c r="E11" s="756"/>
    </row>
    <row r="12" spans="1:5" ht="12.75">
      <c r="A12" s="908"/>
      <c r="B12" s="530" t="s">
        <v>404</v>
      </c>
      <c r="C12" s="760">
        <v>1</v>
      </c>
      <c r="D12" s="761">
        <v>8</v>
      </c>
      <c r="E12" s="762"/>
    </row>
    <row r="13" spans="1:5" ht="12.75">
      <c r="A13" s="909" t="s">
        <v>63</v>
      </c>
      <c r="B13" s="529" t="s">
        <v>403</v>
      </c>
      <c r="C13" s="754"/>
      <c r="D13" s="755"/>
      <c r="E13" s="756"/>
    </row>
    <row r="14" spans="1:5" ht="13.5" thickBot="1">
      <c r="A14" s="907"/>
      <c r="B14" s="528" t="s">
        <v>404</v>
      </c>
      <c r="C14" s="757">
        <v>3</v>
      </c>
      <c r="D14" s="758">
        <v>20</v>
      </c>
      <c r="E14" s="759"/>
    </row>
    <row r="15" spans="1:5" ht="15.75" customHeight="1" thickBot="1">
      <c r="A15" s="532" t="s">
        <v>316</v>
      </c>
      <c r="B15" s="531"/>
      <c r="C15" s="689"/>
      <c r="D15" s="689"/>
      <c r="E15" s="713"/>
    </row>
    <row r="16" spans="1:5" ht="12.75">
      <c r="A16" s="907" t="s">
        <v>64</v>
      </c>
      <c r="B16" s="529" t="s">
        <v>403</v>
      </c>
      <c r="C16" s="763">
        <v>1</v>
      </c>
      <c r="D16" s="764">
        <v>3</v>
      </c>
      <c r="E16" s="756"/>
    </row>
    <row r="17" spans="1:5" ht="12.75">
      <c r="A17" s="908"/>
      <c r="B17" s="530" t="s">
        <v>404</v>
      </c>
      <c r="C17" s="760">
        <v>3</v>
      </c>
      <c r="D17" s="761">
        <v>19</v>
      </c>
      <c r="E17" s="762"/>
    </row>
    <row r="18" spans="1:5" ht="12.75">
      <c r="A18" s="909" t="s">
        <v>40</v>
      </c>
      <c r="B18" s="529" t="s">
        <v>403</v>
      </c>
      <c r="C18" s="754"/>
      <c r="D18" s="755"/>
      <c r="E18" s="756"/>
    </row>
    <row r="19" spans="1:5" ht="13.5" thickBot="1">
      <c r="A19" s="907"/>
      <c r="B19" s="528" t="s">
        <v>404</v>
      </c>
      <c r="C19" s="757">
        <v>2</v>
      </c>
      <c r="D19" s="758"/>
      <c r="E19" s="606">
        <v>16</v>
      </c>
    </row>
    <row r="20" spans="1:6" ht="14.25" customHeight="1" thickBot="1">
      <c r="A20" s="440" t="s">
        <v>214</v>
      </c>
      <c r="B20" s="527"/>
      <c r="C20" s="765">
        <f>SUM(C9:C19)</f>
        <v>11</v>
      </c>
      <c r="D20" s="766">
        <f>SUM(D9:D19)</f>
        <v>52</v>
      </c>
      <c r="E20" s="753">
        <v>16</v>
      </c>
      <c r="F20" s="526"/>
    </row>
  </sheetData>
  <sheetProtection/>
  <mergeCells count="11">
    <mergeCell ref="C5:C6"/>
    <mergeCell ref="A8:A9"/>
    <mergeCell ref="A11:A12"/>
    <mergeCell ref="A13:A14"/>
    <mergeCell ref="A16:A17"/>
    <mergeCell ref="A18:A19"/>
    <mergeCell ref="A1:F2"/>
    <mergeCell ref="A4:A6"/>
    <mergeCell ref="B4:C4"/>
    <mergeCell ref="D4:E4"/>
    <mergeCell ref="B5:B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1.00390625" style="540" customWidth="1"/>
    <col min="2" max="2" width="61.140625" style="540" customWidth="1"/>
    <col min="3" max="3" width="15.57421875" style="540" customWidth="1"/>
    <col min="4" max="16384" width="9.140625" style="540" customWidth="1"/>
  </cols>
  <sheetData>
    <row r="1" spans="1:3" ht="15.75" customHeight="1">
      <c r="A1" s="922" t="s">
        <v>283</v>
      </c>
      <c r="B1" s="922"/>
      <c r="C1" s="922"/>
    </row>
    <row r="2" spans="1:3" ht="16.5" customHeight="1">
      <c r="A2" s="922"/>
      <c r="B2" s="922"/>
      <c r="C2" s="922"/>
    </row>
    <row r="3" spans="1:2" ht="12.75" thickBot="1">
      <c r="A3" s="921" t="s">
        <v>244</v>
      </c>
      <c r="B3" s="921"/>
    </row>
    <row r="4" spans="1:3" ht="12.75" thickBot="1">
      <c r="A4" s="564" t="s">
        <v>245</v>
      </c>
      <c r="B4" s="563" t="s">
        <v>246</v>
      </c>
      <c r="C4" s="562" t="s">
        <v>247</v>
      </c>
    </row>
    <row r="5" spans="1:3" ht="15" customHeight="1">
      <c r="A5" s="549" t="s">
        <v>189</v>
      </c>
      <c r="B5" s="561" t="s">
        <v>665</v>
      </c>
      <c r="C5" s="560" t="s">
        <v>224</v>
      </c>
    </row>
    <row r="6" spans="1:3" ht="15" customHeight="1" thickBot="1">
      <c r="A6" s="559"/>
      <c r="B6" s="558" t="s">
        <v>666</v>
      </c>
      <c r="C6" s="557" t="s">
        <v>248</v>
      </c>
    </row>
    <row r="7" spans="1:5" ht="15" customHeight="1">
      <c r="A7" s="554" t="s">
        <v>591</v>
      </c>
      <c r="B7" s="548" t="s">
        <v>249</v>
      </c>
      <c r="C7" s="547" t="s">
        <v>224</v>
      </c>
      <c r="E7" s="556"/>
    </row>
    <row r="8" spans="1:3" ht="15" customHeight="1">
      <c r="A8" s="546"/>
      <c r="B8" s="545" t="s">
        <v>470</v>
      </c>
      <c r="C8" s="544" t="s">
        <v>224</v>
      </c>
    </row>
    <row r="9" spans="1:3" ht="15" customHeight="1">
      <c r="A9" s="546"/>
      <c r="B9" s="545" t="s">
        <v>225</v>
      </c>
      <c r="C9" s="544" t="s">
        <v>224</v>
      </c>
    </row>
    <row r="10" spans="1:3" ht="15" customHeight="1">
      <c r="A10" s="546"/>
      <c r="B10" s="545" t="s">
        <v>250</v>
      </c>
      <c r="C10" s="544" t="s">
        <v>224</v>
      </c>
    </row>
    <row r="11" spans="1:3" ht="15" customHeight="1">
      <c r="A11" s="546"/>
      <c r="B11" s="545" t="s">
        <v>251</v>
      </c>
      <c r="C11" s="544" t="s">
        <v>224</v>
      </c>
    </row>
    <row r="12" spans="1:3" ht="15" customHeight="1">
      <c r="A12" s="546"/>
      <c r="B12" s="545" t="s">
        <v>252</v>
      </c>
      <c r="C12" s="544" t="s">
        <v>224</v>
      </c>
    </row>
    <row r="13" spans="1:3" ht="15" customHeight="1">
      <c r="A13" s="546"/>
      <c r="B13" s="545" t="s">
        <v>253</v>
      </c>
      <c r="C13" s="544" t="s">
        <v>224</v>
      </c>
    </row>
    <row r="14" spans="1:3" ht="15" customHeight="1" thickBot="1">
      <c r="A14" s="543"/>
      <c r="B14" s="542" t="s">
        <v>471</v>
      </c>
      <c r="C14" s="541" t="s">
        <v>248</v>
      </c>
    </row>
    <row r="15" spans="1:3" ht="15" customHeight="1" thickBot="1">
      <c r="A15" s="555" t="s">
        <v>263</v>
      </c>
      <c r="B15" s="551" t="s">
        <v>241</v>
      </c>
      <c r="C15" s="550" t="s">
        <v>224</v>
      </c>
    </row>
    <row r="16" spans="1:3" ht="15" customHeight="1">
      <c r="A16" s="554" t="s">
        <v>201</v>
      </c>
      <c r="B16" s="548" t="s">
        <v>667</v>
      </c>
      <c r="C16" s="547" t="s">
        <v>224</v>
      </c>
    </row>
    <row r="17" spans="1:3" ht="15" customHeight="1" thickBot="1">
      <c r="A17" s="543"/>
      <c r="B17" s="542" t="s">
        <v>668</v>
      </c>
      <c r="C17" s="541" t="s">
        <v>224</v>
      </c>
    </row>
    <row r="18" spans="1:3" ht="15" customHeight="1">
      <c r="A18" s="554" t="s">
        <v>202</v>
      </c>
      <c r="B18" s="548" t="s">
        <v>254</v>
      </c>
      <c r="C18" s="547" t="s">
        <v>224</v>
      </c>
    </row>
    <row r="19" spans="1:3" ht="15" customHeight="1">
      <c r="A19" s="546"/>
      <c r="B19" s="545" t="s">
        <v>255</v>
      </c>
      <c r="C19" s="544" t="s">
        <v>224</v>
      </c>
    </row>
    <row r="20" spans="1:3" ht="15" customHeight="1" thickBot="1">
      <c r="A20" s="554"/>
      <c r="B20" s="553" t="s">
        <v>256</v>
      </c>
      <c r="C20" s="552" t="s">
        <v>224</v>
      </c>
    </row>
    <row r="21" spans="1:5" ht="15" customHeight="1">
      <c r="A21" s="549" t="s">
        <v>207</v>
      </c>
      <c r="B21" s="607" t="s">
        <v>257</v>
      </c>
      <c r="C21" s="608" t="s">
        <v>224</v>
      </c>
      <c r="D21" s="609"/>
      <c r="E21" s="610"/>
    </row>
    <row r="22" spans="1:5" ht="15" customHeight="1" thickBot="1">
      <c r="A22" s="559"/>
      <c r="B22" s="542" t="s">
        <v>669</v>
      </c>
      <c r="C22" s="541" t="s">
        <v>224</v>
      </c>
      <c r="D22" s="609"/>
      <c r="E22" s="610"/>
    </row>
    <row r="23" spans="1:3" ht="15" customHeight="1">
      <c r="A23" s="554" t="s">
        <v>212</v>
      </c>
      <c r="B23" s="548" t="s">
        <v>258</v>
      </c>
      <c r="C23" s="547" t="s">
        <v>224</v>
      </c>
    </row>
    <row r="24" spans="1:3" ht="15" customHeight="1">
      <c r="A24" s="546"/>
      <c r="B24" s="545" t="s">
        <v>259</v>
      </c>
      <c r="C24" s="544" t="s">
        <v>248</v>
      </c>
    </row>
    <row r="25" spans="1:3" ht="15" customHeight="1">
      <c r="A25" s="546"/>
      <c r="B25" s="545" t="s">
        <v>260</v>
      </c>
      <c r="C25" s="544" t="s">
        <v>248</v>
      </c>
    </row>
    <row r="26" spans="1:3" ht="15" customHeight="1">
      <c r="A26" s="546"/>
      <c r="B26" s="545" t="s">
        <v>261</v>
      </c>
      <c r="C26" s="544" t="s">
        <v>224</v>
      </c>
    </row>
    <row r="27" spans="1:3" ht="15" customHeight="1">
      <c r="A27" s="546"/>
      <c r="B27" s="545" t="s">
        <v>262</v>
      </c>
      <c r="C27" s="544" t="s">
        <v>224</v>
      </c>
    </row>
    <row r="28" spans="1:3" ht="15" customHeight="1" thickBot="1">
      <c r="A28" s="543"/>
      <c r="B28" s="542" t="s">
        <v>670</v>
      </c>
      <c r="C28" s="541" t="s">
        <v>224</v>
      </c>
    </row>
    <row r="29" ht="12.75" customHeight="1"/>
    <row r="30" spans="1:3" ht="14.25" customHeight="1">
      <c r="A30" s="923" t="s">
        <v>671</v>
      </c>
      <c r="B30" s="923"/>
      <c r="C30" s="923"/>
    </row>
    <row r="31" spans="1:5" ht="12">
      <c r="A31" s="923" t="s">
        <v>672</v>
      </c>
      <c r="B31" s="923"/>
      <c r="C31" s="923"/>
      <c r="D31" s="923"/>
      <c r="E31" s="923"/>
    </row>
  </sheetData>
  <sheetProtection/>
  <mergeCells count="4">
    <mergeCell ref="A3:B3"/>
    <mergeCell ref="A1:C2"/>
    <mergeCell ref="A30:C30"/>
    <mergeCell ref="A31:E31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Marek.Miroslav</dc:creator>
  <cp:keywords/>
  <dc:description/>
  <cp:lastModifiedBy>Správce</cp:lastModifiedBy>
  <cp:lastPrinted>2012-12-18T07:38:34Z</cp:lastPrinted>
  <dcterms:created xsi:type="dcterms:W3CDTF">2004-12-22T12:37:46Z</dcterms:created>
  <dcterms:modified xsi:type="dcterms:W3CDTF">2013-01-18T12:44:19Z</dcterms:modified>
  <cp:category/>
  <cp:version/>
  <cp:contentType/>
  <cp:contentStatus/>
</cp:coreProperties>
</file>